
<file path=[Content_Types].xml><?xml version="1.0" encoding="utf-8"?>
<Types xmlns="http://schemas.openxmlformats.org/package/2006/content-types">
  <Default Extension="bin" ContentType="application/vnd.ms-office.vbaProject"/>
  <Default Extension="jpeg" ContentType="image/jpeg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worksheets/sheet34.xml" ContentType="application/vnd.openxmlformats-officedocument.spreadsheetml.worksheet+xml"/>
  <Override PartName="/xl/worksheets/sheet35.xml" ContentType="application/vnd.openxmlformats-officedocument.spreadsheetml.worksheet+xml"/>
  <Override PartName="/xl/worksheets/sheet36.xml" ContentType="application/vnd.openxmlformats-officedocument.spreadsheetml.worksheet+xml"/>
  <Override PartName="/xl/worksheets/sheet37.xml" ContentType="application/vnd.openxmlformats-officedocument.spreadsheetml.worksheet+xml"/>
  <Override PartName="/xl/worksheets/sheet38.xml" ContentType="application/vnd.openxmlformats-officedocument.spreadsheetml.worksheet+xml"/>
  <Override PartName="/xl/worksheets/sheet39.xml" ContentType="application/vnd.openxmlformats-officedocument.spreadsheetml.worksheet+xml"/>
  <Override PartName="/xl/worksheets/sheet40.xml" ContentType="application/vnd.openxmlformats-officedocument.spreadsheetml.worksheet+xml"/>
  <Override PartName="/xl/worksheets/sheet41.xml" ContentType="application/vnd.openxmlformats-officedocument.spreadsheetml.worksheet+xml"/>
  <Override PartName="/xl/worksheets/sheet42.xml" ContentType="application/vnd.openxmlformats-officedocument.spreadsheetml.worksheet+xml"/>
  <Override PartName="/xl/worksheets/sheet43.xml" ContentType="application/vnd.openxmlformats-officedocument.spreadsheetml.worksheet+xml"/>
  <Override PartName="/xl/worksheets/sheet44.xml" ContentType="application/vnd.openxmlformats-officedocument.spreadsheetml.worksheet+xml"/>
  <Override PartName="/xl/worksheets/sheet45.xml" ContentType="application/vnd.openxmlformats-officedocument.spreadsheetml.worksheet+xml"/>
  <Override PartName="/xl/worksheets/sheet46.xml" ContentType="application/vnd.openxmlformats-officedocument.spreadsheetml.worksheet+xml"/>
  <Override PartName="/xl/worksheets/sheet47.xml" ContentType="application/vnd.openxmlformats-officedocument.spreadsheetml.worksheet+xml"/>
  <Override PartName="/xl/worksheets/sheet48.xml" ContentType="application/vnd.openxmlformats-officedocument.spreadsheetml.worksheet+xml"/>
  <Override PartName="/xl/worksheets/sheet49.xml" ContentType="application/vnd.openxmlformats-officedocument.spreadsheetml.worksheet+xml"/>
  <Override PartName="/xl/worksheets/sheet50.xml" ContentType="application/vnd.openxmlformats-officedocument.spreadsheetml.worksheet+xml"/>
  <Override PartName="/xl/worksheets/sheet51.xml" ContentType="application/vnd.openxmlformats-officedocument.spreadsheetml.worksheet+xml"/>
  <Override PartName="/xl/worksheets/sheet52.xml" ContentType="application/vnd.openxmlformats-officedocument.spreadsheetml.worksheet+xml"/>
  <Override PartName="/xl/worksheets/sheet53.xml" ContentType="application/vnd.openxmlformats-officedocument.spreadsheetml.worksheet+xml"/>
  <Override PartName="/xl/worksheets/sheet54.xml" ContentType="application/vnd.openxmlformats-officedocument.spreadsheetml.worksheet+xml"/>
  <Override PartName="/xl/worksheets/sheet55.xml" ContentType="application/vnd.openxmlformats-officedocument.spreadsheetml.worksheet+xml"/>
  <Override PartName="/xl/worksheets/sheet56.xml" ContentType="application/vnd.openxmlformats-officedocument.spreadsheetml.worksheet+xml"/>
  <Override PartName="/xl/worksheets/sheet57.xml" ContentType="application/vnd.openxmlformats-officedocument.spreadsheetml.worksheet+xml"/>
  <Override PartName="/xl/worksheets/sheet58.xml" ContentType="application/vnd.openxmlformats-officedocument.spreadsheetml.worksheet+xml"/>
  <Override PartName="/xl/worksheets/sheet59.xml" ContentType="application/vnd.openxmlformats-officedocument.spreadsheetml.worksheet+xml"/>
  <Override PartName="/xl/worksheets/sheet60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externalLinks/externalLink3.xml" ContentType="application/vnd.openxmlformats-officedocument.spreadsheetml.externalLink+xml"/>
  <Override PartName="/xl/externalLinks/externalLink4.xml" ContentType="application/vnd.openxmlformats-officedocument.spreadsheetml.externalLink+xml"/>
  <Override PartName="/xl/externalLinks/externalLink5.xml" ContentType="application/vnd.openxmlformats-officedocument.spreadsheetml.externalLink+xml"/>
  <Override PartName="/xl/externalLinks/externalLink6.xml" ContentType="application/vnd.openxmlformats-officedocument.spreadsheetml.externalLink+xml"/>
  <Override PartName="/xl/externalLinks/externalLink7.xml" ContentType="application/vnd.openxmlformats-officedocument.spreadsheetml.externalLink+xml"/>
  <Override PartName="/xl/externalLinks/externalLink8.xml" ContentType="application/vnd.openxmlformats-officedocument.spreadsheetml.externalLink+xml"/>
  <Override PartName="/xl/externalLinks/externalLink9.xml" ContentType="application/vnd.openxmlformats-officedocument.spreadsheetml.externalLink+xml"/>
  <Override PartName="/xl/externalLinks/externalLink10.xml" ContentType="application/vnd.openxmlformats-officedocument.spreadsheetml.externalLink+xml"/>
  <Override PartName="/xl/externalLinks/externalLink11.xml" ContentType="application/vnd.openxmlformats-officedocument.spreadsheetml.externalLink+xml"/>
  <Override PartName="/xl/externalLinks/externalLink12.xml" ContentType="application/vnd.openxmlformats-officedocument.spreadsheetml.externalLink+xml"/>
  <Override PartName="/xl/externalLinks/externalLink13.xml" ContentType="application/vnd.openxmlformats-officedocument.spreadsheetml.externalLink+xml"/>
  <Override PartName="/xl/externalLinks/externalLink14.xml" ContentType="application/vnd.openxmlformats-officedocument.spreadsheetml.externalLink+xml"/>
  <Override PartName="/xl/externalLinks/externalLink15.xml" ContentType="application/vnd.openxmlformats-officedocument.spreadsheetml.externalLink+xml"/>
  <Override PartName="/xl/externalLinks/externalLink16.xml" ContentType="application/vnd.openxmlformats-officedocument.spreadsheetml.externalLink+xml"/>
  <Override PartName="/xl/externalLinks/externalLink17.xml" ContentType="application/vnd.openxmlformats-officedocument.spreadsheetml.externalLink+xml"/>
  <Override PartName="/xl/externalLinks/externalLink18.xml" ContentType="application/vnd.openxmlformats-officedocument.spreadsheetml.externalLink+xml"/>
  <Override PartName="/xl/externalLinks/externalLink19.xml" ContentType="application/vnd.openxmlformats-officedocument.spreadsheetml.externalLink+xml"/>
  <Override PartName="/xl/externalLinks/externalLink20.xml" ContentType="application/vnd.openxmlformats-officedocument.spreadsheetml.externalLink+xml"/>
  <Override PartName="/xl/externalLinks/externalLink21.xml" ContentType="application/vnd.openxmlformats-officedocument.spreadsheetml.externalLink+xml"/>
  <Override PartName="/xl/externalLinks/externalLink22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harts/chartEx1.xml" ContentType="application/vnd.ms-office.chartex+xml"/>
  <Override PartName="/xl/charts/style1.xml" ContentType="application/vnd.ms-office.chartstyle+xml"/>
  <Override PartName="/xl/charts/colors1.xml" ContentType="application/vnd.ms-office.chartcolorstyle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drawings/drawing5.xml" ContentType="application/vnd.openxmlformats-officedocument.drawing+xml"/>
  <Override PartName="/xl/drawings/drawing6.xml" ContentType="application/vnd.openxmlformats-officedocument.drawing+xml"/>
  <Override PartName="/xl/drawings/drawing7.xml" ContentType="application/vnd.openxmlformats-officedocument.drawing+xml"/>
  <Override PartName="/xl/charts/chart1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drawings/drawing8.xml" ContentType="application/vnd.openxmlformats-officedocument.drawing+xml"/>
  <Override PartName="/xl/charts/chart2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drawings/drawing9.xml" ContentType="application/vnd.openxmlformats-officedocument.drawing+xml"/>
  <Override PartName="/xl/drawings/drawing10.xml" ContentType="application/vnd.openxmlformats-officedocument.drawing+xml"/>
  <Override PartName="/xl/drawings/drawing11.xml" ContentType="application/vnd.openxmlformats-officedocument.drawing+xml"/>
  <Override PartName="/xl/drawings/drawing12.xml" ContentType="application/vnd.openxmlformats-officedocument.drawing+xml"/>
  <Override PartName="/xl/drawings/drawing13.xml" ContentType="application/vnd.openxmlformats-officedocument.drawing+xml"/>
  <Override PartName="/xl/drawings/drawing14.xml" ContentType="application/vnd.openxmlformats-officedocument.drawing+xml"/>
  <Override PartName="/xl/charts/chart3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drawings/drawing15.xml" ContentType="application/vnd.openxmlformats-officedocument.drawing+xml"/>
  <Override PartName="/xl/drawings/drawing16.xml" ContentType="application/vnd.openxmlformats-officedocument.drawing+xml"/>
  <Override PartName="/xl/ink/ink1.xml" ContentType="application/inkml+xml"/>
  <Override PartName="/xl/ink/ink2.xml" ContentType="application/inkml+xml"/>
  <Override PartName="/xl/ink/ink3.xml" ContentType="application/inkml+xml"/>
  <Override PartName="/xl/ink/ink4.xml" ContentType="application/inkml+xml"/>
  <Override PartName="/xl/ink/ink5.xml" ContentType="application/inkml+xml"/>
  <Override PartName="/xl/ink/ink6.xml" ContentType="application/inkml+xml"/>
  <Override PartName="/xl/ink/ink7.xml" ContentType="application/inkml+xml"/>
  <Override PartName="/xl/ink/ink8.xml" ContentType="application/inkml+xml"/>
  <Override PartName="/xl/ink/ink9.xml" ContentType="application/inkml+xml"/>
  <Override PartName="/xl/ink/ink10.xml" ContentType="application/inkml+xml"/>
  <Override PartName="/xl/ink/ink11.xml" ContentType="application/inkml+xml"/>
  <Override PartName="/xl/ink/ink12.xml" ContentType="application/inkml+xml"/>
  <Override PartName="/xl/ink/ink13.xml" ContentType="application/inkml+xml"/>
  <Override PartName="/xl/ink/ink14.xml" ContentType="application/inkml+xml"/>
  <Override PartName="/xl/ink/ink15.xml" ContentType="application/inkml+xml"/>
  <Override PartName="/xl/ink/ink16.xml" ContentType="application/inkml+xml"/>
  <Override PartName="/xl/ink/ink17.xml" ContentType="application/inkml+xml"/>
  <Override PartName="/xl/ink/ink18.xml" ContentType="application/inkml+xml"/>
  <Override PartName="/xl/ink/ink19.xml" ContentType="application/inkml+xml"/>
  <Override PartName="/xl/ink/ink20.xml" ContentType="application/inkml+xml"/>
  <Override PartName="/xl/ink/ink21.xml" ContentType="application/inkml+xml"/>
  <Override PartName="/xl/ink/ink22.xml" ContentType="application/inkml+xml"/>
  <Override PartName="/xl/ink/ink23.xml" ContentType="application/inkml+xml"/>
  <Override PartName="/xl/ink/ink24.xml" ContentType="application/inkml+xml"/>
  <Override PartName="/xl/ink/ink25.xml" ContentType="application/inkml+xml"/>
  <Override PartName="/xl/ink/ink26.xml" ContentType="application/inkml+xml"/>
  <Override PartName="/xl/ink/ink27.xml" ContentType="application/inkml+xml"/>
  <Override PartName="/xl/ink/ink28.xml" ContentType="application/inkml+xml"/>
  <Override PartName="/xl/ink/ink29.xml" ContentType="application/inkml+xml"/>
  <Override PartName="/xl/ink/ink30.xml" ContentType="application/inkml+xml"/>
  <Override PartName="/xl/ink/ink31.xml" ContentType="application/inkml+xml"/>
  <Override PartName="/xl/ink/ink32.xml" ContentType="application/inkml+xml"/>
  <Override PartName="/xl/ink/ink33.xml" ContentType="application/inkml+xml"/>
  <Override PartName="/xl/ink/ink34.xml" ContentType="application/inkml+xml"/>
  <Override PartName="/xl/ink/ink35.xml" ContentType="application/inkml+xml"/>
  <Override PartName="/xl/ink/ink36.xml" ContentType="application/inkml+xml"/>
  <Override PartName="/xl/ink/ink37.xml" ContentType="application/inkml+xml"/>
  <Override PartName="/xl/ink/ink38.xml" ContentType="application/inkml+xml"/>
  <Override PartName="/xl/ink/ink39.xml" ContentType="application/inkml+xml"/>
  <Override PartName="/xl/ink/ink40.xml" ContentType="application/inkml+xml"/>
  <Override PartName="/xl/ink/ink41.xml" ContentType="application/inkml+xml"/>
  <Override PartName="/xl/ink/ink42.xml" ContentType="application/inkml+xml"/>
  <Override PartName="/xl/ink/ink43.xml" ContentType="application/inkml+xml"/>
  <Override PartName="/xl/ink/ink44.xml" ContentType="application/inkml+xml"/>
  <Override PartName="/xl/ink/ink45.xml" ContentType="application/inkml+xml"/>
  <Override PartName="/xl/ink/ink46.xml" ContentType="application/inkml+xml"/>
  <Override PartName="/xl/ink/ink47.xml" ContentType="application/inkml+xml"/>
  <Override PartName="/xl/ink/ink48.xml" ContentType="application/inkml+xml"/>
  <Override PartName="/xl/ink/ink49.xml" ContentType="application/inkml+xml"/>
  <Override PartName="/xl/ink/ink50.xml" ContentType="application/inkml+xml"/>
  <Override PartName="/xl/ink/ink51.xml" ContentType="application/inkml+xml"/>
  <Override PartName="/xl/ink/ink52.xml" ContentType="application/inkml+xml"/>
  <Override PartName="/xl/ink/ink53.xml" ContentType="application/inkml+xml"/>
  <Override PartName="/xl/ink/ink54.xml" ContentType="application/inkml+xml"/>
  <Override PartName="/xl/ink/ink55.xml" ContentType="application/inkml+xml"/>
  <Override PartName="/xl/ink/ink56.xml" ContentType="application/inkml+xml"/>
  <Override PartName="/xl/ink/ink57.xml" ContentType="application/inkml+xml"/>
  <Override PartName="/xl/ink/ink58.xml" ContentType="application/inkml+xml"/>
  <Override PartName="/xl/ink/ink59.xml" ContentType="application/inkml+xml"/>
  <Override PartName="/xl/ink/ink60.xml" ContentType="application/inkml+xml"/>
  <Override PartName="/xl/ink/ink61.xml" ContentType="application/inkml+xml"/>
  <Override PartName="/xl/ink/ink62.xml" ContentType="application/inkml+xml"/>
  <Override PartName="/xl/ink/ink63.xml" ContentType="application/inkml+xml"/>
  <Override PartName="/xl/ink/ink64.xml" ContentType="application/inkml+xml"/>
  <Override PartName="/xl/ink/ink65.xml" ContentType="application/inkml+xml"/>
  <Override PartName="/xl/ink/ink66.xml" ContentType="application/inkml+xml"/>
  <Override PartName="/xl/ink/ink67.xml" ContentType="application/inkml+xml"/>
  <Override PartName="/xl/ink/ink68.xml" ContentType="application/inkml+xml"/>
  <Override PartName="/xl/ink/ink69.xml" ContentType="application/inkml+xml"/>
  <Override PartName="/xl/ink/ink70.xml" ContentType="application/inkml+xml"/>
  <Override PartName="/xl/ink/ink71.xml" ContentType="application/inkml+xml"/>
  <Override PartName="/xl/ink/ink72.xml" ContentType="application/inkml+xml"/>
  <Override PartName="/xl/ink/ink73.xml" ContentType="application/inkml+xml"/>
  <Override PartName="/xl/ink/ink74.xml" ContentType="application/inkml+xml"/>
  <Override PartName="/xl/ink/ink75.xml" ContentType="application/inkml+xml"/>
  <Override PartName="/xl/ink/ink76.xml" ContentType="application/inkml+xml"/>
  <Override PartName="/xl/ink/ink77.xml" ContentType="application/inkml+xml"/>
  <Override PartName="/xl/ink/ink78.xml" ContentType="application/inkml+xml"/>
  <Override PartName="/xl/ink/ink79.xml" ContentType="application/inkml+xml"/>
  <Override PartName="/xl/ink/ink80.xml" ContentType="application/inkml+xml"/>
  <Override PartName="/xl/ink/ink81.xml" ContentType="application/inkml+xml"/>
  <Override PartName="/xl/ink/ink82.xml" ContentType="application/inkml+xml"/>
  <Override PartName="/xl/ink/ink83.xml" ContentType="application/inkml+xml"/>
  <Override PartName="/xl/ink/ink84.xml" ContentType="application/inkml+xml"/>
  <Override PartName="/xl/ink/ink85.xml" ContentType="application/inkml+xml"/>
  <Override PartName="/xl/ink/ink86.xml" ContentType="application/inkml+xml"/>
  <Override PartName="/xl/ink/ink87.xml" ContentType="application/inkml+xml"/>
  <Override PartName="/xl/ink/ink88.xml" ContentType="application/inkml+xml"/>
  <Override PartName="/xl/ink/ink89.xml" ContentType="application/inkml+xml"/>
  <Override PartName="/xl/ink/ink90.xml" ContentType="application/inkml+xml"/>
  <Override PartName="/xl/ink/ink91.xml" ContentType="application/inkml+xml"/>
  <Override PartName="/xl/ink/ink92.xml" ContentType="application/inkml+xml"/>
  <Override PartName="/xl/ink/ink93.xml" ContentType="application/inkml+xml"/>
  <Override PartName="/xl/ink/ink94.xml" ContentType="application/inkml+xml"/>
  <Override PartName="/xl/ink/ink95.xml" ContentType="application/inkml+xml"/>
  <Override PartName="/xl/ink/ink96.xml" ContentType="application/inkml+xml"/>
  <Override PartName="/xl/ink/ink97.xml" ContentType="application/inkml+xml"/>
  <Override PartName="/xl/ink/ink98.xml" ContentType="application/inkml+xml"/>
  <Override PartName="/xl/ink/ink99.xml" ContentType="application/inkml+xml"/>
  <Override PartName="/xl/ink/ink100.xml" ContentType="application/inkml+xml"/>
  <Override PartName="/xl/ink/ink101.xml" ContentType="application/inkml+xml"/>
  <Override PartName="/xl/ink/ink102.xml" ContentType="application/inkml+xml"/>
  <Override PartName="/xl/ink/ink103.xml" ContentType="application/inkml+xml"/>
  <Override PartName="/xl/ink/ink104.xml" ContentType="application/inkml+xml"/>
  <Override PartName="/xl/ink/ink105.xml" ContentType="application/inkml+xml"/>
  <Override PartName="/xl/ink/ink106.xml" ContentType="application/inkml+xml"/>
  <Override PartName="/xl/ink/ink107.xml" ContentType="application/inkml+xml"/>
  <Override PartName="/xl/ink/ink108.xml" ContentType="application/inkml+xml"/>
  <Override PartName="/xl/ink/ink109.xml" ContentType="application/inkml+xml"/>
  <Override PartName="/xl/ink/ink110.xml" ContentType="application/inkml+xml"/>
  <Override PartName="/xl/ink/ink111.xml" ContentType="application/inkml+xml"/>
  <Override PartName="/xl/ink/ink112.xml" ContentType="application/inkml+xml"/>
  <Override PartName="/xl/ink/ink113.xml" ContentType="application/inkml+xml"/>
  <Override PartName="/xl/ink/ink114.xml" ContentType="application/inkml+xml"/>
  <Override PartName="/xl/ink/ink115.xml" ContentType="application/inkml+xml"/>
  <Override PartName="/xl/ink/ink116.xml" ContentType="application/inkml+xml"/>
  <Override PartName="/xl/ink/ink117.xml" ContentType="application/inkml+xml"/>
  <Override PartName="/xl/ink/ink118.xml" ContentType="application/inkml+xml"/>
  <Override PartName="/xl/ink/ink119.xml" ContentType="application/inkml+xml"/>
  <Override PartName="/xl/ink/ink120.xml" ContentType="application/inkml+xml"/>
  <Override PartName="/xl/ink/ink121.xml" ContentType="application/inkml+xml"/>
  <Override PartName="/xl/ink/ink122.xml" ContentType="application/inkml+xml"/>
  <Override PartName="/xl/ink/ink123.xml" ContentType="application/inkml+xml"/>
  <Override PartName="/xl/ink/ink124.xml" ContentType="application/inkml+xml"/>
  <Override PartName="/xl/ink/ink125.xml" ContentType="application/inkml+xml"/>
  <Override PartName="/xl/ink/ink126.xml" ContentType="application/inkml+xml"/>
  <Override PartName="/xl/ink/ink127.xml" ContentType="application/inkml+xml"/>
  <Override PartName="/xl/ink/ink128.xml" ContentType="application/inkml+xml"/>
  <Override PartName="/xl/ink/ink129.xml" ContentType="application/inkml+xml"/>
  <Override PartName="/xl/ink/ink130.xml" ContentType="application/inkml+xml"/>
  <Override PartName="/xl/ink/ink131.xml" ContentType="application/inkml+xml"/>
  <Override PartName="/xl/ink/ink132.xml" ContentType="application/inkml+xml"/>
  <Override PartName="/xl/ink/ink133.xml" ContentType="application/inkml+xml"/>
  <Override PartName="/xl/ink/ink134.xml" ContentType="application/inkml+xml"/>
  <Override PartName="/xl/ink/ink135.xml" ContentType="application/inkml+xml"/>
  <Override PartName="/xl/ink/ink136.xml" ContentType="application/inkml+xml"/>
  <Override PartName="/xl/ink/ink137.xml" ContentType="application/inkml+xml"/>
  <Override PartName="/xl/ink/ink138.xml" ContentType="application/inkml+xml"/>
  <Override PartName="/xl/ink/ink139.xml" ContentType="application/inkml+xml"/>
  <Override PartName="/xl/ink/ink140.xml" ContentType="application/inkml+xml"/>
  <Override PartName="/xl/ink/ink141.xml" ContentType="application/inkml+xml"/>
  <Override PartName="/xl/ink/ink142.xml" ContentType="application/inkml+xml"/>
  <Override PartName="/xl/ink/ink143.xml" ContentType="application/inkml+xml"/>
  <Override PartName="/xl/ink/ink144.xml" ContentType="application/inkml+xml"/>
  <Override PartName="/xl/ink/ink145.xml" ContentType="application/inkml+xml"/>
  <Override PartName="/xl/ink/ink146.xml" ContentType="application/inkml+xml"/>
  <Override PartName="/xl/ink/ink147.xml" ContentType="application/inkml+xml"/>
  <Override PartName="/xl/ink/ink148.xml" ContentType="application/inkml+xml"/>
  <Override PartName="/xl/ink/ink149.xml" ContentType="application/inkml+xml"/>
  <Override PartName="/xl/ink/ink150.xml" ContentType="application/inkml+xml"/>
  <Override PartName="/xl/ink/ink151.xml" ContentType="application/inkml+xml"/>
  <Override PartName="/xl/ink/ink152.xml" ContentType="application/inkml+xml"/>
  <Override PartName="/xl/ink/ink153.xml" ContentType="application/inkml+xml"/>
  <Override PartName="/xl/ink/ink154.xml" ContentType="application/inkml+xml"/>
  <Override PartName="/xl/ink/ink155.xml" ContentType="application/inkml+xml"/>
  <Override PartName="/xl/ink/ink156.xml" ContentType="application/inkml+xml"/>
  <Override PartName="/xl/ink/ink157.xml" ContentType="application/inkml+xml"/>
  <Override PartName="/xl/ink/ink158.xml" ContentType="application/inkml+xml"/>
  <Override PartName="/xl/ink/ink159.xml" ContentType="application/inkml+xml"/>
  <Override PartName="/xl/ink/ink160.xml" ContentType="application/inkml+xml"/>
  <Override PartName="/xl/ink/ink161.xml" ContentType="application/inkml+xml"/>
  <Override PartName="/xl/ink/ink162.xml" ContentType="application/inkml+xml"/>
  <Override PartName="/xl/ink/ink163.xml" ContentType="application/inkml+xml"/>
  <Override PartName="/xl/ink/ink164.xml" ContentType="application/inkml+xml"/>
  <Override PartName="/xl/ink/ink165.xml" ContentType="application/inkml+xml"/>
  <Override PartName="/xl/ink/ink166.xml" ContentType="application/inkml+xml"/>
  <Override PartName="/xl/ink/ink167.xml" ContentType="application/inkml+xml"/>
  <Override PartName="/xl/ink/ink168.xml" ContentType="application/inkml+xml"/>
  <Override PartName="/xl/ink/ink169.xml" ContentType="application/inkml+xml"/>
  <Override PartName="/xl/ink/ink170.xml" ContentType="application/inkml+xml"/>
  <Override PartName="/xl/ink/ink171.xml" ContentType="application/inkml+xml"/>
  <Override PartName="/xl/ink/ink172.xml" ContentType="application/inkml+xml"/>
  <Override PartName="/xl/ink/ink173.xml" ContentType="application/inkml+xml"/>
  <Override PartName="/xl/ink/ink174.xml" ContentType="application/inkml+xml"/>
  <Override PartName="/xl/ink/ink175.xml" ContentType="application/inkml+xml"/>
  <Override PartName="/xl/ink/ink176.xml" ContentType="application/inkml+xml"/>
  <Override PartName="/xl/ink/ink177.xml" ContentType="application/inkml+xml"/>
  <Override PartName="/xl/ink/ink178.xml" ContentType="application/inkml+xml"/>
  <Override PartName="/xl/ink/ink179.xml" ContentType="application/inkml+xml"/>
  <Override PartName="/xl/ink/ink180.xml" ContentType="application/inkml+xml"/>
  <Override PartName="/xl/ink/ink181.xml" ContentType="application/inkml+xml"/>
  <Override PartName="/xl/ink/ink182.xml" ContentType="application/inkml+xml"/>
  <Override PartName="/xl/ink/ink183.xml" ContentType="application/inkml+xml"/>
  <Override PartName="/xl/ink/ink184.xml" ContentType="application/inkml+xml"/>
  <Override PartName="/xl/ink/ink185.xml" ContentType="application/inkml+xml"/>
  <Override PartName="/xl/ink/ink186.xml" ContentType="application/inkml+xml"/>
  <Override PartName="/xl/ink/ink187.xml" ContentType="application/inkml+xml"/>
  <Override PartName="/xl/ink/ink188.xml" ContentType="application/inkml+xml"/>
  <Override PartName="/xl/ink/ink189.xml" ContentType="application/inkml+xml"/>
  <Override PartName="/xl/ink/ink190.xml" ContentType="application/inkml+xml"/>
  <Override PartName="/xl/ink/ink191.xml" ContentType="application/inkml+xml"/>
  <Override PartName="/xl/ink/ink192.xml" ContentType="application/inkml+xml"/>
  <Override PartName="/xl/ink/ink193.xml" ContentType="application/inkml+xml"/>
  <Override PartName="/xl/ink/ink194.xml" ContentType="application/inkml+xml"/>
  <Override PartName="/xl/ink/ink195.xml" ContentType="application/inkml+xml"/>
  <Override PartName="/xl/ink/ink196.xml" ContentType="application/inkml+xml"/>
  <Override PartName="/xl/ink/ink197.xml" ContentType="application/inkml+xml"/>
  <Override PartName="/xl/ink/ink198.xml" ContentType="application/inkml+xml"/>
  <Override PartName="/xl/ink/ink199.xml" ContentType="application/inkml+xml"/>
  <Override PartName="/xl/ink/ink200.xml" ContentType="application/inkml+xml"/>
  <Override PartName="/xl/ink/ink201.xml" ContentType="application/inkml+xml"/>
  <Override PartName="/xl/ink/ink202.xml" ContentType="application/inkml+xml"/>
  <Override PartName="/xl/ink/ink203.xml" ContentType="application/inkml+xml"/>
  <Override PartName="/xl/ink/ink204.xml" ContentType="application/inkml+xml"/>
  <Override PartName="/xl/ink/ink205.xml" ContentType="application/inkml+xml"/>
  <Override PartName="/xl/ink/ink206.xml" ContentType="application/inkml+xml"/>
  <Override PartName="/xl/ink/ink207.xml" ContentType="application/inkml+xml"/>
  <Override PartName="/xl/ink/ink208.xml" ContentType="application/inkml+xml"/>
  <Override PartName="/xl/ink/ink209.xml" ContentType="application/inkml+xml"/>
  <Override PartName="/xl/ink/ink210.xml" ContentType="application/inkml+xml"/>
  <Override PartName="/xl/ink/ink211.xml" ContentType="application/inkml+xml"/>
  <Override PartName="/xl/ink/ink212.xml" ContentType="application/inkml+xml"/>
  <Override PartName="/xl/ink/ink213.xml" ContentType="application/inkml+xml"/>
  <Override PartName="/xl/ink/ink214.xml" ContentType="application/inkml+xml"/>
  <Override PartName="/xl/ink/ink215.xml" ContentType="application/inkml+xml"/>
  <Override PartName="/xl/ink/ink216.xml" ContentType="application/inkml+xml"/>
  <Override PartName="/xl/ink/ink217.xml" ContentType="application/inkml+xml"/>
  <Override PartName="/xl/ink/ink218.xml" ContentType="application/inkml+xml"/>
  <Override PartName="/xl/ink/ink219.xml" ContentType="application/inkml+xml"/>
  <Override PartName="/xl/ink/ink220.xml" ContentType="application/inkml+xml"/>
  <Override PartName="/xl/ink/ink221.xml" ContentType="application/inkml+xml"/>
  <Override PartName="/xl/ink/ink222.xml" ContentType="application/inkml+xml"/>
  <Override PartName="/xl/ink/ink223.xml" ContentType="application/inkml+xml"/>
  <Override PartName="/xl/ink/ink224.xml" ContentType="application/inkml+xml"/>
  <Override PartName="/xl/ink/ink225.xml" ContentType="application/inkml+xml"/>
  <Override PartName="/xl/ink/ink226.xml" ContentType="application/inkml+xml"/>
  <Override PartName="/xl/ink/ink227.xml" ContentType="application/inkml+xml"/>
  <Override PartName="/xl/ink/ink228.xml" ContentType="application/inkml+xml"/>
  <Override PartName="/xl/ink/ink229.xml" ContentType="application/inkml+xml"/>
  <Override PartName="/xl/drawings/drawing17.xml" ContentType="application/vnd.openxmlformats-officedocument.drawing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0713" codeName="{A63ED3A1-9429-3D75-F2AA-CA7E51A8F3A1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/Users/davidromoff/Downloads/"/>
    </mc:Choice>
  </mc:AlternateContent>
  <xr:revisionPtr revIDLastSave="0" documentId="13_ncr:1_{8A342F8A-B316-8D4F-B652-8862238DA9DA}" xr6:coauthVersionLast="47" xr6:coauthVersionMax="47" xr10:uidLastSave="{00000000-0000-0000-0000-000000000000}"/>
  <bookViews>
    <workbookView xWindow="0" yWindow="0" windowWidth="28800" windowHeight="16380" activeTab="58" xr2:uid="{2528C2F6-2D91-5941-BA0A-8E362C5A735B}"/>
  </bookViews>
  <sheets>
    <sheet name="Today" sheetId="242" r:id="rId1"/>
    <sheet name="Shapley" sheetId="161" r:id="rId2"/>
    <sheet name="Additive_2Player" sheetId="162" state="veryHidden" r:id="rId3"/>
    <sheet name="Additive_2P_Cases" sheetId="163" state="veryHidden" r:id="rId4"/>
    <sheet name="Additive_2P_Expectation" sheetId="164" state="veryHidden" r:id="rId5"/>
    <sheet name="Website" sheetId="165" state="veryHidden" r:id="rId6"/>
    <sheet name="Additive_3Player" sheetId="166" state="veryHidden" r:id="rId7"/>
    <sheet name="Theory2Models1" sheetId="211" state="veryHidden" r:id="rId8"/>
    <sheet name="Theory2Models2" sheetId="212" state="veryHidden" r:id="rId9"/>
    <sheet name="Theory2Models3" sheetId="218" state="veryHidden" r:id="rId10"/>
    <sheet name="Example1_Notation" sheetId="215" state="veryHidden" r:id="rId11"/>
    <sheet name="Example1_Indicator" sheetId="219" state="veryHidden" r:id="rId12"/>
    <sheet name="Example1_Values" sheetId="216" state="veryHidden" r:id="rId13"/>
    <sheet name="Additive_3Variable" sheetId="217" state="veryHidden" r:id="rId14"/>
    <sheet name="Additive_3Variable_Waterfall" sheetId="220" state="veryHidden" r:id="rId15"/>
    <sheet name="RCode_Shapley" sheetId="221" state="veryHidden" r:id="rId16"/>
    <sheet name="NaiveBayes" sheetId="178" r:id="rId17"/>
    <sheet name="train" sheetId="173" state="veryHidden" r:id="rId18"/>
    <sheet name="test" sheetId="174" state="veryHidden" r:id="rId19"/>
    <sheet name="fit_forecast" sheetId="175" state="veryHidden" r:id="rId20"/>
    <sheet name="RCode" sheetId="177" state="veryHidden" r:id="rId21"/>
    <sheet name="train_text" sheetId="185" state="veryHidden" r:id="rId22"/>
    <sheet name="test_text" sheetId="186" state="veryHidden" r:id="rId23"/>
    <sheet name="fit_forecast_text" sheetId="187" state="veryHidden" r:id="rId24"/>
    <sheet name="RCode_text" sheetId="188" state="veryHidden" r:id="rId25"/>
    <sheet name="PCA" sheetId="202" r:id="rId26"/>
    <sheet name="Terminology" sheetId="190" state="veryHidden" r:id="rId27"/>
    <sheet name="Boxers1" sheetId="191" state="veryHidden" r:id="rId28"/>
    <sheet name="Boxers2" sheetId="192" state="veryHidden" r:id="rId29"/>
    <sheet name="Boxers3" sheetId="193" state="veryHidden" r:id="rId30"/>
    <sheet name="Dimensions" sheetId="194" state="veryHidden" r:id="rId31"/>
    <sheet name="GreenPaint1" sheetId="195" state="veryHidden" r:id="rId32"/>
    <sheet name="GreenPaint2" sheetId="196" state="veryHidden" r:id="rId33"/>
    <sheet name="LimePaint" sheetId="197" state="veryHidden" r:id="rId34"/>
    <sheet name="Boxers4" sheetId="198" state="veryHidden" r:id="rId35"/>
    <sheet name="Calculation" sheetId="199" state="veryHidden" r:id="rId36"/>
    <sheet name="PCA_RCode" sheetId="200" state="veryHidden" r:id="rId37"/>
    <sheet name="Extra" sheetId="201" state="veryHidden" r:id="rId38"/>
    <sheet name="MarketBasketAnalysis" sheetId="203" r:id="rId39"/>
    <sheet name="TransactionsData_v1" sheetId="206" state="veryHidden" r:id="rId40"/>
    <sheet name="TransactionsData_v2" sheetId="207" state="veryHidden" r:id="rId41"/>
    <sheet name="TransactionsData_v3" sheetId="208" state="veryHidden" r:id="rId42"/>
    <sheet name="BasketAnalysis" sheetId="205" state="veryHidden" r:id="rId43"/>
    <sheet name="AprioriAlgo_RCode1" sheetId="209" state="veryHidden" r:id="rId44"/>
    <sheet name="AprioriAlgo_RCode2" sheetId="204" state="veryHidden" r:id="rId45"/>
    <sheet name="DecisionTrees" sheetId="232" r:id="rId46"/>
    <sheet name="Intro" sheetId="233" state="veryHidden" r:id="rId47"/>
    <sheet name="Practice" sheetId="234" state="veryHidden" r:id="rId48"/>
    <sheet name="SplittingExamplePt1" sheetId="235" state="veryHidden" r:id="rId49"/>
    <sheet name="SplittingExamplePt2" sheetId="236" state="veryHidden" r:id="rId50"/>
    <sheet name="SplittingExamplePt3" sheetId="237" state="veryHidden" r:id="rId51"/>
    <sheet name="Dimensions_Trees" sheetId="238" state="veryHidden" r:id="rId52"/>
    <sheet name="Pruning" sheetId="239" state="veryHidden" r:id="rId53"/>
    <sheet name="Summary" sheetId="240" state="veryHidden" r:id="rId54"/>
    <sheet name="RCode_Trees" sheetId="241" state="veryHidden" r:id="rId55"/>
    <sheet name="PreWork4NextClass" sheetId="27" r:id="rId56"/>
    <sheet name="InClassProjects" sheetId="26" r:id="rId57"/>
    <sheet name="qDecisionTrees" sheetId="230" r:id="rId58"/>
    <sheet name="qNaiveBayes" sheetId="231" r:id="rId59"/>
    <sheet name="Q_PCA_Q2" sheetId="210" r:id="rId60"/>
  </sheets>
  <externalReferences>
    <externalReference r:id="rId61"/>
    <externalReference r:id="rId62"/>
    <externalReference r:id="rId63"/>
    <externalReference r:id="rId64"/>
    <externalReference r:id="rId65"/>
    <externalReference r:id="rId66"/>
    <externalReference r:id="rId67"/>
    <externalReference r:id="rId68"/>
    <externalReference r:id="rId69"/>
    <externalReference r:id="rId70"/>
    <externalReference r:id="rId71"/>
    <externalReference r:id="rId72"/>
    <externalReference r:id="rId73"/>
    <externalReference r:id="rId74"/>
    <externalReference r:id="rId75"/>
    <externalReference r:id="rId76"/>
    <externalReference r:id="rId77"/>
    <externalReference r:id="rId78"/>
    <externalReference r:id="rId79"/>
    <externalReference r:id="rId80"/>
    <externalReference r:id="rId81"/>
    <externalReference r:id="rId82"/>
  </externalReferences>
  <definedNames>
    <definedName name="_c1">#REF!</definedName>
    <definedName name="_c2">#REF!</definedName>
    <definedName name="_c3">#REF!</definedName>
    <definedName name="_r2" localSheetId="45">#REF!</definedName>
    <definedName name="_r2" localSheetId="38">#REF!</definedName>
    <definedName name="_r2" localSheetId="25">#REF!</definedName>
    <definedName name="_r2">#REF!</definedName>
    <definedName name="_R2_orig">[1]RSquareAdj!$C$6</definedName>
    <definedName name="_xlchart.v5.0" hidden="1">Additive_3Variable_Waterfall!$N$12:$Q$12</definedName>
    <definedName name="_xlchart.v5.1" hidden="1">Additive_3Variable_Waterfall!$N$13:$Q$13</definedName>
    <definedName name="A" localSheetId="57">[2]NextClass1_MeanVar!#REF!</definedName>
    <definedName name="A" localSheetId="58">[2]NextClass1_MeanVar!#REF!</definedName>
    <definedName name="A">[2]NextClass1_MeanVar!#REF!</definedName>
    <definedName name="a_0">#REF!</definedName>
    <definedName name="a_1">#REF!</definedName>
    <definedName name="a_10">#REF!</definedName>
    <definedName name="a_2">#REF!</definedName>
    <definedName name="a_3">#REF!</definedName>
    <definedName name="a_30">#REF!</definedName>
    <definedName name="a_4">#REF!</definedName>
    <definedName name="a_5">#REF!</definedName>
    <definedName name="a_7">#REF!</definedName>
    <definedName name="A_x">[3]ProductRule!$C$14</definedName>
    <definedName name="A_x_h">[3]ProductRule!$C$16</definedName>
    <definedName name="a1_">#REF!</definedName>
    <definedName name="a2_">#REF!</definedName>
    <definedName name="a3_">#REF!</definedName>
    <definedName name="AccrualPMT">[4]CDS!$I$21:$I$25</definedName>
    <definedName name="alan">[5]Excel!$C$10</definedName>
    <definedName name="alpha">[6]Liquidity_VaR!$G$28</definedName>
    <definedName name="B">[2]NextClass1_MeanVar!#REF!</definedName>
    <definedName name="b_0">#REF!</definedName>
    <definedName name="b_1">#REF!</definedName>
    <definedName name="b_10">#REF!</definedName>
    <definedName name="b_2">#REF!</definedName>
    <definedName name="b_3">#REF!</definedName>
    <definedName name="b_30">#REF!</definedName>
    <definedName name="b_4">#REF!</definedName>
    <definedName name="b_5">#REF!</definedName>
    <definedName name="b_7">#REF!</definedName>
    <definedName name="b0">#REF!</definedName>
    <definedName name="b1_">#REF!</definedName>
    <definedName name="b2_">#REF!</definedName>
    <definedName name="b3_">#REF!</definedName>
    <definedName name="Balloons">BasketAnalysis!$I$4:$I$8</definedName>
    <definedName name="beta" localSheetId="45">#REF!</definedName>
    <definedName name="beta" localSheetId="38">#REF!</definedName>
    <definedName name="beta" localSheetId="25">#REF!</definedName>
    <definedName name="beta" localSheetId="57">#REF!</definedName>
    <definedName name="beta" localSheetId="58">#REF!</definedName>
    <definedName name="beta">#REF!</definedName>
    <definedName name="beta_0">[1]QualityOfFit!$C$1</definedName>
    <definedName name="beta0">[1]ExcelOutput!$C$1</definedName>
    <definedName name="beta1" localSheetId="57">#REF!</definedName>
    <definedName name="beta1" localSheetId="58">#REF!</definedName>
    <definedName name="beta1">#REF!</definedName>
    <definedName name="beta2" localSheetId="57">#REF!</definedName>
    <definedName name="beta2" localSheetId="58">#REF!</definedName>
    <definedName name="beta2">#REF!</definedName>
    <definedName name="bid">[6]Liquidity_VaR!$C$7:$C$23</definedName>
    <definedName name="Bins" localSheetId="57">#REF!</definedName>
    <definedName name="Bins" localSheetId="58">#REF!</definedName>
    <definedName name="Bins">#REF!</definedName>
    <definedName name="Bond_Value" localSheetId="57">#REF!</definedName>
    <definedName name="Bond_Value" localSheetId="58">#REF!</definedName>
    <definedName name="Bond_Value">#REF!</definedName>
    <definedName name="Bond_Value_" localSheetId="57">#REF!</definedName>
    <definedName name="Bond_Value_" localSheetId="58">#REF!</definedName>
    <definedName name="Bond_Value_">#REF!</definedName>
    <definedName name="Bonds">#REF!</definedName>
    <definedName name="C_">[7]OptionsHW!$C$20:$E$20</definedName>
    <definedName name="c_0">#REF!</definedName>
    <definedName name="c_1">#REF!</definedName>
    <definedName name="c_10">#REF!</definedName>
    <definedName name="c_2">#REF!</definedName>
    <definedName name="c_3">#REF!</definedName>
    <definedName name="c_30">#REF!</definedName>
    <definedName name="c_4">#REF!</definedName>
    <definedName name="c_5">#REF!</definedName>
    <definedName name="c_7">#REF!</definedName>
    <definedName name="Cake">#REF!</definedName>
    <definedName name="Candy_Bar">BasketAnalysis!$J$4:$J$8</definedName>
    <definedName name="Cd" localSheetId="45">[8]Options2!#REF!</definedName>
    <definedName name="Cd" localSheetId="38">[8]Options2!#REF!</definedName>
    <definedName name="Cd" localSheetId="25">[8]Options2!#REF!</definedName>
    <definedName name="Cd" localSheetId="57">[8]Options2!#REF!</definedName>
    <definedName name="Cd" localSheetId="58">[8]Options2!#REF!</definedName>
    <definedName name="Cd">[8]Options2!#REF!</definedName>
    <definedName name="Change" localSheetId="45">[5]VaR0!#REF!</definedName>
    <definedName name="Change" localSheetId="38">[5]VaR0!#REF!</definedName>
    <definedName name="Change" localSheetId="25">[5]VaR0!#REF!</definedName>
    <definedName name="Change">[5]VaR0!#REF!</definedName>
    <definedName name="change1" localSheetId="45">#REF!</definedName>
    <definedName name="change1" localSheetId="38">#REF!</definedName>
    <definedName name="change1" localSheetId="25">#REF!</definedName>
    <definedName name="change1" localSheetId="57">#REF!</definedName>
    <definedName name="change1" localSheetId="58">#REF!</definedName>
    <definedName name="change1">#REF!</definedName>
    <definedName name="change2" localSheetId="45">#REF!</definedName>
    <definedName name="change2" localSheetId="38">#REF!</definedName>
    <definedName name="change2" localSheetId="25">#REF!</definedName>
    <definedName name="change2">#REF!</definedName>
    <definedName name="change3">#REF!</definedName>
    <definedName name="change4">#REF!</definedName>
    <definedName name="change5">#REF!</definedName>
    <definedName name="CI">#REF!</definedName>
    <definedName name="CI_lo">#REF!</definedName>
    <definedName name="class">#REF!</definedName>
    <definedName name="Coffee">#REF!</definedName>
    <definedName name="contracts">[7]OptionsHW!$C$26:$E$26</definedName>
    <definedName name="corrmat">[9]PortfolioVaRExample!$M$43:$Q$47</definedName>
    <definedName name="CouponPmt" localSheetId="57">#REF!</definedName>
    <definedName name="CouponPmt" localSheetId="58">#REF!</definedName>
    <definedName name="CouponPmt">#REF!</definedName>
    <definedName name="couponRate">[10]qFunctions!$C$8</definedName>
    <definedName name="covmat">[11]VaR3!$D$43:$H$47</definedName>
    <definedName name="covmat_calc">[9]PortfolioVaRExample!$M$59:$Q$63</definedName>
    <definedName name="cty" localSheetId="57">#REF!</definedName>
    <definedName name="cty" localSheetId="58">#REF!</definedName>
    <definedName name="cty">#REF!</definedName>
    <definedName name="Cu">[8]Options2!#REF!</definedName>
    <definedName name="cyl" localSheetId="57">#REF!</definedName>
    <definedName name="cyl" localSheetId="58">#REF!</definedName>
    <definedName name="cyl">#REF!</definedName>
    <definedName name="cyl_Permute" localSheetId="57">#REF!</definedName>
    <definedName name="cyl_Permute" localSheetId="58">#REF!</definedName>
    <definedName name="cyl_Permute">#REF!</definedName>
    <definedName name="cyl_RandPermute" localSheetId="57">#REF!</definedName>
    <definedName name="cyl_RandPermute" localSheetId="58">#REF!</definedName>
    <definedName name="cyl_RandPermute">#REF!</definedName>
    <definedName name="d">[8]Options2!$C$7</definedName>
    <definedName name="d_0">#REF!</definedName>
    <definedName name="d_1">#REF!</definedName>
    <definedName name="d_10">#REF!</definedName>
    <definedName name="d_2">#REF!</definedName>
    <definedName name="d_3">#REF!</definedName>
    <definedName name="d_30">#REF!</definedName>
    <definedName name="d_4">#REF!</definedName>
    <definedName name="d_5">#REF!</definedName>
    <definedName name="d_7">#REF!</definedName>
    <definedName name="d1_">#REF!</definedName>
    <definedName name="d2_">#REF!</definedName>
    <definedName name="d3_">#REF!</definedName>
    <definedName name="data">#REF!</definedName>
    <definedName name="df">#REF!</definedName>
    <definedName name="displ">#REF!</definedName>
    <definedName name="displ_Permute">#REF!</definedName>
    <definedName name="displ_RandPermute">#REF!</definedName>
    <definedName name="dmat">#REF!</definedName>
    <definedName name="dollar_rate">[12]FX_Intro!$C$67</definedName>
    <definedName name="drv" localSheetId="57">#REF!</definedName>
    <definedName name="drv" localSheetId="58">#REF!</definedName>
    <definedName name="drv">#REF!</definedName>
    <definedName name="e" localSheetId="57">#REF!</definedName>
    <definedName name="e" localSheetId="58">#REF!</definedName>
    <definedName name="e">#REF!</definedName>
    <definedName name="e_2" localSheetId="57">#REF!</definedName>
    <definedName name="e_2" localSheetId="58">#REF!</definedName>
    <definedName name="e_2">#REF!</definedName>
    <definedName name="Eloss">[4]Spread2PD!$C$16</definedName>
    <definedName name="Epayoff">[4]CDS!$E$21:$E$25</definedName>
    <definedName name="ErrorFraction">[1]RSquareAdj!$C$7</definedName>
    <definedName name="F">[13]CentralLimitTheorem!$E$3</definedName>
    <definedName name="F_Draw">[13]FnS!$B$7:$B$106</definedName>
    <definedName name="F_Row">[13]CentralLimitTheorem!$E$5:$P$5</definedName>
    <definedName name="f_x">[3]ProductRule!$C$12</definedName>
    <definedName name="f_x_h">[3]ProductRule!$C$20</definedName>
    <definedName name="face">[10]qFunctions!$C$6</definedName>
    <definedName name="fl" localSheetId="57">#REF!</definedName>
    <definedName name="fl" localSheetId="58">#REF!</definedName>
    <definedName name="fl">#REF!</definedName>
    <definedName name="Flowers">BasketAnalysis!$E$4:$E$8</definedName>
    <definedName name="forward_rate">[12]FX_Intro!$C$68</definedName>
    <definedName name="Frequency" localSheetId="45">#REF!</definedName>
    <definedName name="Frequency" localSheetId="38">#REF!</definedName>
    <definedName name="Frequency" localSheetId="25">#REF!</definedName>
    <definedName name="Frequency" localSheetId="57">#REF!</definedName>
    <definedName name="Frequency" localSheetId="58">#REF!</definedName>
    <definedName name="Frequency">#REF!</definedName>
    <definedName name="g_x">[3]ProductRule!$C$13</definedName>
    <definedName name="g_x_h">[3]ProductRule!$D$20</definedName>
    <definedName name="Get_Well_Card">BasketAnalysis!$F$4:$F$8</definedName>
    <definedName name="h">[3]ProductRule!$C$15</definedName>
    <definedName name="hazard">[4]CDS!$B$7:$B$7</definedName>
    <definedName name="Heights">[14]Calcs_Mean2!$C$10:$C$109</definedName>
    <definedName name="Heights1">[14]Calcs_MeanDiff!$C$10:$C$109</definedName>
    <definedName name="Heights2">[14]Calcs_MeanDiff!$D$10:$D$109</definedName>
    <definedName name="hwy" localSheetId="57">#REF!</definedName>
    <definedName name="hwy" localSheetId="58">#REF!</definedName>
    <definedName name="hwy">#REF!</definedName>
    <definedName name="hwy_Permute" localSheetId="57">#REF!</definedName>
    <definedName name="hwy_Permute" localSheetId="58">#REF!</definedName>
    <definedName name="hwy_Permute">#REF!</definedName>
    <definedName name="hwy_RandPermute" localSheetId="57">#REF!</definedName>
    <definedName name="hwy_RandPermute" localSheetId="58">#REF!</definedName>
    <definedName name="hwy_RandPermute">#REF!</definedName>
    <definedName name="i" localSheetId="57">[15]CubicSpline3!$AA$8:$AA$38</definedName>
    <definedName name="i" localSheetId="58">[15]CubicSpline3!$AA$8:$AA$38</definedName>
    <definedName name="i">#REF!</definedName>
    <definedName name="i_1" localSheetId="57">[15]CubicSpline_YC_Optim!$B$100:$B$400</definedName>
    <definedName name="i_1" localSheetId="58">[15]CubicSpline_YC_Optim!$B$100:$B$400</definedName>
    <definedName name="i_1">#REF!</definedName>
    <definedName name="idx" localSheetId="45">#REF!</definedName>
    <definedName name="idx" localSheetId="38">#REF!</definedName>
    <definedName name="idx" localSheetId="25">#REF!</definedName>
    <definedName name="idx">#REF!</definedName>
    <definedName name="Inflator">[1]RSquareAdj!$C$10</definedName>
    <definedName name="k" localSheetId="45">[16]KNN_Vote!$AA$3</definedName>
    <definedName name="k" localSheetId="38">[16]KNN_Vote!$AA$3</definedName>
    <definedName name="k" localSheetId="25">[16]KNN_Vote!$AA$3</definedName>
    <definedName name="k" localSheetId="57">#REF!</definedName>
    <definedName name="k" localSheetId="58">#REF!</definedName>
    <definedName name="k">#REF!</definedName>
    <definedName name="L" localSheetId="57">#REF!</definedName>
    <definedName name="L" localSheetId="58">#REF!</definedName>
    <definedName name="L">#REF!</definedName>
    <definedName name="label">#REF!</definedName>
    <definedName name="LL">#REF!</definedName>
    <definedName name="LN_Sim" localSheetId="45">#REF!</definedName>
    <definedName name="LN_Sim" localSheetId="38">#REF!</definedName>
    <definedName name="LN_Sim" localSheetId="25">#REF!</definedName>
    <definedName name="LN_Sim">#REF!</definedName>
    <definedName name="loss" localSheetId="45">#REF!</definedName>
    <definedName name="loss" localSheetId="38">#REF!</definedName>
    <definedName name="loss" localSheetId="25">#REF!</definedName>
    <definedName name="loss">#REF!</definedName>
    <definedName name="loss_30" localSheetId="45">#REF!</definedName>
    <definedName name="loss_30" localSheetId="38">#REF!</definedName>
    <definedName name="loss_30" localSheetId="25">#REF!</definedName>
    <definedName name="loss_30">#REF!</definedName>
    <definedName name="loss_t">#REF!</definedName>
    <definedName name="lossAmount">[4]Spread2PD!$G$45</definedName>
    <definedName name="M">[9]MatrixMult_Credit!$I$7:$K$9</definedName>
    <definedName name="M1_">[9]MatrixMult_Credit!#REF!</definedName>
    <definedName name="M2_">[9]MatrixMult_Credit!#REF!</definedName>
    <definedName name="manufacturer" localSheetId="57">#REF!</definedName>
    <definedName name="manufacturer" localSheetId="58">#REF!</definedName>
    <definedName name="manufacturer">#REF!</definedName>
    <definedName name="max">[2]NextClass1_MeanVar!$E$25</definedName>
    <definedName name="Mean" localSheetId="57">#REF!</definedName>
    <definedName name="Mean" localSheetId="58">#REF!</definedName>
    <definedName name="Mean">#REF!</definedName>
    <definedName name="midprice">[6]Liquidity_VaR!$E$7:$E$23</definedName>
    <definedName name="min">[2]NextClass1_MeanVar!$E$24</definedName>
    <definedName name="model" localSheetId="57">#REF!</definedName>
    <definedName name="model" localSheetId="58">#REF!</definedName>
    <definedName name="model">#REF!</definedName>
    <definedName name="mu">[14]Calcs_Mean2!$O$23</definedName>
    <definedName name="MyBank">[17]Cor_N_Cov!$G$14:$G$35</definedName>
    <definedName name="MyBankDeposits">[17]Cor_N_Cov!$D$14:$D$35</definedName>
    <definedName name="MyFriendsBank">[17]Cor_N_Cov!$H$14:$H$35</definedName>
    <definedName name="MyFriendsDeposits">[17]Cor_N_Cov!$E$14:$E$35</definedName>
    <definedName name="n">[2]Binomial!$C$12</definedName>
    <definedName name="n_" localSheetId="45">#REF!</definedName>
    <definedName name="n_" localSheetId="38">#REF!</definedName>
    <definedName name="n_" localSheetId="25">#REF!</definedName>
    <definedName name="n_" localSheetId="57">#REF!</definedName>
    <definedName name="n_" localSheetId="58">#REF!</definedName>
    <definedName name="n_">#REF!</definedName>
    <definedName name="N__d1">[7]OptionsHW!$C$14:$E$14</definedName>
    <definedName name="N__d2">[7]OptionsHW!$C$15:$E$15</definedName>
    <definedName name="N_d1">[7]OptionsHW!$C$12:$E$12</definedName>
    <definedName name="N_d2">[7]OptionsHW!$C$13:$E$13</definedName>
    <definedName name="n1_">[14]Calcs_MeanDiff!$R$19</definedName>
    <definedName name="n2_">[14]Calcs_MeanDiff!$R$20</definedName>
    <definedName name="NewError">[1]RSquareAdj!$C$11</definedName>
    <definedName name="notional">[7]OptionsHW!$C$25:$E$25</definedName>
    <definedName name="offer">[6]Liquidity_VaR!$D$7:$D$23</definedName>
    <definedName name="p" localSheetId="45">[16]DurbinWatson!$B$3</definedName>
    <definedName name="p" localSheetId="38">[16]DurbinWatson!$B$3</definedName>
    <definedName name="p" localSheetId="25">[16]DurbinWatson!$B$3</definedName>
    <definedName name="p" localSheetId="57">#REF!</definedName>
    <definedName name="p" localSheetId="58">#REF!</definedName>
    <definedName name="p">#REF!</definedName>
    <definedName name="PD">[4]CDS!$C$21:$C$25</definedName>
    <definedName name="PDF">[14]Calcs_Mean2!$K$10:$K$30</definedName>
    <definedName name="Period" localSheetId="45">#REF!</definedName>
    <definedName name="Period" localSheetId="38">#REF!</definedName>
    <definedName name="Period" localSheetId="25">#REF!</definedName>
    <definedName name="Period" localSheetId="57">#REF!</definedName>
    <definedName name="Period" localSheetId="58">#REF!</definedName>
    <definedName name="Period">#REF!</definedName>
    <definedName name="peso_rate">[12]FX_Intro!$C$66</definedName>
    <definedName name="Pij" localSheetId="45">#REF!</definedName>
    <definedName name="Pij" localSheetId="38">#REF!</definedName>
    <definedName name="Pij" localSheetId="25">#REF!</definedName>
    <definedName name="Pij" localSheetId="57">#REF!</definedName>
    <definedName name="Pij" localSheetId="58">#REF!</definedName>
    <definedName name="Pij">#REF!</definedName>
    <definedName name="pmt" localSheetId="45">#REF!</definedName>
    <definedName name="pmt" localSheetId="38">#REF!</definedName>
    <definedName name="pmt" localSheetId="25">#REF!</definedName>
    <definedName name="pmt">#REF!</definedName>
    <definedName name="pmt_" localSheetId="45">#REF!</definedName>
    <definedName name="pmt_" localSheetId="38">#REF!</definedName>
    <definedName name="pmt_" localSheetId="25">#REF!</definedName>
    <definedName name="pmt_">#REF!</definedName>
    <definedName name="pmtperyear">[18]Bond!$C$6</definedName>
    <definedName name="pmts">[18]Bond!$E$12:$E$25</definedName>
    <definedName name="price1" localSheetId="45">#REF!</definedName>
    <definedName name="price1" localSheetId="38">#REF!</definedName>
    <definedName name="price1" localSheetId="25">#REF!</definedName>
    <definedName name="price1" localSheetId="57">#REF!</definedName>
    <definedName name="price1" localSheetId="58">#REF!</definedName>
    <definedName name="price1">#REF!</definedName>
    <definedName name="price2" localSheetId="45">#REF!</definedName>
    <definedName name="price2" localSheetId="38">#REF!</definedName>
    <definedName name="price2" localSheetId="25">#REF!</definedName>
    <definedName name="price2">#REF!</definedName>
    <definedName name="price3" localSheetId="45">#REF!</definedName>
    <definedName name="price3" localSheetId="38">#REF!</definedName>
    <definedName name="price3" localSheetId="25">#REF!</definedName>
    <definedName name="price3">#REF!</definedName>
    <definedName name="price4">#REF!</definedName>
    <definedName name="price5">#REF!</definedName>
    <definedName name="Probability1">[17]Copula3!$E$13:$E$62</definedName>
    <definedName name="Probability2">[17]Copula3!$F$13:$F$62</definedName>
    <definedName name="PS">[4]CDS!$C$11:$C$15</definedName>
    <definedName name="PV">[4]CDS!$E$11:$E$15</definedName>
    <definedName name="PV_">[4]CDS!$F$21:$F$25</definedName>
    <definedName name="pv_rf">[4]Spread2PD!$F$20:$F$29</definedName>
    <definedName name="pv_rf_">[4]Spread2PD!$F$40:$F$44</definedName>
    <definedName name="pv2_">[18]Dur2!$G$12:$G$25</definedName>
    <definedName name="PVA">[18]InstallmentLoan!$F$3</definedName>
    <definedName name="Pvalue">[14]Calcs_VarianceDiff!$E$18</definedName>
    <definedName name="PVPMT_A">[4]CDS!$J$21:$J$25</definedName>
    <definedName name="q" localSheetId="57">#REF!</definedName>
    <definedName name="q" localSheetId="58">#REF!</definedName>
    <definedName name="q">#REF!</definedName>
    <definedName name="r_" localSheetId="57">#REF!</definedName>
    <definedName name="r_" localSheetId="58">#REF!</definedName>
    <definedName name="r_">#REF!</definedName>
    <definedName name="range">[2]NextClass1_MeanVar!$E$26</definedName>
    <definedName name="rate">[4]CDS!$C$7</definedName>
    <definedName name="rated">[7]fxHW!$F$4:$H$4</definedName>
    <definedName name="ratef">[7]fxHW!$F$5:$H$5</definedName>
    <definedName name="RatingLast">[19]CreditMatrix!$D$10:$D$109</definedName>
    <definedName name="RatingNow">[19]CreditMatrix!$E$10:$E$109</definedName>
    <definedName name="ratingsTbl">[19]CreditMatrix!$B$2:$C$7</definedName>
    <definedName name="Ratio">[14]Calcs_VarianceDiff!$E$17</definedName>
    <definedName name="Recovery">[4]Spread2PD!$D$40:$D$44</definedName>
    <definedName name="risk1" localSheetId="45">#REF!</definedName>
    <definedName name="risk1" localSheetId="38">#REF!</definedName>
    <definedName name="risk1" localSheetId="25">#REF!</definedName>
    <definedName name="risk1" localSheetId="57">#REF!</definedName>
    <definedName name="risk1" localSheetId="58">#REF!</definedName>
    <definedName name="risk1">#REF!</definedName>
    <definedName name="risk2" localSheetId="45">#REF!</definedName>
    <definedName name="risk2" localSheetId="38">#REF!</definedName>
    <definedName name="risk2" localSheetId="25">#REF!</definedName>
    <definedName name="risk2">#REF!</definedName>
    <definedName name="risk3" localSheetId="45">#REF!</definedName>
    <definedName name="risk3" localSheetId="38">#REF!</definedName>
    <definedName name="risk3" localSheetId="25">#REF!</definedName>
    <definedName name="risk3">#REF!</definedName>
    <definedName name="RSE">#REF!</definedName>
    <definedName name="RSS">[1]RSquareAdj!#REF!</definedName>
    <definedName name="s">#REF!</definedName>
    <definedName name="S0">#REF!</definedName>
    <definedName name="S0_e_qt">[7]OptionsHW!$C$17:$E$17</definedName>
    <definedName name="Salad" localSheetId="57">#REF!</definedName>
    <definedName name="Salad" localSheetId="58">#REF!</definedName>
    <definedName name="Salad">#REF!</definedName>
    <definedName name="SampleVar1">[14]Calcs_VarianceDiff!$E$13</definedName>
    <definedName name="SampleVar2">[14]Calcs_VarianceDiff!$E$14</definedName>
    <definedName name="SD" localSheetId="45">#REF!</definedName>
    <definedName name="SD" localSheetId="38">#REF!</definedName>
    <definedName name="SD" localSheetId="25">#REF!</definedName>
    <definedName name="SD" localSheetId="57">#REF!</definedName>
    <definedName name="SD" localSheetId="58">#REF!</definedName>
    <definedName name="SD">#REF!</definedName>
    <definedName name="sd_x">[1]MaximumLikelihood!$C$3</definedName>
    <definedName name="SD_xbar">[14]Calcs_Mean2!$O$28</definedName>
    <definedName name="SE0" localSheetId="45">#REF!</definedName>
    <definedName name="SE0" localSheetId="38">#REF!</definedName>
    <definedName name="SE0" localSheetId="25">#REF!</definedName>
    <definedName name="SE0" localSheetId="57">#REF!</definedName>
    <definedName name="SE0" localSheetId="58">#REF!</definedName>
    <definedName name="SE0">#REF!</definedName>
    <definedName name="SE1_" localSheetId="45">#REF!</definedName>
    <definedName name="SE1_" localSheetId="38">#REF!</definedName>
    <definedName name="SE1_" localSheetId="25">#REF!</definedName>
    <definedName name="SE1_">#REF!</definedName>
    <definedName name="SE2_" localSheetId="45">#REF!</definedName>
    <definedName name="SE2_" localSheetId="38">#REF!</definedName>
    <definedName name="SE2_" localSheetId="25">#REF!</definedName>
    <definedName name="SE2_">#REF!</definedName>
    <definedName name="Shares">[11]VaR3!$D$6:$H$6</definedName>
    <definedName name="Sick" localSheetId="57">#REF!</definedName>
    <definedName name="Sick" localSheetId="58">#REF!</definedName>
    <definedName name="Sick">#REF!</definedName>
    <definedName name="sigma">[14]Calcs_Mean1!$O$21</definedName>
    <definedName name="simS">[6]Liquidity_VaR!$G$29</definedName>
    <definedName name="sims_a">[11]VaR1!$I$19:$I$39</definedName>
    <definedName name="sims_h">[11]VaR1!$H$19:$H$39</definedName>
    <definedName name="simSpread">[6]Liquidity_VaR!$J$7:$J$23</definedName>
    <definedName name="simSpreadPerShare">[6]Liquidity_VaR!$H$7:$H$23</definedName>
    <definedName name="Smoking" localSheetId="57">#REF!</definedName>
    <definedName name="Smoking" localSheetId="58">#REF!</definedName>
    <definedName name="Smoking">#REF!</definedName>
    <definedName name="Soda">BasketAnalysis!$G$4:$G$8</definedName>
    <definedName name="Spot">[7]fxHW!$F$3:$H$3</definedName>
    <definedName name="spread">[6]Liquidity_VaR!$F$7:$F$23</definedName>
    <definedName name="SpreadVaR" localSheetId="57">#REF!</definedName>
    <definedName name="SpreadVaR" localSheetId="58">#REF!</definedName>
    <definedName name="SpreadVaR">#REF!</definedName>
    <definedName name="ssreg" localSheetId="57">#REF!</definedName>
    <definedName name="ssreg" localSheetId="58">#REF!</definedName>
    <definedName name="ssreg">#REF!</definedName>
    <definedName name="ssresid" localSheetId="57">#REF!</definedName>
    <definedName name="ssresid" localSheetId="58">#REF!</definedName>
    <definedName name="ssresid">#REF!</definedName>
    <definedName name="SST">#REF!</definedName>
    <definedName name="SSx">#REF!</definedName>
    <definedName name="StartingPortfolio">[4]ExporeInf!$C$29:$H$29</definedName>
    <definedName name="stdev" localSheetId="45">#REF!</definedName>
    <definedName name="stdev" localSheetId="38">#REF!</definedName>
    <definedName name="stdev" localSheetId="25">#REF!</definedName>
    <definedName name="stdev">#REF!</definedName>
    <definedName name="Stuffed_Animal">BasketAnalysis!$H$4:$H$8</definedName>
    <definedName name="Sum">[13]CentralLimitTheorem!$C$7:$C$106</definedName>
    <definedName name="SupportThreshold">#REF!</definedName>
    <definedName name="t" localSheetId="45">#REF!</definedName>
    <definedName name="t" localSheetId="38">#REF!</definedName>
    <definedName name="t" localSheetId="25">#REF!</definedName>
    <definedName name="t" localSheetId="57">[15]CubicSpline3!$AB$8:$AB$38</definedName>
    <definedName name="t" localSheetId="58">[15]CubicSpline3!$AB$8:$AB$38</definedName>
    <definedName name="t">#REF!</definedName>
    <definedName name="t_">[4]CDS!$B$21:$B$25</definedName>
    <definedName name="table_asf">[20]ASF!$C$31:$D$34</definedName>
    <definedName name="Time" localSheetId="45">#REF!</definedName>
    <definedName name="Time" localSheetId="38">#REF!</definedName>
    <definedName name="Time" localSheetId="25">#REF!</definedName>
    <definedName name="time" localSheetId="57">[15]CubicSpline1!$D$24:$D$27</definedName>
    <definedName name="time" localSheetId="58">[15]CubicSpline1!$D$24:$D$27</definedName>
    <definedName name="time">#REF!</definedName>
    <definedName name="Time_">[4]Spread2PD!$B$40:$B$44</definedName>
    <definedName name="tmat">[4]ExporeInf!$C$3:$H$8</definedName>
    <definedName name="tmat12" localSheetId="45">#REF!</definedName>
    <definedName name="tmat12" localSheetId="38">#REF!</definedName>
    <definedName name="tmat12" localSheetId="25">#REF!</definedName>
    <definedName name="tmat12">#REF!</definedName>
    <definedName name="tmat5">[4]ExporeInf!$C$12:$H$17</definedName>
    <definedName name="tmatInf">[4]ExporeInf!$C$21:$H$26</definedName>
    <definedName name="TotalValue">[11]VaR3!$D$52</definedName>
    <definedName name="trans" localSheetId="57">#REF!</definedName>
    <definedName name="trans" localSheetId="58">#REF!</definedName>
    <definedName name="trans">#REF!</definedName>
    <definedName name="TSS">[1]RSquareAdj!#REF!</definedName>
    <definedName name="u">[9]MatrixMult_Credit!#REF!</definedName>
    <definedName name="usd_peso">[12]FX_Intro!$C$65</definedName>
    <definedName name="v">'[21]2_PMT'!$C$13</definedName>
    <definedName name="Value">[11]VaR3!$D$50:$H$50</definedName>
    <definedName name="value_01">[18]Dur2!$I$12</definedName>
    <definedName name="value_lo" localSheetId="45">#REF!</definedName>
    <definedName name="value_lo" localSheetId="38">#REF!</definedName>
    <definedName name="value_lo" localSheetId="25">#REF!</definedName>
    <definedName name="value_lo" localSheetId="57">#REF!</definedName>
    <definedName name="value_lo" localSheetId="58">#REF!</definedName>
    <definedName name="value_lo">#REF!</definedName>
    <definedName name="value_rf_">[4]Spread2PD!$C$40:$C$44</definedName>
    <definedName name="Variance">[11]VaR3!$D$61</definedName>
    <definedName name="Variance_calc">[9]PortfolioVaRExample!$M$65</definedName>
    <definedName name="Volatility" localSheetId="57">#REF!</definedName>
    <definedName name="Volatility" localSheetId="58">#REF!</definedName>
    <definedName name="Volatility">#REF!</definedName>
    <definedName name="Volatility_calc" localSheetId="57">#REF!</definedName>
    <definedName name="Volatility_calc" localSheetId="58">#REF!</definedName>
    <definedName name="Volatility_calc">#REF!</definedName>
    <definedName name="volmat">[9]PortfolioVaRExample!$M$52:$Q$56</definedName>
    <definedName name="vols">[9]PortfolioVaRExample!$J$52:$J$56</definedName>
    <definedName name="vols_">[9]PortfolioVaRExample!$M$49:$Q$49</definedName>
    <definedName name="w">[9]MatrixMult_CovCorr!$M$43:$M$45</definedName>
    <definedName name="weight">[19]CreditMatrix_Weighted!$F$10:$F$109</definedName>
    <definedName name="weights">[11]VaR3!$C$55:$C$59</definedName>
    <definedName name="Withdrawl">[22]InvestmentReturns!$B$12</definedName>
    <definedName name="X">[2]NextClass1_MeanVar!$C$30:$C$129</definedName>
    <definedName name="x_draw" localSheetId="57">#REF!</definedName>
    <definedName name="x_draw" localSheetId="58">#REF!</definedName>
    <definedName name="x_draw">#REF!</definedName>
    <definedName name="X_e_rt">[7]OptionsHW!$C$18:$E$18</definedName>
    <definedName name="x1_" localSheetId="57">#REF!</definedName>
    <definedName name="x1_" localSheetId="58">#REF!</definedName>
    <definedName name="X1_" localSheetId="50">SplittingExamplePt3!$B$3:$B$102</definedName>
    <definedName name="x1_">#REF!</definedName>
    <definedName name="X2_" localSheetId="50">SplittingExamplePt3!$C$3:$C$102</definedName>
    <definedName name="X2_">SplittingExamplePt2!$C$3:$C$102</definedName>
    <definedName name="X3_" localSheetId="50">SplittingExamplePt3!$D$3:$D$102</definedName>
    <definedName name="X3_">SplittingExamplePt2!$D$3:$D$102</definedName>
    <definedName name="xbar">[14]Calcs_Mean2!$O$20</definedName>
    <definedName name="xbar_mu__sigma_average">[14]Calcs_Mean1!$O$29</definedName>
    <definedName name="xbar1">[14]Calcs_MeanDiff!$R$21</definedName>
    <definedName name="xbar2">[14]Calcs_MeanDiff!$R$22</definedName>
    <definedName name="y">[18]Bond!$C$8</definedName>
    <definedName name="y_draw" localSheetId="45">#REF!</definedName>
    <definedName name="y_draw" localSheetId="38">#REF!</definedName>
    <definedName name="y_draw" localSheetId="25">#REF!</definedName>
    <definedName name="y_draw" localSheetId="57">#REF!</definedName>
    <definedName name="y_draw" localSheetId="58">#REF!</definedName>
    <definedName name="y_draw">#REF!</definedName>
    <definedName name="ybar" localSheetId="45">#REF!</definedName>
    <definedName name="ybar" localSheetId="38">#REF!</definedName>
    <definedName name="ybar" localSheetId="25">#REF!</definedName>
    <definedName name="ybar">#REF!</definedName>
    <definedName name="year">#REF!</definedName>
    <definedName name="year_Permute">#REF!</definedName>
    <definedName name="year_RandPermute">#REF!</definedName>
    <definedName name="years">[18]Bond!$C$7</definedName>
    <definedName name="yhat" localSheetId="45">#REF!</definedName>
    <definedName name="yhat" localSheetId="38">#REF!</definedName>
    <definedName name="yhat" localSheetId="25">#REF!</definedName>
    <definedName name="yhat" localSheetId="57">#REF!</definedName>
    <definedName name="yhat" localSheetId="58">#REF!</definedName>
    <definedName name="yhat">#REF!</definedName>
    <definedName name="YieldSims">#REF!</definedName>
    <definedName name="ytm">[10]qFunctions!$C$7</definedName>
    <definedName name="YTM_rf" localSheetId="57">#REF!</definedName>
    <definedName name="YTM_rf" localSheetId="58">#REF!</definedName>
    <definedName name="YTM_rf">#REF!</definedName>
    <definedName name="σ" localSheetId="57">#REF!</definedName>
    <definedName name="σ" localSheetId="58">#REF!</definedName>
    <definedName name="σ">#REF!</definedName>
  </definedNames>
  <calcPr calcId="191029" calcMode="autoNoTable" iterate="1" iterateCount="1000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J4" i="237" l="1"/>
  <c r="G3" i="237" s="1" a="1"/>
  <c r="G3" i="237" s="1"/>
  <c r="J7" i="237" s="1"/>
  <c r="O3" i="237"/>
  <c r="F3" i="237" a="1"/>
  <c r="F3" i="237" s="1"/>
  <c r="I7" i="237" s="1"/>
  <c r="J4" i="236"/>
  <c r="G3" i="236" s="1" a="1"/>
  <c r="G3" i="236" s="1"/>
  <c r="J7" i="236" s="1"/>
  <c r="O3" i="236"/>
  <c r="F3" i="236" a="1"/>
  <c r="F3" i="236" s="1"/>
  <c r="I7" i="236" s="1"/>
  <c r="D4" i="234"/>
  <c r="C4" i="234"/>
  <c r="Q13" i="220"/>
  <c r="P13" i="220"/>
  <c r="O13" i="220"/>
  <c r="N13" i="220"/>
  <c r="A14" i="220"/>
  <c r="A13" i="220"/>
  <c r="D2" i="220" a="1"/>
  <c r="G14" i="220" s="1"/>
  <c r="C4" i="216" a="1"/>
  <c r="E23" i="216" s="1"/>
  <c r="C4" i="219" a="1"/>
  <c r="C4" i="219" s="1"/>
  <c r="E4" i="219"/>
  <c r="C5" i="219"/>
  <c r="D5" i="219"/>
  <c r="E5" i="219"/>
  <c r="D6" i="219"/>
  <c r="D7" i="219"/>
  <c r="E7" i="219"/>
  <c r="C8" i="219"/>
  <c r="D8" i="219"/>
  <c r="C9" i="219"/>
  <c r="C10" i="219"/>
  <c r="D10" i="219"/>
  <c r="E10" i="219"/>
  <c r="C11" i="219"/>
  <c r="E11" i="219"/>
  <c r="E12" i="219"/>
  <c r="C13" i="219"/>
  <c r="D13" i="219"/>
  <c r="E13" i="219"/>
  <c r="D14" i="219"/>
  <c r="D15" i="219"/>
  <c r="E15" i="219"/>
  <c r="C16" i="219"/>
  <c r="D16" i="219"/>
  <c r="C17" i="219"/>
  <c r="C18" i="219"/>
  <c r="D18" i="219"/>
  <c r="E18" i="219"/>
  <c r="C19" i="219"/>
  <c r="E19" i="219"/>
  <c r="E20" i="219"/>
  <c r="C21" i="219"/>
  <c r="D21" i="219"/>
  <c r="E21" i="219"/>
  <c r="D22" i="219"/>
  <c r="D23" i="219"/>
  <c r="E23" i="219"/>
  <c r="A14" i="217"/>
  <c r="A13" i="217"/>
  <c r="A14" i="166"/>
  <c r="A13" i="166"/>
  <c r="I15" i="175"/>
  <c r="D12" i="166"/>
  <c r="J9" i="205"/>
  <c r="I9" i="205"/>
  <c r="H9" i="205"/>
  <c r="G9" i="205"/>
  <c r="F9" i="205"/>
  <c r="E9" i="205"/>
  <c r="B23" i="205" s="1" a="1"/>
  <c r="B23" i="205" s="1"/>
  <c r="C3" i="197"/>
  <c r="D3" i="197" s="1"/>
  <c r="C4" i="197"/>
  <c r="C5" i="197"/>
  <c r="D5" i="197" s="1"/>
  <c r="E5" i="197" s="1"/>
  <c r="C6" i="197"/>
  <c r="D6" i="197" s="1"/>
  <c r="E6" i="197" s="1"/>
  <c r="C7" i="197"/>
  <c r="D7" i="197" s="1"/>
  <c r="C8" i="197"/>
  <c r="C9" i="197"/>
  <c r="D9" i="197" s="1"/>
  <c r="E9" i="197" s="1"/>
  <c r="C10" i="197"/>
  <c r="C11" i="197"/>
  <c r="D11" i="197" s="1"/>
  <c r="C12" i="197"/>
  <c r="C13" i="197"/>
  <c r="D13" i="197" s="1"/>
  <c r="E13" i="197" s="1"/>
  <c r="C14" i="197"/>
  <c r="D14" i="197" s="1"/>
  <c r="C15" i="197"/>
  <c r="D15" i="197" s="1"/>
  <c r="C16" i="197"/>
  <c r="C17" i="197"/>
  <c r="D17" i="197" s="1"/>
  <c r="E17" i="197" s="1"/>
  <c r="C18" i="197"/>
  <c r="D18" i="197" s="1"/>
  <c r="C19" i="197"/>
  <c r="D19" i="197" s="1"/>
  <c r="C20" i="197"/>
  <c r="C21" i="197"/>
  <c r="D21" i="197" s="1"/>
  <c r="E21" i="197" s="1"/>
  <c r="C22" i="197"/>
  <c r="D22" i="197" s="1"/>
  <c r="E22" i="197" s="1"/>
  <c r="C23" i="197"/>
  <c r="D23" i="197" s="1"/>
  <c r="C24" i="197"/>
  <c r="B3" i="196"/>
  <c r="C3" i="196" s="1"/>
  <c r="B4" i="196"/>
  <c r="C4" i="196" s="1"/>
  <c r="B5" i="196"/>
  <c r="B6" i="196"/>
  <c r="C6" i="196" s="1"/>
  <c r="B7" i="196"/>
  <c r="C7" i="196" s="1"/>
  <c r="B8" i="196"/>
  <c r="C8" i="196" s="1"/>
  <c r="B9" i="196"/>
  <c r="B10" i="196"/>
  <c r="C10" i="196" s="1"/>
  <c r="B11" i="196"/>
  <c r="C11" i="196" s="1"/>
  <c r="E11" i="196" s="1"/>
  <c r="B12" i="196"/>
  <c r="C12" i="196" s="1"/>
  <c r="B13" i="196"/>
  <c r="B14" i="196"/>
  <c r="C14" i="196" s="1"/>
  <c r="B15" i="196"/>
  <c r="B16" i="196"/>
  <c r="C16" i="196" s="1"/>
  <c r="B17" i="196"/>
  <c r="B18" i="196"/>
  <c r="C18" i="196" s="1"/>
  <c r="B19" i="196"/>
  <c r="C19" i="196" s="1"/>
  <c r="B20" i="196"/>
  <c r="C20" i="196" s="1"/>
  <c r="B21" i="196"/>
  <c r="B22" i="196"/>
  <c r="C22" i="196" s="1"/>
  <c r="B23" i="196"/>
  <c r="C23" i="196" s="1"/>
  <c r="E23" i="196" s="1"/>
  <c r="B24" i="196"/>
  <c r="C24" i="196" s="1"/>
  <c r="B3" i="195"/>
  <c r="C3" i="195" s="1"/>
  <c r="B4" i="195"/>
  <c r="C4" i="195" s="1"/>
  <c r="B5" i="195"/>
  <c r="C5" i="195" s="1"/>
  <c r="B6" i="195"/>
  <c r="C6" i="195" s="1"/>
  <c r="B7" i="195"/>
  <c r="C7" i="195" s="1"/>
  <c r="B8" i="195"/>
  <c r="C8" i="195" s="1"/>
  <c r="B9" i="195"/>
  <c r="C9" i="195" s="1"/>
  <c r="B10" i="195"/>
  <c r="C10" i="195" s="1"/>
  <c r="B11" i="195"/>
  <c r="C11" i="195" s="1"/>
  <c r="B12" i="195"/>
  <c r="C12" i="195" s="1"/>
  <c r="B13" i="195"/>
  <c r="C13" i="195" s="1"/>
  <c r="B14" i="195"/>
  <c r="C14" i="195" s="1"/>
  <c r="B15" i="195"/>
  <c r="C15" i="195" s="1"/>
  <c r="B16" i="195"/>
  <c r="C16" i="195" s="1"/>
  <c r="B17" i="195"/>
  <c r="C17" i="195" s="1"/>
  <c r="B18" i="195"/>
  <c r="C18" i="195" s="1"/>
  <c r="B19" i="195"/>
  <c r="C19" i="195" s="1"/>
  <c r="B20" i="195"/>
  <c r="C20" i="195" s="1"/>
  <c r="B21" i="195"/>
  <c r="C21" i="195" s="1"/>
  <c r="B22" i="195"/>
  <c r="C22" i="195" s="1"/>
  <c r="B23" i="195"/>
  <c r="C23" i="195" s="1"/>
  <c r="B24" i="195"/>
  <c r="C24" i="195" s="1"/>
  <c r="L4" i="192"/>
  <c r="B4" i="192" s="1"/>
  <c r="L5" i="192"/>
  <c r="B5" i="192" s="1"/>
  <c r="L6" i="192"/>
  <c r="B6" i="192" s="1"/>
  <c r="B7" i="192"/>
  <c r="L7" i="192"/>
  <c r="L8" i="192"/>
  <c r="B8" i="192" s="1"/>
  <c r="L9" i="192"/>
  <c r="B9" i="192" s="1"/>
  <c r="L10" i="192"/>
  <c r="B10" i="192" s="1"/>
  <c r="B11" i="192"/>
  <c r="L11" i="192"/>
  <c r="L12" i="192"/>
  <c r="B12" i="192" s="1"/>
  <c r="L13" i="192"/>
  <c r="B13" i="192" s="1"/>
  <c r="L14" i="192"/>
  <c r="B14" i="192" s="1"/>
  <c r="B15" i="192"/>
  <c r="L15" i="192"/>
  <c r="L16" i="192"/>
  <c r="B16" i="192" s="1"/>
  <c r="L17" i="192"/>
  <c r="B17" i="192" s="1"/>
  <c r="L18" i="192"/>
  <c r="B18" i="192" s="1"/>
  <c r="B19" i="192"/>
  <c r="L19" i="192"/>
  <c r="L20" i="192"/>
  <c r="B20" i="192" s="1"/>
  <c r="L21" i="192"/>
  <c r="B21" i="192" s="1"/>
  <c r="L22" i="192"/>
  <c r="B22" i="192" s="1"/>
  <c r="B23" i="192"/>
  <c r="L23" i="192"/>
  <c r="L24" i="192"/>
  <c r="B24" i="192" s="1"/>
  <c r="L25" i="192"/>
  <c r="B25" i="192" s="1"/>
  <c r="L26" i="192"/>
  <c r="B26" i="192" s="1"/>
  <c r="B27" i="192"/>
  <c r="L27" i="192"/>
  <c r="I15" i="205" a="1"/>
  <c r="H15" i="205" a="1"/>
  <c r="F14" i="205" a="1"/>
  <c r="J15" i="205" a="1"/>
  <c r="E18" i="205" a="1"/>
  <c r="J17" i="205" a="1"/>
  <c r="I17" i="205" a="1"/>
  <c r="G17" i="205" a="1"/>
  <c r="F17" i="205" a="1"/>
  <c r="J13" i="205" a="1"/>
  <c r="E16" i="205" a="1"/>
  <c r="I14" i="205" a="1"/>
  <c r="E17" i="205" a="1"/>
  <c r="F16" i="205" a="1"/>
  <c r="J16" i="205" a="1"/>
  <c r="H17" i="205" a="1"/>
  <c r="J18" i="205" a="1"/>
  <c r="H13" i="205" a="1"/>
  <c r="F18" i="205" a="1"/>
  <c r="I16" i="205" a="1"/>
  <c r="I18" i="205" a="1"/>
  <c r="H18" i="205" a="1"/>
  <c r="G15" i="205" a="1"/>
  <c r="G18" i="205" a="1"/>
  <c r="G13" i="205" a="1"/>
  <c r="E15" i="205" a="1"/>
  <c r="G16" i="205" a="1"/>
  <c r="I13" i="205" a="1"/>
  <c r="H14" i="205" a="1"/>
  <c r="H16" i="205" a="1"/>
  <c r="F15" i="205" a="1"/>
  <c r="E13" i="205" a="1"/>
  <c r="J14" i="205" a="1"/>
  <c r="G14" i="205" a="1"/>
  <c r="F13" i="205" a="1"/>
  <c r="E14" i="205" a="1"/>
  <c r="I10" i="236" l="1"/>
  <c r="M2" i="236" s="1"/>
  <c r="E4" i="234"/>
  <c r="I10" i="237"/>
  <c r="M2" i="237" s="1"/>
  <c r="G13" i="220"/>
  <c r="J14" i="220"/>
  <c r="D2" i="220"/>
  <c r="D12" i="220" s="1"/>
  <c r="D17" i="220" s="1"/>
  <c r="N17" i="220" s="1"/>
  <c r="J15" i="220"/>
  <c r="J13" i="220"/>
  <c r="J12" i="220"/>
  <c r="J17" i="220" s="1"/>
  <c r="D15" i="220"/>
  <c r="D13" i="220"/>
  <c r="G15" i="220"/>
  <c r="D14" i="220"/>
  <c r="G12" i="220"/>
  <c r="G17" i="220" s="1"/>
  <c r="D8" i="216"/>
  <c r="C11" i="216"/>
  <c r="E21" i="216"/>
  <c r="D5" i="216"/>
  <c r="C8" i="216"/>
  <c r="E10" i="216"/>
  <c r="D13" i="216"/>
  <c r="C16" i="216"/>
  <c r="E18" i="216"/>
  <c r="D21" i="216"/>
  <c r="C6" i="216"/>
  <c r="E8" i="216"/>
  <c r="D11" i="216"/>
  <c r="C14" i="216"/>
  <c r="E16" i="216"/>
  <c r="D19" i="216"/>
  <c r="C22" i="216"/>
  <c r="D6" i="216"/>
  <c r="C9" i="216"/>
  <c r="E11" i="216"/>
  <c r="D14" i="216"/>
  <c r="C17" i="216"/>
  <c r="E19" i="216"/>
  <c r="D22" i="216"/>
  <c r="E22" i="216"/>
  <c r="E5" i="216"/>
  <c r="C19" i="216"/>
  <c r="C20" i="216"/>
  <c r="D4" i="216"/>
  <c r="D26" i="216" s="1"/>
  <c r="C7" i="216"/>
  <c r="E9" i="216"/>
  <c r="D12" i="216"/>
  <c r="C15" i="216"/>
  <c r="E17" i="216"/>
  <c r="D20" i="216"/>
  <c r="C23" i="216"/>
  <c r="D16" i="216"/>
  <c r="E14" i="216"/>
  <c r="E4" i="216"/>
  <c r="E26" i="216" s="1"/>
  <c r="D7" i="216"/>
  <c r="C10" i="216"/>
  <c r="E12" i="216"/>
  <c r="D15" i="216"/>
  <c r="C18" i="216"/>
  <c r="E20" i="216"/>
  <c r="D23" i="216"/>
  <c r="E13" i="216"/>
  <c r="C4" i="216"/>
  <c r="C26" i="216" s="1"/>
  <c r="E6" i="216"/>
  <c r="D9" i="216"/>
  <c r="C12" i="216"/>
  <c r="D17" i="216"/>
  <c r="C5" i="216"/>
  <c r="E7" i="216"/>
  <c r="D10" i="216"/>
  <c r="C13" i="216"/>
  <c r="E15" i="216"/>
  <c r="D18" i="216"/>
  <c r="C21" i="216"/>
  <c r="C22" i="219"/>
  <c r="D19" i="219"/>
  <c r="E16" i="219"/>
  <c r="C14" i="219"/>
  <c r="D11" i="219"/>
  <c r="E8" i="219"/>
  <c r="C6" i="219"/>
  <c r="C23" i="219"/>
  <c r="C26" i="219" s="1"/>
  <c r="D20" i="219"/>
  <c r="E17" i="219"/>
  <c r="C15" i="219"/>
  <c r="D12" i="219"/>
  <c r="E9" i="219"/>
  <c r="C7" i="219"/>
  <c r="D4" i="219"/>
  <c r="G4" i="219" s="1" a="1"/>
  <c r="G4" i="219" s="1"/>
  <c r="E22" i="219"/>
  <c r="C20" i="219"/>
  <c r="D17" i="219"/>
  <c r="E14" i="219"/>
  <c r="C12" i="219"/>
  <c r="D9" i="219"/>
  <c r="E6" i="219"/>
  <c r="E26" i="219" s="1"/>
  <c r="D26" i="219"/>
  <c r="E26" i="215"/>
  <c r="D26" i="215"/>
  <c r="C26" i="215"/>
  <c r="G4" i="215" a="1"/>
  <c r="G4" i="215" s="1"/>
  <c r="H13" i="205"/>
  <c r="H23" i="205" s="1"/>
  <c r="J14" i="205"/>
  <c r="J24" i="205" s="1"/>
  <c r="J16" i="205"/>
  <c r="J26" i="205" s="1"/>
  <c r="J18" i="205"/>
  <c r="J28" i="205" s="1"/>
  <c r="E13" i="205"/>
  <c r="E23" i="205" s="1"/>
  <c r="G14" i="205"/>
  <c r="G24" i="205" s="1"/>
  <c r="G16" i="205"/>
  <c r="G26" i="205" s="1"/>
  <c r="G18" i="205"/>
  <c r="G28" i="205" s="1"/>
  <c r="F13" i="205"/>
  <c r="F23" i="205" s="1"/>
  <c r="F15" i="205"/>
  <c r="F25" i="205" s="1"/>
  <c r="J17" i="205"/>
  <c r="J27" i="205" s="1"/>
  <c r="F14" i="205"/>
  <c r="F24" i="205" s="1"/>
  <c r="F16" i="205"/>
  <c r="F26" i="205" s="1"/>
  <c r="F18" i="205"/>
  <c r="F28" i="205" s="1"/>
  <c r="I13" i="205"/>
  <c r="I23" i="205" s="1"/>
  <c r="I15" i="205"/>
  <c r="I25" i="205" s="1"/>
  <c r="E17" i="205"/>
  <c r="E27" i="205" s="1"/>
  <c r="H14" i="205"/>
  <c r="H24" i="205" s="1"/>
  <c r="H16" i="205"/>
  <c r="H26" i="205" s="1"/>
  <c r="F17" i="205"/>
  <c r="F27" i="205" s="1"/>
  <c r="G13" i="205"/>
  <c r="G23" i="205" s="1"/>
  <c r="E14" i="205"/>
  <c r="E24" i="205" s="1"/>
  <c r="I14" i="205"/>
  <c r="I24" i="205" s="1"/>
  <c r="G15" i="205"/>
  <c r="G25" i="205" s="1"/>
  <c r="E16" i="205"/>
  <c r="E26" i="205" s="1"/>
  <c r="I16" i="205"/>
  <c r="I26" i="205" s="1"/>
  <c r="G17" i="205"/>
  <c r="G27" i="205" s="1"/>
  <c r="E18" i="205"/>
  <c r="E28" i="205" s="1"/>
  <c r="I18" i="205"/>
  <c r="I28" i="205" s="1"/>
  <c r="H15" i="205"/>
  <c r="H25" i="205" s="1"/>
  <c r="H17" i="205"/>
  <c r="H27" i="205" s="1"/>
  <c r="E15" i="205"/>
  <c r="E25" i="205" s="1"/>
  <c r="I17" i="205"/>
  <c r="I27" i="205" s="1"/>
  <c r="J13" i="205"/>
  <c r="J23" i="205" s="1"/>
  <c r="J15" i="205"/>
  <c r="J25" i="205" s="1"/>
  <c r="H18" i="205"/>
  <c r="H28" i="205" s="1"/>
  <c r="E3" i="196"/>
  <c r="E7" i="196"/>
  <c r="E19" i="196"/>
  <c r="E18" i="197"/>
  <c r="H18" i="197" s="1"/>
  <c r="E14" i="197"/>
  <c r="H14" i="197" s="1"/>
  <c r="C15" i="196"/>
  <c r="E15" i="196" s="1"/>
  <c r="G22" i="197"/>
  <c r="H13" i="197"/>
  <c r="I6" i="197"/>
  <c r="F23" i="196"/>
  <c r="F3" i="196"/>
  <c r="H5" i="197"/>
  <c r="I22" i="197"/>
  <c r="F11" i="196"/>
  <c r="H6" i="197"/>
  <c r="H9" i="197"/>
  <c r="F19" i="196"/>
  <c r="F7" i="196"/>
  <c r="C21" i="196"/>
  <c r="F21" i="196" s="1"/>
  <c r="C17" i="196"/>
  <c r="F17" i="196" s="1"/>
  <c r="C13" i="196"/>
  <c r="F13" i="196" s="1"/>
  <c r="C9" i="196"/>
  <c r="F9" i="196" s="1"/>
  <c r="C5" i="196"/>
  <c r="F5" i="196" s="1"/>
  <c r="H22" i="197"/>
  <c r="H17" i="197"/>
  <c r="D10" i="197"/>
  <c r="E10" i="197" s="1"/>
  <c r="G6" i="197"/>
  <c r="E20" i="196"/>
  <c r="F20" i="196"/>
  <c r="E8" i="196"/>
  <c r="F8" i="196"/>
  <c r="E22" i="196"/>
  <c r="F22" i="196"/>
  <c r="E18" i="196"/>
  <c r="F18" i="196"/>
  <c r="E14" i="196"/>
  <c r="F14" i="196"/>
  <c r="E10" i="196"/>
  <c r="F10" i="196"/>
  <c r="E6" i="196"/>
  <c r="F6" i="196"/>
  <c r="H21" i="197"/>
  <c r="E7" i="197"/>
  <c r="H7" i="197" s="1"/>
  <c r="E16" i="196"/>
  <c r="F16" i="196"/>
  <c r="E4" i="196"/>
  <c r="F4" i="196"/>
  <c r="E15" i="197"/>
  <c r="H15" i="197" s="1"/>
  <c r="E23" i="197"/>
  <c r="G23" i="197" s="1"/>
  <c r="E24" i="196"/>
  <c r="F24" i="196"/>
  <c r="E12" i="196"/>
  <c r="F12" i="196"/>
  <c r="E11" i="197"/>
  <c r="H11" i="197" s="1"/>
  <c r="E19" i="197"/>
  <c r="I19" i="197" s="1"/>
  <c r="E3" i="197"/>
  <c r="H3" i="197" s="1"/>
  <c r="D24" i="197"/>
  <c r="E24" i="197" s="1"/>
  <c r="G21" i="197"/>
  <c r="D20" i="197"/>
  <c r="E20" i="197" s="1"/>
  <c r="G17" i="197"/>
  <c r="D16" i="197"/>
  <c r="E16" i="197" s="1"/>
  <c r="G13" i="197"/>
  <c r="D12" i="197"/>
  <c r="E12" i="197" s="1"/>
  <c r="G9" i="197"/>
  <c r="D8" i="197"/>
  <c r="E8" i="197" s="1"/>
  <c r="G5" i="197"/>
  <c r="D4" i="197"/>
  <c r="E4" i="197" s="1"/>
  <c r="I21" i="197"/>
  <c r="I17" i="197"/>
  <c r="I13" i="197"/>
  <c r="I9" i="197"/>
  <c r="I5" i="197"/>
  <c r="G4" i="216" l="1" a="1"/>
  <c r="G4" i="216" s="1"/>
  <c r="K28" i="216" a="1"/>
  <c r="K28" i="216" s="1"/>
  <c r="O28" i="216" s="1" a="1"/>
  <c r="O28" i="216" s="1"/>
  <c r="K29" i="216" a="1"/>
  <c r="K29" i="216" s="1"/>
  <c r="O29" i="216" s="1" a="1"/>
  <c r="O29" i="216" s="1"/>
  <c r="K26" i="216" a="1"/>
  <c r="K26" i="216" s="1"/>
  <c r="O26" i="216" s="1" a="1"/>
  <c r="O26" i="216" s="1"/>
  <c r="K30" i="216" a="1"/>
  <c r="K30" i="216" s="1"/>
  <c r="O30" i="216" s="1" a="1"/>
  <c r="O30" i="216" s="1"/>
  <c r="K27" i="216" a="1"/>
  <c r="K27" i="216" s="1"/>
  <c r="O27" i="216" s="1" a="1"/>
  <c r="O27" i="216" s="1"/>
  <c r="K31" i="216" a="1"/>
  <c r="K31" i="216" s="1"/>
  <c r="O31" i="216" s="1" a="1"/>
  <c r="O31" i="216" s="1"/>
  <c r="K25" i="216" a="1"/>
  <c r="K25" i="216" s="1"/>
  <c r="O25" i="216" s="1" a="1"/>
  <c r="O25" i="216" s="1"/>
  <c r="K24" i="216" a="1"/>
  <c r="K24" i="216" s="1"/>
  <c r="O24" i="216" s="1" a="1"/>
  <c r="O24" i="216" s="1"/>
  <c r="G7" i="197"/>
  <c r="I7" i="197"/>
  <c r="G14" i="197"/>
  <c r="G18" i="197"/>
  <c r="G11" i="197"/>
  <c r="F15" i="196"/>
  <c r="I14" i="197"/>
  <c r="E5" i="196"/>
  <c r="I18" i="197"/>
  <c r="G15" i="197"/>
  <c r="I8" i="197"/>
  <c r="I12" i="197"/>
  <c r="H23" i="197"/>
  <c r="E9" i="196"/>
  <c r="G4" i="197"/>
  <c r="I10" i="197"/>
  <c r="I16" i="197"/>
  <c r="G10" i="197"/>
  <c r="H4" i="197"/>
  <c r="H10" i="197"/>
  <c r="E13" i="196"/>
  <c r="H20" i="197"/>
  <c r="E17" i="196"/>
  <c r="H24" i="197"/>
  <c r="I3" i="197"/>
  <c r="E21" i="196"/>
  <c r="I4" i="197"/>
  <c r="G3" i="197"/>
  <c r="G19" i="197"/>
  <c r="H19" i="197"/>
  <c r="G12" i="197"/>
  <c r="G8" i="197"/>
  <c r="I15" i="197"/>
  <c r="H8" i="197"/>
  <c r="G20" i="197"/>
  <c r="H12" i="197"/>
  <c r="I20" i="197"/>
  <c r="I11" i="197"/>
  <c r="I23" i="197"/>
  <c r="H16" i="197"/>
  <c r="I24" i="197"/>
  <c r="G24" i="197"/>
  <c r="G16" i="197"/>
  <c r="D2" i="217" l="1" a="1"/>
  <c r="M29" i="187"/>
  <c r="L29" i="187"/>
  <c r="K29" i="187"/>
  <c r="J29" i="187"/>
  <c r="I29" i="187"/>
  <c r="H29" i="187"/>
  <c r="M28" i="187"/>
  <c r="L28" i="187"/>
  <c r="K28" i="187"/>
  <c r="J28" i="187"/>
  <c r="I28" i="187"/>
  <c r="H28" i="187"/>
  <c r="M27" i="187"/>
  <c r="L27" i="187"/>
  <c r="K27" i="187"/>
  <c r="J27" i="187"/>
  <c r="I27" i="187"/>
  <c r="H27" i="187"/>
  <c r="M26" i="187"/>
  <c r="L26" i="187"/>
  <c r="K26" i="187"/>
  <c r="J26" i="187"/>
  <c r="I26" i="187"/>
  <c r="H26" i="187"/>
  <c r="M25" i="187"/>
  <c r="L25" i="187"/>
  <c r="K25" i="187"/>
  <c r="J25" i="187"/>
  <c r="I25" i="187"/>
  <c r="H25" i="187"/>
  <c r="M24" i="187"/>
  <c r="L24" i="187"/>
  <c r="K24" i="187"/>
  <c r="J24" i="187"/>
  <c r="I24" i="187"/>
  <c r="H24" i="187"/>
  <c r="M23" i="187"/>
  <c r="L23" i="187"/>
  <c r="K23" i="187"/>
  <c r="J23" i="187"/>
  <c r="I23" i="187"/>
  <c r="H23" i="187"/>
  <c r="M22" i="187"/>
  <c r="L22" i="187"/>
  <c r="K22" i="187"/>
  <c r="J22" i="187"/>
  <c r="I22" i="187"/>
  <c r="H22" i="187"/>
  <c r="M21" i="187"/>
  <c r="L21" i="187"/>
  <c r="K21" i="187"/>
  <c r="J21" i="187"/>
  <c r="I21" i="187"/>
  <c r="H21" i="187"/>
  <c r="M20" i="187"/>
  <c r="L20" i="187"/>
  <c r="K20" i="187"/>
  <c r="J20" i="187"/>
  <c r="I20" i="187"/>
  <c r="H20" i="187"/>
  <c r="M15" i="187"/>
  <c r="L15" i="187"/>
  <c r="K15" i="187"/>
  <c r="J15" i="187"/>
  <c r="I15" i="187"/>
  <c r="H15" i="187"/>
  <c r="M14" i="187"/>
  <c r="L14" i="187"/>
  <c r="K14" i="187"/>
  <c r="J14" i="187"/>
  <c r="I14" i="187"/>
  <c r="H14" i="187"/>
  <c r="M11" i="187"/>
  <c r="L11" i="187"/>
  <c r="K11" i="187"/>
  <c r="J11" i="187"/>
  <c r="I11" i="187"/>
  <c r="H11" i="187"/>
  <c r="M10" i="187"/>
  <c r="L10" i="187"/>
  <c r="K10" i="187"/>
  <c r="J10" i="187"/>
  <c r="I10" i="187"/>
  <c r="H10" i="187"/>
  <c r="M9" i="187"/>
  <c r="L9" i="187"/>
  <c r="K9" i="187"/>
  <c r="J9" i="187"/>
  <c r="I9" i="187"/>
  <c r="H9" i="187"/>
  <c r="M8" i="187"/>
  <c r="L8" i="187"/>
  <c r="K8" i="187"/>
  <c r="J8" i="187"/>
  <c r="I8" i="187"/>
  <c r="H8" i="187"/>
  <c r="M7" i="187"/>
  <c r="L7" i="187"/>
  <c r="K7" i="187"/>
  <c r="J7" i="187"/>
  <c r="I7" i="187"/>
  <c r="H7" i="187"/>
  <c r="M6" i="187"/>
  <c r="L6" i="187"/>
  <c r="K6" i="187"/>
  <c r="J6" i="187"/>
  <c r="I6" i="187"/>
  <c r="H6" i="187"/>
  <c r="M5" i="187"/>
  <c r="L5" i="187"/>
  <c r="K5" i="187"/>
  <c r="J5" i="187"/>
  <c r="I5" i="187"/>
  <c r="H5" i="187"/>
  <c r="M4" i="187"/>
  <c r="L4" i="187"/>
  <c r="L13" i="187" s="1"/>
  <c r="K4" i="187"/>
  <c r="K13" i="187" s="1"/>
  <c r="J4" i="187"/>
  <c r="I4" i="187"/>
  <c r="H4" i="187"/>
  <c r="M3" i="187"/>
  <c r="L3" i="187"/>
  <c r="K3" i="187"/>
  <c r="J3" i="187"/>
  <c r="J16" i="187" s="1"/>
  <c r="I3" i="187"/>
  <c r="I16" i="187" s="1"/>
  <c r="H3" i="187"/>
  <c r="M2" i="187"/>
  <c r="M16" i="187" s="1"/>
  <c r="L2" i="187"/>
  <c r="L16" i="187" s="1"/>
  <c r="K2" i="187"/>
  <c r="K16" i="187" s="1"/>
  <c r="J2" i="187"/>
  <c r="J17" i="187" s="1"/>
  <c r="I2" i="187"/>
  <c r="H2" i="187"/>
  <c r="H16" i="187" s="1"/>
  <c r="D2" i="217" l="1"/>
  <c r="J12" i="217" s="1"/>
  <c r="J15" i="217"/>
  <c r="G13" i="217"/>
  <c r="G14" i="217"/>
  <c r="G15" i="217"/>
  <c r="D13" i="217"/>
  <c r="J14" i="217"/>
  <c r="D15" i="217"/>
  <c r="J13" i="217"/>
  <c r="D14" i="217"/>
  <c r="O22" i="187" a="1"/>
  <c r="O22" i="187" s="1"/>
  <c r="O28" i="187" a="1"/>
  <c r="O28" i="187" s="1"/>
  <c r="O20" i="187" a="1"/>
  <c r="O20" i="187" s="1"/>
  <c r="O23" i="187" a="1"/>
  <c r="O23" i="187" s="1"/>
  <c r="O25" i="187" a="1"/>
  <c r="O25" i="187" s="1"/>
  <c r="O26" i="187" a="1"/>
  <c r="O26" i="187" s="1"/>
  <c r="O21" i="187" a="1"/>
  <c r="O21" i="187" s="1"/>
  <c r="O24" i="187" a="1"/>
  <c r="O24" i="187" s="1"/>
  <c r="O27" i="187" a="1"/>
  <c r="O27" i="187" s="1"/>
  <c r="K17" i="187"/>
  <c r="H13" i="187"/>
  <c r="H17" i="187"/>
  <c r="P29" i="187" s="1" a="1"/>
  <c r="P29" i="187" s="1"/>
  <c r="O29" i="187" a="1"/>
  <c r="O29" i="187" s="1"/>
  <c r="I13" i="187"/>
  <c r="I17" i="187"/>
  <c r="J13" i="187"/>
  <c r="L17" i="187"/>
  <c r="M13" i="187"/>
  <c r="M17" i="187"/>
  <c r="D12" i="217" l="1"/>
  <c r="G12" i="217"/>
  <c r="D17" i="217"/>
  <c r="G17" i="217"/>
  <c r="J17" i="217"/>
  <c r="Q29" i="187"/>
  <c r="T29" i="187" s="1"/>
  <c r="Q21" i="187"/>
  <c r="S21" i="187" s="1"/>
  <c r="P28" i="187" a="1"/>
  <c r="P28" i="187" s="1"/>
  <c r="P20" i="187" a="1"/>
  <c r="P20" i="187" s="1"/>
  <c r="P26" i="187" a="1"/>
  <c r="P26" i="187" s="1"/>
  <c r="Q26" i="187" s="1"/>
  <c r="S26" i="187" s="1"/>
  <c r="P23" i="187" a="1"/>
  <c r="P23" i="187" s="1"/>
  <c r="P24" i="187" a="1"/>
  <c r="P24" i="187" s="1"/>
  <c r="P27" i="187" a="1"/>
  <c r="P27" i="187" s="1"/>
  <c r="P21" i="187" a="1"/>
  <c r="P21" i="187" s="1"/>
  <c r="P25" i="187" a="1"/>
  <c r="P25" i="187" s="1"/>
  <c r="P22" i="187" a="1"/>
  <c r="P22" i="187" s="1"/>
  <c r="Q25" i="187"/>
  <c r="S25" i="187" s="1"/>
  <c r="Q23" i="187"/>
  <c r="S23" i="187" s="1"/>
  <c r="Q22" i="187"/>
  <c r="S22" i="187" s="1"/>
  <c r="N17" i="217" l="1"/>
  <c r="T21" i="187"/>
  <c r="T23" i="187"/>
  <c r="T25" i="187"/>
  <c r="Q20" i="187"/>
  <c r="S20" i="187" s="1"/>
  <c r="T24" i="187"/>
  <c r="T22" i="187"/>
  <c r="T26" i="187"/>
  <c r="S29" i="187"/>
  <c r="Q24" i="187"/>
  <c r="S24" i="187" s="1"/>
  <c r="Q27" i="187"/>
  <c r="S27" i="187" s="1"/>
  <c r="Q28" i="187"/>
  <c r="S28" i="187" s="1"/>
  <c r="T28" i="187" l="1"/>
  <c r="T27" i="187"/>
  <c r="T20" i="187"/>
  <c r="H16" i="175" l="1"/>
  <c r="H15" i="175"/>
  <c r="I14" i="175"/>
  <c r="H14" i="175"/>
  <c r="I11" i="175"/>
  <c r="I10" i="175"/>
  <c r="I9" i="175"/>
  <c r="H9" i="175"/>
  <c r="I8" i="175"/>
  <c r="H8" i="175"/>
  <c r="H7" i="175"/>
  <c r="I6" i="175"/>
  <c r="H6" i="175"/>
  <c r="H17" i="175" s="1"/>
  <c r="I5" i="175"/>
  <c r="I17" i="175" s="1"/>
  <c r="L22" i="175" l="1" a="1"/>
  <c r="L22" i="175" s="1"/>
  <c r="L20" i="175" a="1"/>
  <c r="L20" i="175" s="1"/>
  <c r="L21" i="175" a="1"/>
  <c r="L21" i="175" s="1"/>
  <c r="L23" i="175" a="1"/>
  <c r="L23" i="175" s="1"/>
  <c r="I16" i="175"/>
  <c r="K22" i="175" s="1" a="1"/>
  <c r="K22" i="175" s="1"/>
  <c r="H13" i="175"/>
  <c r="I13" i="175"/>
  <c r="M22" i="175" l="1"/>
  <c r="O22" i="175" s="1"/>
  <c r="K20" i="175" a="1"/>
  <c r="K20" i="175" s="1"/>
  <c r="K21" i="175" a="1"/>
  <c r="K21" i="175" s="1"/>
  <c r="K23" i="175" a="1"/>
  <c r="K23" i="175" s="1"/>
  <c r="M23" i="175" l="1"/>
  <c r="P23" i="175" s="1"/>
  <c r="M21" i="175"/>
  <c r="P21" i="175" s="1"/>
  <c r="O21" i="175"/>
  <c r="M20" i="175"/>
  <c r="P20" i="175" s="1"/>
  <c r="P22" i="175"/>
  <c r="O20" i="175" l="1"/>
  <c r="O23" i="175"/>
  <c r="D17" i="166" l="1"/>
  <c r="G12" i="166"/>
  <c r="G17" i="166" s="1"/>
  <c r="J12" i="166"/>
  <c r="D13" i="166"/>
  <c r="G13" i="166"/>
  <c r="J13" i="166"/>
  <c r="D14" i="166"/>
  <c r="G14" i="166"/>
  <c r="J14" i="166"/>
  <c r="D15" i="166"/>
  <c r="G15" i="166"/>
  <c r="J15" i="166"/>
  <c r="J17" i="166"/>
  <c r="C9" i="164"/>
  <c r="C12" i="164" s="1"/>
  <c r="I12" i="164" s="1"/>
  <c r="F9" i="164"/>
  <c r="F12" i="164" s="1"/>
  <c r="C10" i="164"/>
  <c r="F10" i="164"/>
  <c r="C6" i="163"/>
  <c r="C9" i="163" s="1"/>
  <c r="I9" i="163" s="1"/>
  <c r="F6" i="163"/>
  <c r="F9" i="163" s="1"/>
  <c r="C7" i="163"/>
  <c r="F7" i="163"/>
  <c r="C16" i="163"/>
  <c r="C19" i="163" s="1"/>
  <c r="I19" i="163" s="1"/>
  <c r="F16" i="163"/>
  <c r="F19" i="163" s="1"/>
  <c r="C17" i="163"/>
  <c r="F17" i="163"/>
  <c r="C26" i="163"/>
  <c r="F26" i="163"/>
  <c r="F29" i="163" s="1"/>
  <c r="C27" i="163"/>
  <c r="F27" i="163"/>
  <c r="C29" i="163"/>
  <c r="I29" i="163" s="1"/>
  <c r="C6" i="162"/>
  <c r="F6" i="162"/>
  <c r="C7" i="162"/>
  <c r="F7" i="162"/>
  <c r="C9" i="162"/>
  <c r="I9" i="162" s="1"/>
  <c r="F9" i="162"/>
  <c r="N17" i="166" l="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<sst xmlns="http://schemas.openxmlformats.org/spreadsheetml/2006/main" count="945" uniqueCount="278">
  <si>
    <t>yhat</t>
  </si>
  <si>
    <t>x2</t>
  </si>
  <si>
    <t>y</t>
  </si>
  <si>
    <t>x3</t>
  </si>
  <si>
    <t>x1</t>
  </si>
  <si>
    <t>b</t>
  </si>
  <si>
    <t>Question</t>
  </si>
  <si>
    <t>Points</t>
  </si>
  <si>
    <t>sum</t>
  </si>
  <si>
    <t>mean</t>
  </si>
  <si>
    <t>2,1</t>
  </si>
  <si>
    <t>1,2</t>
  </si>
  <si>
    <t>2</t>
  </si>
  <si>
    <t>1</t>
  </si>
  <si>
    <t>Both</t>
  </si>
  <si>
    <t>Player2</t>
  </si>
  <si>
    <t>Player1</t>
  </si>
  <si>
    <t>Neither</t>
  </si>
  <si>
    <t>http://shapleyvalue.com/index.php</t>
  </si>
  <si>
    <t>123</t>
  </si>
  <si>
    <t>13</t>
  </si>
  <si>
    <t>12</t>
  </si>
  <si>
    <t>Contribution</t>
  </si>
  <si>
    <t>Coalition</t>
  </si>
  <si>
    <t>Weight</t>
  </si>
  <si>
    <t>Players123</t>
  </si>
  <si>
    <t>Players23</t>
  </si>
  <si>
    <t>Players13</t>
  </si>
  <si>
    <t>Players12</t>
  </si>
  <si>
    <t>Player3</t>
  </si>
  <si>
    <t>None</t>
  </si>
  <si>
    <t>f(1,2,3)</t>
  </si>
  <si>
    <t>f(2,3)</t>
  </si>
  <si>
    <t>E[y]</t>
  </si>
  <si>
    <t>f(1,3)</t>
  </si>
  <si>
    <t>f(1,2)</t>
  </si>
  <si>
    <t>f(3)</t>
  </si>
  <si>
    <t>f(2)</t>
  </si>
  <si>
    <t>f(1)</t>
  </si>
  <si>
    <t>a</t>
  </si>
  <si>
    <t>Additive_2Player</t>
  </si>
  <si>
    <t>Additive_2P_Cases</t>
  </si>
  <si>
    <t>Additive_2P_Expectation</t>
  </si>
  <si>
    <t>Website</t>
  </si>
  <si>
    <t>Additive_3Player</t>
  </si>
  <si>
    <t>Next class</t>
  </si>
  <si>
    <t>PCA</t>
  </si>
  <si>
    <t>GAMs</t>
  </si>
  <si>
    <t>Naïve Bayes: Text Data</t>
  </si>
  <si>
    <t>Enjoyment</t>
  </si>
  <si>
    <t>Genre</t>
  </si>
  <si>
    <t>Explosions</t>
  </si>
  <si>
    <t>LikedIt</t>
  </si>
  <si>
    <t>Action</t>
  </si>
  <si>
    <t>HasExplosions</t>
  </si>
  <si>
    <t>NoExplosions</t>
  </si>
  <si>
    <t>Romance</t>
  </si>
  <si>
    <t>DislikedIt</t>
  </si>
  <si>
    <t>isAction</t>
  </si>
  <si>
    <t>hasExplosions</t>
  </si>
  <si>
    <r>
      <t>P(c</t>
    </r>
    <r>
      <rPr>
        <vertAlign val="subscript"/>
        <sz val="20"/>
        <color theme="1"/>
        <rFont val="Calibri (Body)"/>
      </rPr>
      <t>i</t>
    </r>
    <r>
      <rPr>
        <sz val="20"/>
        <color theme="1"/>
        <rFont val="Calibri"/>
        <family val="2"/>
        <scheme val="minor"/>
      </rPr>
      <t>)</t>
    </r>
  </si>
  <si>
    <t>P(Liked)</t>
  </si>
  <si>
    <t>P(Disliked)</t>
  </si>
  <si>
    <t>P(ci|Liked)</t>
  </si>
  <si>
    <t>P(ci|Disliked)</t>
  </si>
  <si>
    <t>P(c|Liked)</t>
  </si>
  <si>
    <t>P(c|Disliked)</t>
  </si>
  <si>
    <t>P(c)</t>
  </si>
  <si>
    <t>train</t>
  </si>
  <si>
    <t>test</t>
  </si>
  <si>
    <t>fit_forecast</t>
  </si>
  <si>
    <t>Rcode</t>
  </si>
  <si>
    <t>Shapley: Model Interpretation</t>
  </si>
  <si>
    <t>type</t>
  </si>
  <si>
    <t>text</t>
  </si>
  <si>
    <t>Ham</t>
  </si>
  <si>
    <t>see this</t>
  </si>
  <si>
    <t>see here</t>
  </si>
  <si>
    <t>buy me a hat</t>
  </si>
  <si>
    <t>cat in the hat</t>
  </si>
  <si>
    <t>fat cat</t>
  </si>
  <si>
    <t>Spam</t>
  </si>
  <si>
    <t>buy this</t>
  </si>
  <si>
    <t>see this buy</t>
  </si>
  <si>
    <t>buy that</t>
  </si>
  <si>
    <t>sell your cat</t>
  </si>
  <si>
    <t>buy me a cat</t>
  </si>
  <si>
    <t>buy</t>
  </si>
  <si>
    <t>sell</t>
  </si>
  <si>
    <t>see</t>
  </si>
  <si>
    <t>ham</t>
  </si>
  <si>
    <t>buy a hat</t>
  </si>
  <si>
    <t>see the cat</t>
  </si>
  <si>
    <t>see the hat</t>
  </si>
  <si>
    <t>cat</t>
  </si>
  <si>
    <t>fat</t>
  </si>
  <si>
    <t>hat</t>
  </si>
  <si>
    <t>this</t>
  </si>
  <si>
    <t>here</t>
  </si>
  <si>
    <t>me</t>
  </si>
  <si>
    <t>in</t>
  </si>
  <si>
    <t>the</t>
  </si>
  <si>
    <t>that</t>
  </si>
  <si>
    <t>your</t>
  </si>
  <si>
    <t>P(Ham)</t>
  </si>
  <si>
    <t>P(Spam)</t>
  </si>
  <si>
    <r>
      <t>P(c</t>
    </r>
    <r>
      <rPr>
        <vertAlign val="subscript"/>
        <sz val="20"/>
        <color theme="1"/>
        <rFont val="Calibri (Body)"/>
      </rPr>
      <t>i</t>
    </r>
    <r>
      <rPr>
        <sz val="20"/>
        <color theme="1"/>
        <rFont val="Calibri"/>
        <family val="2"/>
        <scheme val="minor"/>
      </rPr>
      <t>|Ham)</t>
    </r>
  </si>
  <si>
    <r>
      <t>P(c</t>
    </r>
    <r>
      <rPr>
        <vertAlign val="subscript"/>
        <sz val="20"/>
        <color theme="1"/>
        <rFont val="Calibri (Body)"/>
      </rPr>
      <t>i</t>
    </r>
    <r>
      <rPr>
        <sz val="20"/>
        <color theme="1"/>
        <rFont val="Calibri"/>
        <family val="2"/>
        <scheme val="minor"/>
      </rPr>
      <t>|Spam)</t>
    </r>
  </si>
  <si>
    <t>P(c|Ham)</t>
  </si>
  <si>
    <t>P(c|Spam)</t>
  </si>
  <si>
    <r>
      <t>P(Ham</t>
    </r>
    <r>
      <rPr>
        <vertAlign val="subscript"/>
        <sz val="20"/>
        <color theme="1"/>
        <rFont val="Calibri (Body)"/>
      </rPr>
      <t>i</t>
    </r>
    <r>
      <rPr>
        <sz val="20"/>
        <color theme="1"/>
        <rFont val="Calibri"/>
        <family val="2"/>
        <scheme val="minor"/>
      </rPr>
      <t>)</t>
    </r>
  </si>
  <si>
    <r>
      <t>P(Spam</t>
    </r>
    <r>
      <rPr>
        <vertAlign val="subscript"/>
        <sz val="20"/>
        <color theme="1"/>
        <rFont val="Calibri (Body)"/>
      </rPr>
      <t>i</t>
    </r>
    <r>
      <rPr>
        <sz val="20"/>
        <color theme="1"/>
        <rFont val="Calibri"/>
        <family val="2"/>
        <scheme val="minor"/>
      </rPr>
      <t>)</t>
    </r>
  </si>
  <si>
    <t>Extra</t>
  </si>
  <si>
    <t>PCA_RCode</t>
  </si>
  <si>
    <t>Calculation</t>
  </si>
  <si>
    <t>Boxers4</t>
  </si>
  <si>
    <t>LimePaint</t>
  </si>
  <si>
    <t>GreenPaint2</t>
  </si>
  <si>
    <t>GreenPaint1</t>
  </si>
  <si>
    <t>Dimensions</t>
  </si>
  <si>
    <t>Boxers3</t>
  </si>
  <si>
    <t>Boxers2</t>
  </si>
  <si>
    <t>Boxers1</t>
  </si>
  <si>
    <t>Terminology</t>
  </si>
  <si>
    <t>ax + by + cz</t>
  </si>
  <si>
    <t>A linear combination of x, y, and z:</t>
  </si>
  <si>
    <t>Linear Combination</t>
  </si>
  <si>
    <t>Unhappy</t>
  </si>
  <si>
    <t>Mad</t>
  </si>
  <si>
    <t>Poor</t>
  </si>
  <si>
    <t>Reflexes</t>
  </si>
  <si>
    <t>Reach</t>
  </si>
  <si>
    <t>Tall</t>
  </si>
  <si>
    <t>Fast</t>
  </si>
  <si>
    <t>Strong</t>
  </si>
  <si>
    <t>Brutish</t>
  </si>
  <si>
    <t>10110001</t>
  </si>
  <si>
    <t>Aggressive</t>
  </si>
  <si>
    <t>01110111</t>
  </si>
  <si>
    <t>Athletic</t>
  </si>
  <si>
    <t>11111000</t>
  </si>
  <si>
    <t>Yellow</t>
  </si>
  <si>
    <t>Blue</t>
  </si>
  <si>
    <t>PC2</t>
  </si>
  <si>
    <t>PC1</t>
  </si>
  <si>
    <t>PC3</t>
  </si>
  <si>
    <t>White</t>
  </si>
  <si>
    <t xml:space="preserve">  </t>
  </si>
  <si>
    <t>Eigenvectors are the loadings.</t>
  </si>
  <si>
    <t>Eigenvalues are explained variance.</t>
  </si>
  <si>
    <t>Calculated eigenvalues of covariance matrix.</t>
  </si>
  <si>
    <t>Calculate the covariance matrix of the data.</t>
  </si>
  <si>
    <t>Scale and center your data if appropriate.</t>
  </si>
  <si>
    <t>https://www.youtube.com/watch?v=iib_imkZ5fk</t>
  </si>
  <si>
    <t>Youtube video about paint mixing.</t>
  </si>
  <si>
    <t>train_text</t>
  </si>
  <si>
    <t>test_text</t>
  </si>
  <si>
    <t>fit_forecast_text</t>
  </si>
  <si>
    <t>RCode_text</t>
  </si>
  <si>
    <t>Flowers,Get_Well_Card,Soda</t>
  </si>
  <si>
    <t>Flowers,Stuffed_Animal,Balloons,Candy_Bar</t>
  </si>
  <si>
    <t>Flowers,Get_Well_Card,Candy_Bar</t>
  </si>
  <si>
    <t>Soda,Stuffed_Animal,Balloons</t>
  </si>
  <si>
    <t>Support</t>
  </si>
  <si>
    <t>Transaction</t>
  </si>
  <si>
    <t>Flowers</t>
  </si>
  <si>
    <t>Get_Well_Card</t>
  </si>
  <si>
    <t>Soda</t>
  </si>
  <si>
    <t>Stuffed_Animal</t>
  </si>
  <si>
    <t>Balloons</t>
  </si>
  <si>
    <t>Candy_Bar</t>
  </si>
  <si>
    <t>#1</t>
  </si>
  <si>
    <t>#2</t>
  </si>
  <si>
    <t>#3</t>
  </si>
  <si>
    <t>#4</t>
  </si>
  <si>
    <t>#5</t>
  </si>
  <si>
    <t>Count</t>
  </si>
  <si>
    <t>Confidence</t>
  </si>
  <si>
    <t>Lift</t>
  </si>
  <si>
    <t>TransactionID</t>
  </si>
  <si>
    <t>Item</t>
  </si>
  <si>
    <t>Transaction_101</t>
  </si>
  <si>
    <t>Transaction_102</t>
  </si>
  <si>
    <t>Transaction_103</t>
  </si>
  <si>
    <t>Transaction_104</t>
  </si>
  <si>
    <t>Transaction_105</t>
  </si>
  <si>
    <t>TransactionsData_v1</t>
  </si>
  <si>
    <t>TransactionsData_v2</t>
  </si>
  <si>
    <t>TransactionsData_v3</t>
  </si>
  <si>
    <t>BasketAnalysis</t>
  </si>
  <si>
    <t>AprioriAlgo_RCode1</t>
  </si>
  <si>
    <t>AprioriAlgo_RCode2</t>
  </si>
  <si>
    <t>f(x1,E[x2],E[x3])</t>
  </si>
  <si>
    <t>f(E[x1],x2,E[x3])</t>
  </si>
  <si>
    <t>f(E[x1],E[x2],x3)</t>
  </si>
  <si>
    <t>f(x1,x2,E[x3])</t>
  </si>
  <si>
    <t>f(x1,E[x2],x3)</t>
  </si>
  <si>
    <t>f(E[x1],x2,x3)</t>
  </si>
  <si>
    <t>f(x1,x2,x3)</t>
  </si>
  <si>
    <t>f([x1],E[x2],E[x3])</t>
  </si>
  <si>
    <t>bhat</t>
  </si>
  <si>
    <t>E[x2]</t>
  </si>
  <si>
    <t>E[x3]</t>
  </si>
  <si>
    <t>E[x1]</t>
  </si>
  <si>
    <t>Theory2Models1</t>
  </si>
  <si>
    <t>Theory2Models2</t>
  </si>
  <si>
    <t>Theory2Models3</t>
  </si>
  <si>
    <t>Example1_Notation</t>
  </si>
  <si>
    <t>Example1_Indicator</t>
  </si>
  <si>
    <t>Example1_Values</t>
  </si>
  <si>
    <t>Additive_3Variable</t>
  </si>
  <si>
    <t>Additive_3Variable_Waterfall</t>
  </si>
  <si>
    <t>RCode_Shapley</t>
  </si>
  <si>
    <t>Shapley</t>
  </si>
  <si>
    <t>Naïve Bayes</t>
  </si>
  <si>
    <t>Take the bond below and estimate it's VaR using PCA.</t>
  </si>
  <si>
    <t>Map the cash flows to the nearest key rate.</t>
  </si>
  <si>
    <t>Find the partial durations.</t>
  </si>
  <si>
    <t>Multiply the partial durations by the 3 major eigenvectors and sum.</t>
  </si>
  <si>
    <t>Square each result and multiply it by it by the eigenvalue that matches the eigenvector and sum.</t>
  </si>
  <si>
    <t>This is the variance of the bond.</t>
  </si>
  <si>
    <t>Estimate VaR(99%)</t>
  </si>
  <si>
    <t>Face</t>
  </si>
  <si>
    <t>ytm</t>
  </si>
  <si>
    <t>coupon</t>
  </si>
  <si>
    <t>maturity</t>
  </si>
  <si>
    <t>PCA_Q2</t>
  </si>
  <si>
    <t>Either in Excel or in code,</t>
  </si>
  <si>
    <t>Create your demo data set and manually calculate 2 or more probabity estimates given states.</t>
  </si>
  <si>
    <t>For reference:</t>
  </si>
  <si>
    <t>Risk Management &amp; Financial Institutions 5th Ed</t>
  </si>
  <si>
    <t>Ch 9.  Fixed Income Risk p204</t>
  </si>
  <si>
    <t>John Hull</t>
  </si>
  <si>
    <t>Introduction1</t>
  </si>
  <si>
    <t>Introduction2</t>
  </si>
  <si>
    <t>Introduction3</t>
  </si>
  <si>
    <t>Years</t>
  </si>
  <si>
    <t>HoursPerDay</t>
  </si>
  <si>
    <t>Bonus</t>
  </si>
  <si>
    <t>SplittingExample</t>
  </si>
  <si>
    <t>X1</t>
  </si>
  <si>
    <t>X2</t>
  </si>
  <si>
    <t>X3</t>
  </si>
  <si>
    <t>split</t>
  </si>
  <si>
    <t>n - split</t>
  </si>
  <si>
    <t>V(R1)</t>
  </si>
  <si>
    <t>V(R2)</t>
  </si>
  <si>
    <t>V(R1) + V(R2)</t>
  </si>
  <si>
    <t>CostComplexityPruning_1</t>
  </si>
  <si>
    <t>CostComplexityPruning_2</t>
  </si>
  <si>
    <t>Details</t>
  </si>
  <si>
    <t>Decision Trees</t>
  </si>
  <si>
    <t>Used for Decisions; not for predictions.</t>
  </si>
  <si>
    <t>Fit</t>
  </si>
  <si>
    <t>Split</t>
  </si>
  <si>
    <t>Loop through dimensions</t>
  </si>
  <si>
    <t>Loop through values</t>
  </si>
  <si>
    <t>Prune</t>
  </si>
  <si>
    <t>Cost Complexity Pruning</t>
  </si>
  <si>
    <t>Cost Function</t>
  </si>
  <si>
    <t>Variance</t>
  </si>
  <si>
    <t>Continuous: RSS</t>
  </si>
  <si>
    <t>Categorical: Gini</t>
  </si>
  <si>
    <t>Intro</t>
  </si>
  <si>
    <t>Practice</t>
  </si>
  <si>
    <t>SplittingExamplePt1</t>
  </si>
  <si>
    <t>SplittingExamplePt2</t>
  </si>
  <si>
    <t>SplittingExamplePt3</t>
  </si>
  <si>
    <t>Pruning</t>
  </si>
  <si>
    <t>Summary</t>
  </si>
  <si>
    <t>RCode_Trees</t>
  </si>
  <si>
    <t>Dimensions_Trees</t>
  </si>
  <si>
    <t>Market Basket Analysis</t>
  </si>
  <si>
    <t>SVM</t>
  </si>
  <si>
    <t>How is complexity measured for a decision tree?</t>
  </si>
  <si>
    <r>
      <t xml:space="preserve">As </t>
    </r>
    <r>
      <rPr>
        <sz val="20"/>
        <color theme="1"/>
        <rFont val="Symbol"/>
        <charset val="2"/>
      </rPr>
      <t>a</t>
    </r>
    <r>
      <rPr>
        <sz val="20"/>
        <color theme="1"/>
        <rFont val="Calibri"/>
        <family val="2"/>
        <scheme val="minor"/>
      </rPr>
      <t xml:space="preserve"> gets larger, what happens to the complexity of the trees?</t>
    </r>
  </si>
  <si>
    <t>What is the output of Cost Complexity Pruning?</t>
  </si>
  <si>
    <t>For regression with a decision tree, what metric can be used to measure the quality of a split?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</si>
</sst>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5">
    <numFmt numFmtId="44" formatCode="_(&quot;$&quot;* #,##0.00_);_(&quot;$&quot;* \(#,##0.00\);_(&quot;$&quot;* &quot;-&quot;??_);_(@_)"/>
    <numFmt numFmtId="164" formatCode="0.0000"/>
    <numFmt numFmtId="165" formatCode="0.000000"/>
    <numFmt numFmtId="166" formatCode="0.0"/>
    <numFmt numFmtId="167" formatCode="_(&quot;$&quot;* #,##0_);_(&quot;$&quot;* \(#,##0\);_(&quot;$&quot;* &quot;-&quot;??_);_(@_)"/>
  </numFmts>
  <fonts count="16" x14ac:knownFonts="1">
    <font>
      <sz val="12"/>
      <color theme="1"/>
      <name val="Calibri"/>
      <family val="2"/>
      <scheme val="minor"/>
    </font>
    <font>
      <sz val="20"/>
      <color theme="1"/>
      <name val="Calibri"/>
      <family val="2"/>
      <scheme val="minor"/>
    </font>
    <font>
      <sz val="16"/>
      <color theme="1"/>
      <name val="Calibri"/>
      <family val="2"/>
      <scheme val="minor"/>
    </font>
    <font>
      <u/>
      <sz val="12"/>
      <color theme="10"/>
      <name val="Calibri"/>
      <family val="2"/>
      <scheme val="minor"/>
    </font>
    <font>
      <sz val="12"/>
      <color theme="1"/>
      <name val="Calibri"/>
      <family val="2"/>
      <scheme val="minor"/>
    </font>
    <font>
      <u/>
      <sz val="11"/>
      <color theme="10"/>
      <name val="Calibri"/>
      <family val="2"/>
      <scheme val="minor"/>
    </font>
    <font>
      <sz val="8"/>
      <name val="Calibri"/>
      <family val="2"/>
      <scheme val="minor"/>
    </font>
    <font>
      <u/>
      <sz val="20"/>
      <color theme="1"/>
      <name val="Calibri"/>
      <family val="2"/>
      <scheme val="minor"/>
    </font>
    <font>
      <vertAlign val="subscript"/>
      <sz val="20"/>
      <color theme="1"/>
      <name val="Calibri (Body)"/>
    </font>
    <font>
      <sz val="22"/>
      <color theme="1"/>
      <name val="Calibri"/>
      <family val="2"/>
      <scheme val="minor"/>
    </font>
    <font>
      <b/>
      <sz val="12"/>
      <color rgb="FFFFFFFF"/>
      <name val="Arial"/>
      <family val="2"/>
    </font>
    <font>
      <sz val="12"/>
      <color rgb="FF000000"/>
      <name val="Arial"/>
      <family val="2"/>
    </font>
    <font>
      <sz val="20"/>
      <color theme="0" tint="-0.249977111117893"/>
      <name val="Calibri"/>
      <family val="2"/>
      <scheme val="minor"/>
    </font>
    <font>
      <u/>
      <sz val="20"/>
      <color theme="10"/>
      <name val="Calibri"/>
      <family val="2"/>
      <scheme val="minor"/>
    </font>
    <font>
      <u/>
      <sz val="28"/>
      <color theme="10"/>
      <name val="Calibri"/>
      <family val="2"/>
      <scheme val="minor"/>
    </font>
    <font>
      <sz val="20"/>
      <color theme="1"/>
      <name val="Symbol"/>
      <charset val="2"/>
    </font>
  </fonts>
  <fills count="13">
    <fill>
      <patternFill patternType="none"/>
    </fill>
    <fill>
      <patternFill patternType="gray125"/>
    </fill>
    <fill>
      <patternFill patternType="solid">
        <fgColor theme="0" tint="-0.14999847407452621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rgb="FF0070C0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rgb="FFB4D07A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1089DA"/>
        <bgColor indexed="64"/>
      </patternFill>
    </fill>
  </fills>
  <borders count="13">
    <border>
      <left/>
      <right/>
      <top/>
      <bottom/>
      <diagonal/>
    </border>
    <border>
      <left/>
      <right/>
      <top/>
      <bottom style="thin">
        <color indexed="64"/>
      </bottom>
      <diagonal/>
    </border>
    <border>
      <left style="thin">
        <color auto="1"/>
      </left>
      <right/>
      <top style="thin">
        <color auto="1"/>
      </top>
      <bottom/>
      <diagonal/>
    </border>
    <border>
      <left/>
      <right/>
      <top style="thin">
        <color auto="1"/>
      </top>
      <bottom/>
      <diagonal/>
    </border>
    <border>
      <left/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/>
      <top/>
      <bottom/>
      <diagonal/>
    </border>
    <border>
      <left/>
      <right style="thin">
        <color auto="1"/>
      </right>
      <top/>
      <bottom/>
      <diagonal/>
    </border>
    <border>
      <left style="thin">
        <color auto="1"/>
      </left>
      <right style="thin">
        <color auto="1"/>
      </right>
      <top/>
      <bottom/>
      <diagonal/>
    </border>
    <border>
      <left style="thin">
        <color auto="1"/>
      </left>
      <right/>
      <top/>
      <bottom style="thin">
        <color auto="1"/>
      </bottom>
      <diagonal/>
    </border>
    <border>
      <left/>
      <right style="thin">
        <color auto="1"/>
      </right>
      <top/>
      <bottom style="thin">
        <color auto="1"/>
      </bottom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 style="thin">
        <color rgb="FF9E9E9E"/>
      </left>
      <right style="thin">
        <color rgb="FF9E9E9E"/>
      </right>
      <top style="thin">
        <color rgb="FF9E9E9E"/>
      </top>
      <bottom style="thin">
        <color rgb="FF9E9E9E"/>
      </bottom>
      <diagonal/>
    </border>
  </borders>
  <cellStyleXfs count="6">
    <xf numFmtId="0" fontId="0" fillId="0" borderId="0"/>
    <xf numFmtId="0" fontId="3" fillId="0" borderId="0" applyNumberFormat="0" applyFill="0" applyBorder="0" applyAlignment="0" applyProtection="0"/>
    <xf numFmtId="0" fontId="4" fillId="0" borderId="0"/>
    <xf numFmtId="0" fontId="5" fillId="0" borderId="0" applyNumberFormat="0" applyFill="0" applyBorder="0" applyAlignment="0" applyProtection="0"/>
    <xf numFmtId="0" fontId="4" fillId="0" borderId="0"/>
    <xf numFmtId="44" fontId="4" fillId="0" borderId="0" applyFont="0" applyFill="0" applyBorder="0" applyAlignment="0" applyProtection="0"/>
  </cellStyleXfs>
  <cellXfs count="80">
    <xf numFmtId="0" fontId="0" fillId="0" borderId="0" xfId="0"/>
    <xf numFmtId="0" fontId="1" fillId="2" borderId="0" xfId="0" applyFont="1" applyFill="1"/>
    <xf numFmtId="0" fontId="2" fillId="2" borderId="0" xfId="0" applyFont="1" applyFill="1"/>
    <xf numFmtId="0" fontId="3" fillId="2" borderId="0" xfId="1" applyFill="1"/>
    <xf numFmtId="0" fontId="7" fillId="2" borderId="0" xfId="0" applyFont="1" applyFill="1"/>
    <xf numFmtId="0" fontId="1" fillId="2" borderId="0" xfId="0" applyFont="1" applyFill="1" applyAlignment="1">
      <alignment horizontal="right"/>
    </xf>
    <xf numFmtId="0" fontId="1" fillId="2" borderId="0" xfId="0" applyFont="1" applyFill="1" applyAlignment="1">
      <alignment horizontal="center"/>
    </xf>
    <xf numFmtId="0" fontId="0" fillId="2" borderId="0" xfId="0" applyFill="1"/>
    <xf numFmtId="0" fontId="0" fillId="2" borderId="6" xfId="0" applyFill="1" applyBorder="1"/>
    <xf numFmtId="0" fontId="0" fillId="2" borderId="7" xfId="0" applyFill="1" applyBorder="1"/>
    <xf numFmtId="0" fontId="1" fillId="4" borderId="0" xfId="0" applyFont="1" applyFill="1"/>
    <xf numFmtId="49" fontId="1" fillId="2" borderId="0" xfId="0" applyNumberFormat="1" applyFont="1" applyFill="1"/>
    <xf numFmtId="0" fontId="1" fillId="3" borderId="0" xfId="0" applyFont="1" applyFill="1"/>
    <xf numFmtId="49" fontId="1" fillId="4" borderId="0" xfId="0" applyNumberFormat="1" applyFont="1" applyFill="1"/>
    <xf numFmtId="0" fontId="0" fillId="2" borderId="0" xfId="0" applyFill="1" applyAlignment="1">
      <alignment horizontal="right"/>
    </xf>
    <xf numFmtId="0" fontId="1" fillId="2" borderId="0" xfId="0" applyFont="1" applyFill="1" applyAlignment="1">
      <alignment horizontal="left"/>
    </xf>
    <xf numFmtId="0" fontId="1" fillId="6" borderId="0" xfId="0" applyFont="1" applyFill="1"/>
    <xf numFmtId="0" fontId="1" fillId="7" borderId="0" xfId="0" applyFont="1" applyFill="1"/>
    <xf numFmtId="0" fontId="1" fillId="7" borderId="2" xfId="0" applyFont="1" applyFill="1" applyBorder="1"/>
    <xf numFmtId="0" fontId="1" fillId="7" borderId="3" xfId="0" applyFont="1" applyFill="1" applyBorder="1"/>
    <xf numFmtId="0" fontId="1" fillId="7" borderId="4" xfId="0" applyFont="1" applyFill="1" applyBorder="1"/>
    <xf numFmtId="0" fontId="1" fillId="7" borderId="6" xfId="0" applyFont="1" applyFill="1" applyBorder="1"/>
    <xf numFmtId="0" fontId="1" fillId="7" borderId="7" xfId="0" applyFont="1" applyFill="1" applyBorder="1"/>
    <xf numFmtId="0" fontId="1" fillId="7" borderId="9" xfId="0" applyFont="1" applyFill="1" applyBorder="1"/>
    <xf numFmtId="0" fontId="1" fillId="7" borderId="1" xfId="0" applyFont="1" applyFill="1" applyBorder="1"/>
    <xf numFmtId="0" fontId="1" fillId="7" borderId="10" xfId="0" applyFont="1" applyFill="1" applyBorder="1"/>
    <xf numFmtId="2" fontId="1" fillId="2" borderId="0" xfId="0" applyNumberFormat="1" applyFont="1" applyFill="1"/>
    <xf numFmtId="0" fontId="1" fillId="8" borderId="0" xfId="0" applyFont="1" applyFill="1"/>
    <xf numFmtId="0" fontId="1" fillId="9" borderId="0" xfId="0" applyFont="1" applyFill="1"/>
    <xf numFmtId="0" fontId="1" fillId="9" borderId="2" xfId="0" applyFont="1" applyFill="1" applyBorder="1"/>
    <xf numFmtId="0" fontId="1" fillId="9" borderId="3" xfId="0" applyFont="1" applyFill="1" applyBorder="1"/>
    <xf numFmtId="0" fontId="1" fillId="9" borderId="4" xfId="0" applyFont="1" applyFill="1" applyBorder="1"/>
    <xf numFmtId="2" fontId="1" fillId="2" borderId="0" xfId="0" applyNumberFormat="1" applyFont="1" applyFill="1" applyAlignment="1">
      <alignment horizontal="center"/>
    </xf>
    <xf numFmtId="164" fontId="1" fillId="2" borderId="0" xfId="0" applyNumberFormat="1" applyFont="1" applyFill="1" applyAlignment="1">
      <alignment horizontal="center"/>
    </xf>
    <xf numFmtId="0" fontId="1" fillId="9" borderId="6" xfId="0" applyFont="1" applyFill="1" applyBorder="1"/>
    <xf numFmtId="0" fontId="1" fillId="9" borderId="7" xfId="0" applyFont="1" applyFill="1" applyBorder="1"/>
    <xf numFmtId="0" fontId="1" fillId="9" borderId="9" xfId="0" applyFont="1" applyFill="1" applyBorder="1"/>
    <xf numFmtId="0" fontId="1" fillId="9" borderId="1" xfId="0" applyFont="1" applyFill="1" applyBorder="1"/>
    <xf numFmtId="0" fontId="1" fillId="9" borderId="10" xfId="0" applyFont="1" applyFill="1" applyBorder="1"/>
    <xf numFmtId="0" fontId="1" fillId="2" borderId="0" xfId="0" applyFont="1" applyFill="1" applyBorder="1" applyAlignment="1">
      <alignment horizontal="center"/>
    </xf>
    <xf numFmtId="0" fontId="1" fillId="6" borderId="0" xfId="0" applyFont="1" applyFill="1" applyBorder="1"/>
    <xf numFmtId="0" fontId="1" fillId="7" borderId="0" xfId="0" applyFont="1" applyFill="1" applyBorder="1"/>
    <xf numFmtId="0" fontId="1" fillId="2" borderId="0" xfId="0" applyFont="1" applyFill="1" applyBorder="1"/>
    <xf numFmtId="0" fontId="1" fillId="9" borderId="0" xfId="0" applyFont="1" applyFill="1" applyBorder="1"/>
    <xf numFmtId="0" fontId="1" fillId="2" borderId="0" xfId="0" applyFont="1" applyFill="1" applyAlignment="1">
      <alignment horizontal="center"/>
    </xf>
    <xf numFmtId="165" fontId="1" fillId="2" borderId="0" xfId="0" applyNumberFormat="1" applyFont="1" applyFill="1" applyAlignment="1">
      <alignment horizontal="center"/>
    </xf>
    <xf numFmtId="0" fontId="9" fillId="2" borderId="0" xfId="0" applyFont="1" applyFill="1"/>
    <xf numFmtId="166" fontId="1" fillId="2" borderId="0" xfId="0" applyNumberFormat="1" applyFont="1" applyFill="1" applyAlignment="1">
      <alignment horizontal="center"/>
    </xf>
    <xf numFmtId="0" fontId="0" fillId="2" borderId="11" xfId="0" applyFill="1" applyBorder="1"/>
    <xf numFmtId="0" fontId="0" fillId="6" borderId="0" xfId="0" applyFill="1"/>
    <xf numFmtId="0" fontId="0" fillId="3" borderId="0" xfId="0" applyFill="1"/>
    <xf numFmtId="0" fontId="0" fillId="7" borderId="0" xfId="0" applyFill="1"/>
    <xf numFmtId="0" fontId="0" fillId="2" borderId="8" xfId="0" applyFill="1" applyBorder="1"/>
    <xf numFmtId="0" fontId="0" fillId="2" borderId="5" xfId="0" applyFill="1" applyBorder="1"/>
    <xf numFmtId="0" fontId="0" fillId="2" borderId="10" xfId="0" applyFill="1" applyBorder="1"/>
    <xf numFmtId="0" fontId="0" fillId="2" borderId="9" xfId="0" applyFill="1" applyBorder="1"/>
    <xf numFmtId="0" fontId="0" fillId="10" borderId="0" xfId="0" applyFill="1"/>
    <xf numFmtId="0" fontId="0" fillId="11" borderId="0" xfId="0" applyFill="1"/>
    <xf numFmtId="0" fontId="0" fillId="2" borderId="4" xfId="0" applyFill="1" applyBorder="1"/>
    <xf numFmtId="0" fontId="0" fillId="2" borderId="2" xfId="0" applyFill="1" applyBorder="1"/>
    <xf numFmtId="166" fontId="1" fillId="2" borderId="0" xfId="0" applyNumberFormat="1" applyFont="1" applyFill="1" applyAlignment="1">
      <alignment horizontal="left"/>
    </xf>
    <xf numFmtId="0" fontId="1" fillId="5" borderId="0" xfId="0" applyFont="1" applyFill="1"/>
    <xf numFmtId="0" fontId="10" fillId="12" borderId="12" xfId="0" applyFont="1" applyFill="1" applyBorder="1" applyAlignment="1">
      <alignment horizontal="center" vertical="center" wrapText="1" readingOrder="1"/>
    </xf>
    <xf numFmtId="0" fontId="11" fillId="0" borderId="12" xfId="0" applyFont="1" applyBorder="1" applyAlignment="1">
      <alignment horizontal="center" vertical="center" wrapText="1" readingOrder="1"/>
    </xf>
    <xf numFmtId="0" fontId="1" fillId="5" borderId="0" xfId="0" applyFont="1" applyFill="1" applyAlignment="1">
      <alignment horizontal="center"/>
    </xf>
    <xf numFmtId="2" fontId="1" fillId="5" borderId="0" xfId="0" applyNumberFormat="1" applyFont="1" applyFill="1"/>
    <xf numFmtId="0" fontId="1" fillId="2" borderId="0" xfId="0" applyFont="1" applyFill="1" applyAlignment="1">
      <alignment horizontal="center"/>
    </xf>
    <xf numFmtId="0" fontId="12" fillId="2" borderId="2" xfId="0" applyFont="1" applyFill="1" applyBorder="1" applyAlignment="1">
      <alignment horizontal="right"/>
    </xf>
    <xf numFmtId="0" fontId="12" fillId="2" borderId="3" xfId="0" applyFont="1" applyFill="1" applyBorder="1" applyAlignment="1">
      <alignment horizontal="right"/>
    </xf>
    <xf numFmtId="0" fontId="12" fillId="2" borderId="4" xfId="0" applyFont="1" applyFill="1" applyBorder="1" applyAlignment="1">
      <alignment horizontal="right"/>
    </xf>
    <xf numFmtId="2" fontId="12" fillId="2" borderId="9" xfId="0" applyNumberFormat="1" applyFont="1" applyFill="1" applyBorder="1"/>
    <xf numFmtId="2" fontId="12" fillId="2" borderId="1" xfId="0" applyNumberFormat="1" applyFont="1" applyFill="1" applyBorder="1"/>
    <xf numFmtId="2" fontId="12" fillId="2" borderId="10" xfId="0" applyNumberFormat="1" applyFont="1" applyFill="1" applyBorder="1"/>
    <xf numFmtId="167" fontId="1" fillId="5" borderId="0" xfId="5" applyNumberFormat="1" applyFont="1" applyFill="1"/>
    <xf numFmtId="9" fontId="1" fillId="5" borderId="0" xfId="0" applyNumberFormat="1" applyFont="1" applyFill="1"/>
    <xf numFmtId="166" fontId="1" fillId="2" borderId="0" xfId="0" applyNumberFormat="1" applyFont="1" applyFill="1"/>
    <xf numFmtId="3" fontId="1" fillId="2" borderId="0" xfId="0" applyNumberFormat="1" applyFont="1" applyFill="1"/>
    <xf numFmtId="0" fontId="0" fillId="2" borderId="0" xfId="0" applyFill="1" applyAlignment="1">
      <alignment horizontal="center"/>
    </xf>
    <xf numFmtId="0" fontId="13" fillId="2" borderId="0" xfId="1" applyFont="1" applyFill="1"/>
    <xf numFmtId="0" fontId="14" fillId="2" borderId="0" xfId="1" applyFont="1" applyFill="1"/>
  </cellXfs>
  <cellStyles count="6">
    <cellStyle name="Currency" xfId="5" builtinId="4"/>
    <cellStyle name="Hyperlink" xfId="1" builtinId="8"/>
    <cellStyle name="Hyperlink 2" xfId="3" xr:uid="{2F744772-EABA-B140-BBAD-2CEB03EC37B2}"/>
    <cellStyle name="Normal" xfId="0" builtinId="0"/>
    <cellStyle name="Normal 2" xfId="2" xr:uid="{25EADAC8-437D-9A4D-B1B8-28F675F25804}"/>
    <cellStyle name="Normal 6" xfId="4" xr:uid="{4B3537F5-6B8E-2149-8D19-FCB92977DD53}"/>
  </cellStyles>
  <dxfs count="0"/>
  <tableStyles count="0" defaultTableStyle="TableStyleMedium2" defaultPivotStyle="PivotStyleLight16"/>
  <colors>
    <mruColors>
      <color rgb="FFFF26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26" Type="http://schemas.openxmlformats.org/officeDocument/2006/relationships/worksheet" Target="worksheets/sheet26.xml"/><Relationship Id="rId21" Type="http://schemas.openxmlformats.org/officeDocument/2006/relationships/worksheet" Target="worksheets/sheet21.xml"/><Relationship Id="rId42" Type="http://schemas.openxmlformats.org/officeDocument/2006/relationships/worksheet" Target="worksheets/sheet42.xml"/><Relationship Id="rId47" Type="http://schemas.openxmlformats.org/officeDocument/2006/relationships/worksheet" Target="worksheets/sheet47.xml"/><Relationship Id="rId63" Type="http://schemas.openxmlformats.org/officeDocument/2006/relationships/externalLink" Target="externalLinks/externalLink3.xml"/><Relationship Id="rId68" Type="http://schemas.openxmlformats.org/officeDocument/2006/relationships/externalLink" Target="externalLinks/externalLink8.xml"/><Relationship Id="rId84" Type="http://schemas.openxmlformats.org/officeDocument/2006/relationships/styles" Target="styles.xml"/><Relationship Id="rId16" Type="http://schemas.openxmlformats.org/officeDocument/2006/relationships/worksheet" Target="worksheets/sheet16.xml"/><Relationship Id="rId11" Type="http://schemas.openxmlformats.org/officeDocument/2006/relationships/worksheet" Target="worksheets/sheet11.xml"/><Relationship Id="rId32" Type="http://schemas.openxmlformats.org/officeDocument/2006/relationships/worksheet" Target="worksheets/sheet32.xml"/><Relationship Id="rId37" Type="http://schemas.openxmlformats.org/officeDocument/2006/relationships/worksheet" Target="worksheets/sheet37.xml"/><Relationship Id="rId53" Type="http://schemas.openxmlformats.org/officeDocument/2006/relationships/worksheet" Target="worksheets/sheet53.xml"/><Relationship Id="rId58" Type="http://schemas.openxmlformats.org/officeDocument/2006/relationships/worksheet" Target="worksheets/sheet58.xml"/><Relationship Id="rId74" Type="http://schemas.openxmlformats.org/officeDocument/2006/relationships/externalLink" Target="externalLinks/externalLink14.xml"/><Relationship Id="rId79" Type="http://schemas.openxmlformats.org/officeDocument/2006/relationships/externalLink" Target="externalLinks/externalLink19.xml"/><Relationship Id="rId5" Type="http://schemas.openxmlformats.org/officeDocument/2006/relationships/worksheet" Target="worksheets/sheet5.xml"/><Relationship Id="rId19" Type="http://schemas.openxmlformats.org/officeDocument/2006/relationships/worksheet" Target="worksheets/sheet1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worksheet" Target="worksheets/sheet30.xml"/><Relationship Id="rId35" Type="http://schemas.openxmlformats.org/officeDocument/2006/relationships/worksheet" Target="worksheets/sheet35.xml"/><Relationship Id="rId43" Type="http://schemas.openxmlformats.org/officeDocument/2006/relationships/worksheet" Target="worksheets/sheet43.xml"/><Relationship Id="rId48" Type="http://schemas.openxmlformats.org/officeDocument/2006/relationships/worksheet" Target="worksheets/sheet48.xml"/><Relationship Id="rId56" Type="http://schemas.openxmlformats.org/officeDocument/2006/relationships/worksheet" Target="worksheets/sheet56.xml"/><Relationship Id="rId64" Type="http://schemas.openxmlformats.org/officeDocument/2006/relationships/externalLink" Target="externalLinks/externalLink4.xml"/><Relationship Id="rId69" Type="http://schemas.openxmlformats.org/officeDocument/2006/relationships/externalLink" Target="externalLinks/externalLink9.xml"/><Relationship Id="rId77" Type="http://schemas.openxmlformats.org/officeDocument/2006/relationships/externalLink" Target="externalLinks/externalLink17.xml"/><Relationship Id="rId8" Type="http://schemas.openxmlformats.org/officeDocument/2006/relationships/worksheet" Target="worksheets/sheet8.xml"/><Relationship Id="rId51" Type="http://schemas.openxmlformats.org/officeDocument/2006/relationships/worksheet" Target="worksheets/sheet51.xml"/><Relationship Id="rId72" Type="http://schemas.openxmlformats.org/officeDocument/2006/relationships/externalLink" Target="externalLinks/externalLink12.xml"/><Relationship Id="rId80" Type="http://schemas.openxmlformats.org/officeDocument/2006/relationships/externalLink" Target="externalLinks/externalLink20.xml"/><Relationship Id="rId85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worksheet" Target="worksheets/sheet33.xml"/><Relationship Id="rId38" Type="http://schemas.openxmlformats.org/officeDocument/2006/relationships/worksheet" Target="worksheets/sheet38.xml"/><Relationship Id="rId46" Type="http://schemas.openxmlformats.org/officeDocument/2006/relationships/worksheet" Target="worksheets/sheet46.xml"/><Relationship Id="rId59" Type="http://schemas.openxmlformats.org/officeDocument/2006/relationships/worksheet" Target="worksheets/sheet59.xml"/><Relationship Id="rId67" Type="http://schemas.openxmlformats.org/officeDocument/2006/relationships/externalLink" Target="externalLinks/externalLink7.xml"/><Relationship Id="rId20" Type="http://schemas.openxmlformats.org/officeDocument/2006/relationships/worksheet" Target="worksheets/sheet20.xml"/><Relationship Id="rId41" Type="http://schemas.openxmlformats.org/officeDocument/2006/relationships/worksheet" Target="worksheets/sheet41.xml"/><Relationship Id="rId54" Type="http://schemas.openxmlformats.org/officeDocument/2006/relationships/worksheet" Target="worksheets/sheet54.xml"/><Relationship Id="rId62" Type="http://schemas.openxmlformats.org/officeDocument/2006/relationships/externalLink" Target="externalLinks/externalLink2.xml"/><Relationship Id="rId70" Type="http://schemas.openxmlformats.org/officeDocument/2006/relationships/externalLink" Target="externalLinks/externalLink10.xml"/><Relationship Id="rId75" Type="http://schemas.openxmlformats.org/officeDocument/2006/relationships/externalLink" Target="externalLinks/externalLink15.xml"/><Relationship Id="rId83" Type="http://schemas.openxmlformats.org/officeDocument/2006/relationships/theme" Target="theme/theme1.xml"/><Relationship Id="rId88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36" Type="http://schemas.openxmlformats.org/officeDocument/2006/relationships/worksheet" Target="worksheets/sheet36.xml"/><Relationship Id="rId49" Type="http://schemas.openxmlformats.org/officeDocument/2006/relationships/worksheet" Target="worksheets/sheet49.xml"/><Relationship Id="rId57" Type="http://schemas.openxmlformats.org/officeDocument/2006/relationships/worksheet" Target="worksheets/sheet57.xml"/><Relationship Id="rId10" Type="http://schemas.openxmlformats.org/officeDocument/2006/relationships/worksheet" Target="worksheets/sheet10.xml"/><Relationship Id="rId31" Type="http://schemas.openxmlformats.org/officeDocument/2006/relationships/worksheet" Target="worksheets/sheet31.xml"/><Relationship Id="rId44" Type="http://schemas.openxmlformats.org/officeDocument/2006/relationships/worksheet" Target="worksheets/sheet44.xml"/><Relationship Id="rId52" Type="http://schemas.openxmlformats.org/officeDocument/2006/relationships/worksheet" Target="worksheets/sheet52.xml"/><Relationship Id="rId60" Type="http://schemas.openxmlformats.org/officeDocument/2006/relationships/worksheet" Target="worksheets/sheet60.xml"/><Relationship Id="rId65" Type="http://schemas.openxmlformats.org/officeDocument/2006/relationships/externalLink" Target="externalLinks/externalLink5.xml"/><Relationship Id="rId73" Type="http://schemas.openxmlformats.org/officeDocument/2006/relationships/externalLink" Target="externalLinks/externalLink13.xml"/><Relationship Id="rId78" Type="http://schemas.openxmlformats.org/officeDocument/2006/relationships/externalLink" Target="externalLinks/externalLink18.xml"/><Relationship Id="rId81" Type="http://schemas.openxmlformats.org/officeDocument/2006/relationships/externalLink" Target="externalLinks/externalLink21.xml"/><Relationship Id="rId86" Type="http://schemas.openxmlformats.org/officeDocument/2006/relationships/sheetMetadata" Target="metadata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39" Type="http://schemas.openxmlformats.org/officeDocument/2006/relationships/worksheet" Target="worksheets/sheet39.xml"/><Relationship Id="rId34" Type="http://schemas.openxmlformats.org/officeDocument/2006/relationships/worksheet" Target="worksheets/sheet34.xml"/><Relationship Id="rId50" Type="http://schemas.openxmlformats.org/officeDocument/2006/relationships/worksheet" Target="worksheets/sheet50.xml"/><Relationship Id="rId55" Type="http://schemas.openxmlformats.org/officeDocument/2006/relationships/worksheet" Target="worksheets/sheet55.xml"/><Relationship Id="rId76" Type="http://schemas.openxmlformats.org/officeDocument/2006/relationships/externalLink" Target="externalLinks/externalLink16.xml"/><Relationship Id="rId7" Type="http://schemas.openxmlformats.org/officeDocument/2006/relationships/worksheet" Target="worksheets/sheet7.xml"/><Relationship Id="rId71" Type="http://schemas.openxmlformats.org/officeDocument/2006/relationships/externalLink" Target="externalLinks/externalLink11.xml"/><Relationship Id="rId2" Type="http://schemas.openxmlformats.org/officeDocument/2006/relationships/worksheet" Target="worksheets/sheet2.xml"/><Relationship Id="rId29" Type="http://schemas.openxmlformats.org/officeDocument/2006/relationships/worksheet" Target="worksheets/sheet29.xml"/><Relationship Id="rId24" Type="http://schemas.openxmlformats.org/officeDocument/2006/relationships/worksheet" Target="worksheets/sheet24.xml"/><Relationship Id="rId40" Type="http://schemas.openxmlformats.org/officeDocument/2006/relationships/worksheet" Target="worksheets/sheet40.xml"/><Relationship Id="rId45" Type="http://schemas.openxmlformats.org/officeDocument/2006/relationships/worksheet" Target="worksheets/sheet45.xml"/><Relationship Id="rId66" Type="http://schemas.openxmlformats.org/officeDocument/2006/relationships/externalLink" Target="externalLinks/externalLink6.xml"/><Relationship Id="rId87" Type="http://schemas.openxmlformats.org/officeDocument/2006/relationships/calcChain" Target="calcChain.xml"/><Relationship Id="rId61" Type="http://schemas.openxmlformats.org/officeDocument/2006/relationships/externalLink" Target="externalLinks/externalLink1.xml"/><Relationship Id="rId82" Type="http://schemas.openxmlformats.org/officeDocument/2006/relationships/externalLink" Target="externalLinks/externalLink22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Ex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Green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GreenPaint1!$C$2</c:f>
              <c:strCache>
                <c:ptCount val="1"/>
                <c:pt idx="0">
                  <c:v>Yellow</c:v>
                </c:pt>
              </c:strCache>
            </c:strRef>
          </c:tx>
          <c:spPr>
            <a:ln w="3175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GreenPaint1!$B$3:$B$24</c:f>
              <c:numCache>
                <c:formatCode>General</c:formatCode>
                <c:ptCount val="22"/>
                <c:pt idx="0">
                  <c:v>3</c:v>
                </c:pt>
                <c:pt idx="1">
                  <c:v>2</c:v>
                </c:pt>
                <c:pt idx="2">
                  <c:v>5</c:v>
                </c:pt>
                <c:pt idx="3">
                  <c:v>2</c:v>
                </c:pt>
                <c:pt idx="4">
                  <c:v>2</c:v>
                </c:pt>
                <c:pt idx="5">
                  <c:v>2</c:v>
                </c:pt>
                <c:pt idx="6">
                  <c:v>2</c:v>
                </c:pt>
                <c:pt idx="7">
                  <c:v>3</c:v>
                </c:pt>
                <c:pt idx="8">
                  <c:v>1</c:v>
                </c:pt>
                <c:pt idx="9">
                  <c:v>2</c:v>
                </c:pt>
                <c:pt idx="10">
                  <c:v>5</c:v>
                </c:pt>
                <c:pt idx="11">
                  <c:v>4</c:v>
                </c:pt>
                <c:pt idx="12">
                  <c:v>5</c:v>
                </c:pt>
                <c:pt idx="13">
                  <c:v>3</c:v>
                </c:pt>
                <c:pt idx="14">
                  <c:v>1</c:v>
                </c:pt>
                <c:pt idx="15">
                  <c:v>4</c:v>
                </c:pt>
                <c:pt idx="16">
                  <c:v>1</c:v>
                </c:pt>
                <c:pt idx="17">
                  <c:v>3</c:v>
                </c:pt>
                <c:pt idx="18">
                  <c:v>2</c:v>
                </c:pt>
                <c:pt idx="19">
                  <c:v>1</c:v>
                </c:pt>
                <c:pt idx="20">
                  <c:v>4</c:v>
                </c:pt>
                <c:pt idx="21">
                  <c:v>2</c:v>
                </c:pt>
              </c:numCache>
            </c:numRef>
          </c:xVal>
          <c:yVal>
            <c:numRef>
              <c:f>GreenPaint1!$C$3:$C$24</c:f>
              <c:numCache>
                <c:formatCode>General</c:formatCode>
                <c:ptCount val="22"/>
                <c:pt idx="0">
                  <c:v>3</c:v>
                </c:pt>
                <c:pt idx="1">
                  <c:v>2</c:v>
                </c:pt>
                <c:pt idx="2">
                  <c:v>5</c:v>
                </c:pt>
                <c:pt idx="3">
                  <c:v>2</c:v>
                </c:pt>
                <c:pt idx="4">
                  <c:v>2</c:v>
                </c:pt>
                <c:pt idx="5">
                  <c:v>2</c:v>
                </c:pt>
                <c:pt idx="6">
                  <c:v>2</c:v>
                </c:pt>
                <c:pt idx="7">
                  <c:v>3</c:v>
                </c:pt>
                <c:pt idx="8">
                  <c:v>1</c:v>
                </c:pt>
                <c:pt idx="9">
                  <c:v>2</c:v>
                </c:pt>
                <c:pt idx="10">
                  <c:v>5</c:v>
                </c:pt>
                <c:pt idx="11">
                  <c:v>4</c:v>
                </c:pt>
                <c:pt idx="12">
                  <c:v>5</c:v>
                </c:pt>
                <c:pt idx="13">
                  <c:v>3</c:v>
                </c:pt>
                <c:pt idx="14">
                  <c:v>1</c:v>
                </c:pt>
                <c:pt idx="15">
                  <c:v>4</c:v>
                </c:pt>
                <c:pt idx="16">
                  <c:v>1</c:v>
                </c:pt>
                <c:pt idx="17">
                  <c:v>3</c:v>
                </c:pt>
                <c:pt idx="18">
                  <c:v>2</c:v>
                </c:pt>
                <c:pt idx="19">
                  <c:v>1</c:v>
                </c:pt>
                <c:pt idx="20">
                  <c:v>4</c:v>
                </c:pt>
                <c:pt idx="21">
                  <c:v>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C15E-E04A-9F2E-096180EDC6C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403932112"/>
        <c:axId val="1403933472"/>
      </c:scatterChart>
      <c:valAx>
        <c:axId val="140393211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403933472"/>
        <c:crosses val="autoZero"/>
        <c:crossBetween val="midCat"/>
      </c:valAx>
      <c:valAx>
        <c:axId val="14039334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403932112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Green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GreenPaint2!$E$2</c:f>
              <c:strCache>
                <c:ptCount val="1"/>
                <c:pt idx="0">
                  <c:v>PC1</c:v>
                </c:pt>
              </c:strCache>
            </c:strRef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GreenPaint2!$E$3:$E$24</c:f>
              <c:numCache>
                <c:formatCode>General</c:formatCode>
                <c:ptCount val="22"/>
                <c:pt idx="0">
                  <c:v>4</c:v>
                </c:pt>
                <c:pt idx="1">
                  <c:v>5</c:v>
                </c:pt>
                <c:pt idx="2">
                  <c:v>4</c:v>
                </c:pt>
                <c:pt idx="3">
                  <c:v>3</c:v>
                </c:pt>
                <c:pt idx="4">
                  <c:v>3</c:v>
                </c:pt>
                <c:pt idx="5">
                  <c:v>2</c:v>
                </c:pt>
                <c:pt idx="6">
                  <c:v>5</c:v>
                </c:pt>
                <c:pt idx="7">
                  <c:v>1</c:v>
                </c:pt>
                <c:pt idx="8">
                  <c:v>3</c:v>
                </c:pt>
                <c:pt idx="9">
                  <c:v>4</c:v>
                </c:pt>
                <c:pt idx="10">
                  <c:v>5</c:v>
                </c:pt>
                <c:pt idx="11">
                  <c:v>5</c:v>
                </c:pt>
                <c:pt idx="12">
                  <c:v>5</c:v>
                </c:pt>
                <c:pt idx="13">
                  <c:v>3</c:v>
                </c:pt>
                <c:pt idx="14">
                  <c:v>5</c:v>
                </c:pt>
                <c:pt idx="15">
                  <c:v>4</c:v>
                </c:pt>
                <c:pt idx="16">
                  <c:v>4</c:v>
                </c:pt>
                <c:pt idx="17">
                  <c:v>5</c:v>
                </c:pt>
                <c:pt idx="18">
                  <c:v>4</c:v>
                </c:pt>
                <c:pt idx="19">
                  <c:v>2</c:v>
                </c:pt>
                <c:pt idx="20">
                  <c:v>5</c:v>
                </c:pt>
                <c:pt idx="21">
                  <c:v>4</c:v>
                </c:pt>
              </c:numCache>
            </c:numRef>
          </c:xVal>
          <c:yVal>
            <c:numRef>
              <c:f>GreenPaint2!$F$3:$F$24</c:f>
              <c:numCache>
                <c:formatCode>General</c:formatCode>
                <c:ptCount val="2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681B-6C48-9C38-78E1EC1BB50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408858320"/>
        <c:axId val="1408720416"/>
      </c:scatterChart>
      <c:valAx>
        <c:axId val="1408858320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408720416"/>
        <c:crosses val="autoZero"/>
        <c:crossBetween val="midCat"/>
      </c:valAx>
      <c:valAx>
        <c:axId val="140872041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408858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ubbleChart>
        <c:varyColors val="1"/>
        <c:ser>
          <c:idx val="0"/>
          <c:order val="0"/>
          <c:tx>
            <c:strRef>
              <c:f>Practice!$C$3</c:f>
              <c:strCache>
                <c:ptCount val="1"/>
                <c:pt idx="0">
                  <c:v>Years</c:v>
                </c:pt>
              </c:strCache>
            </c:strRef>
          </c:tx>
          <c:invertIfNegative val="0"/>
          <c:dPt>
            <c:idx val="0"/>
            <c:invertIfNegative val="0"/>
            <c:bubble3D val="0"/>
            <c:spPr>
              <a:solidFill>
                <a:schemeClr val="accent1">
                  <a:alpha val="75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1-7DA2-1943-9C2A-17CBDF35F5B5}"/>
              </c:ext>
            </c:extLst>
          </c:dPt>
          <c:dPt>
            <c:idx val="1"/>
            <c:invertIfNegative val="0"/>
            <c:bubble3D val="0"/>
            <c:spPr>
              <a:solidFill>
                <a:schemeClr val="accent2">
                  <a:alpha val="75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3-7DA2-1943-9C2A-17CBDF35F5B5}"/>
              </c:ext>
            </c:extLst>
          </c:dPt>
          <c:dPt>
            <c:idx val="2"/>
            <c:invertIfNegative val="0"/>
            <c:bubble3D val="0"/>
            <c:spPr>
              <a:solidFill>
                <a:schemeClr val="accent3">
                  <a:alpha val="75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5-7DA2-1943-9C2A-17CBDF35F5B5}"/>
              </c:ext>
            </c:extLst>
          </c:dPt>
          <c:dPt>
            <c:idx val="3"/>
            <c:invertIfNegative val="0"/>
            <c:bubble3D val="0"/>
            <c:spPr>
              <a:solidFill>
                <a:schemeClr val="accent4">
                  <a:alpha val="75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7-7DA2-1943-9C2A-17CBDF35F5B5}"/>
              </c:ext>
            </c:extLst>
          </c:dPt>
          <c:dPt>
            <c:idx val="4"/>
            <c:invertIfNegative val="0"/>
            <c:bubble3D val="0"/>
            <c:spPr>
              <a:solidFill>
                <a:schemeClr val="accent5">
                  <a:alpha val="75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9-7DA2-1943-9C2A-17CBDF35F5B5}"/>
              </c:ext>
            </c:extLst>
          </c:dPt>
          <c:dPt>
            <c:idx val="5"/>
            <c:invertIfNegative val="0"/>
            <c:bubble3D val="0"/>
            <c:spPr>
              <a:solidFill>
                <a:schemeClr val="accent6">
                  <a:alpha val="75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B-7DA2-1943-9C2A-17CBDF35F5B5}"/>
              </c:ext>
            </c:extLst>
          </c:dPt>
          <c:dPt>
            <c:idx val="6"/>
            <c:invertIfNegative val="0"/>
            <c:bubble3D val="0"/>
            <c:spPr>
              <a:solidFill>
                <a:schemeClr val="accent1">
                  <a:lumMod val="60000"/>
                  <a:alpha val="75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D-7DA2-1943-9C2A-17CBDF35F5B5}"/>
              </c:ext>
            </c:extLst>
          </c:dPt>
          <c:dPt>
            <c:idx val="7"/>
            <c:invertIfNegative val="0"/>
            <c:bubble3D val="0"/>
            <c:spPr>
              <a:solidFill>
                <a:schemeClr val="accent2">
                  <a:lumMod val="60000"/>
                  <a:alpha val="75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F-7DA2-1943-9C2A-17CBDF35F5B5}"/>
              </c:ext>
            </c:extLst>
          </c:dPt>
          <c:dPt>
            <c:idx val="8"/>
            <c:invertIfNegative val="0"/>
            <c:bubble3D val="0"/>
            <c:spPr>
              <a:solidFill>
                <a:schemeClr val="accent3">
                  <a:lumMod val="60000"/>
                  <a:alpha val="75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11-7DA2-1943-9C2A-17CBDF35F5B5}"/>
              </c:ext>
            </c:extLst>
          </c:dPt>
          <c:dPt>
            <c:idx val="9"/>
            <c:invertIfNegative val="0"/>
            <c:bubble3D val="0"/>
            <c:spPr>
              <a:solidFill>
                <a:schemeClr val="accent4">
                  <a:lumMod val="60000"/>
                  <a:alpha val="75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13-7DA2-1943-9C2A-17CBDF35F5B5}"/>
              </c:ext>
            </c:extLst>
          </c:dPt>
          <c:dPt>
            <c:idx val="10"/>
            <c:invertIfNegative val="0"/>
            <c:bubble3D val="0"/>
            <c:spPr>
              <a:solidFill>
                <a:schemeClr val="accent5">
                  <a:lumMod val="60000"/>
                  <a:alpha val="75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15-7DA2-1943-9C2A-17CBDF35F5B5}"/>
              </c:ext>
            </c:extLst>
          </c:dPt>
          <c:dPt>
            <c:idx val="11"/>
            <c:invertIfNegative val="0"/>
            <c:bubble3D val="0"/>
            <c:spPr>
              <a:solidFill>
                <a:schemeClr val="accent6">
                  <a:lumMod val="60000"/>
                  <a:alpha val="75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17-7DA2-1943-9C2A-17CBDF35F5B5}"/>
              </c:ext>
            </c:extLst>
          </c:dPt>
          <c:dPt>
            <c:idx val="12"/>
            <c:invertIfNegative val="0"/>
            <c:bubble3D val="0"/>
            <c:spPr>
              <a:solidFill>
                <a:schemeClr val="accent1">
                  <a:lumMod val="80000"/>
                  <a:lumOff val="20000"/>
                  <a:alpha val="75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19-7DA2-1943-9C2A-17CBDF35F5B5}"/>
              </c:ext>
            </c:extLst>
          </c:dPt>
          <c:dPt>
            <c:idx val="13"/>
            <c:invertIfNegative val="0"/>
            <c:bubble3D val="0"/>
            <c:spPr>
              <a:solidFill>
                <a:schemeClr val="accent2">
                  <a:lumMod val="80000"/>
                  <a:lumOff val="20000"/>
                  <a:alpha val="75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1B-7DA2-1943-9C2A-17CBDF35F5B5}"/>
              </c:ext>
            </c:extLst>
          </c:dPt>
          <c:dPt>
            <c:idx val="14"/>
            <c:invertIfNegative val="0"/>
            <c:bubble3D val="0"/>
            <c:spPr>
              <a:solidFill>
                <a:schemeClr val="accent3">
                  <a:lumMod val="80000"/>
                  <a:lumOff val="20000"/>
                  <a:alpha val="75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1D-7DA2-1943-9C2A-17CBDF35F5B5}"/>
              </c:ext>
            </c:extLst>
          </c:dPt>
          <c:dPt>
            <c:idx val="15"/>
            <c:invertIfNegative val="0"/>
            <c:bubble3D val="0"/>
            <c:spPr>
              <a:solidFill>
                <a:schemeClr val="accent4">
                  <a:lumMod val="80000"/>
                  <a:lumOff val="20000"/>
                  <a:alpha val="75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1F-7DA2-1943-9C2A-17CBDF35F5B5}"/>
              </c:ext>
            </c:extLst>
          </c:dPt>
          <c:dPt>
            <c:idx val="16"/>
            <c:invertIfNegative val="0"/>
            <c:bubble3D val="0"/>
            <c:spPr>
              <a:solidFill>
                <a:schemeClr val="accent5">
                  <a:lumMod val="80000"/>
                  <a:lumOff val="20000"/>
                  <a:alpha val="75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21-7DA2-1943-9C2A-17CBDF35F5B5}"/>
              </c:ext>
            </c:extLst>
          </c:dPt>
          <c:dPt>
            <c:idx val="17"/>
            <c:invertIfNegative val="0"/>
            <c:bubble3D val="0"/>
            <c:spPr>
              <a:solidFill>
                <a:schemeClr val="accent6">
                  <a:lumMod val="80000"/>
                  <a:lumOff val="20000"/>
                  <a:alpha val="75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23-7DA2-1943-9C2A-17CBDF35F5B5}"/>
              </c:ext>
            </c:extLst>
          </c:dPt>
          <c:dPt>
            <c:idx val="18"/>
            <c:invertIfNegative val="0"/>
            <c:bubble3D val="0"/>
            <c:spPr>
              <a:solidFill>
                <a:schemeClr val="accent1">
                  <a:lumMod val="80000"/>
                  <a:alpha val="75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25-7DA2-1943-9C2A-17CBDF35F5B5}"/>
              </c:ext>
            </c:extLst>
          </c:dPt>
          <c:dPt>
            <c:idx val="19"/>
            <c:invertIfNegative val="0"/>
            <c:bubble3D val="0"/>
            <c:spPr>
              <a:solidFill>
                <a:schemeClr val="accent2">
                  <a:lumMod val="80000"/>
                  <a:alpha val="75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27-7DA2-1943-9C2A-17CBDF35F5B5}"/>
              </c:ext>
            </c:extLst>
          </c:dPt>
          <c:dPt>
            <c:idx val="20"/>
            <c:invertIfNegative val="0"/>
            <c:bubble3D val="0"/>
            <c:spPr>
              <a:solidFill>
                <a:schemeClr val="accent3">
                  <a:lumMod val="80000"/>
                  <a:alpha val="75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29-7DA2-1943-9C2A-17CBDF35F5B5}"/>
              </c:ext>
            </c:extLst>
          </c:dPt>
          <c:dPt>
            <c:idx val="21"/>
            <c:invertIfNegative val="0"/>
            <c:bubble3D val="0"/>
            <c:spPr>
              <a:solidFill>
                <a:schemeClr val="accent4">
                  <a:lumMod val="80000"/>
                  <a:alpha val="75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2B-7DA2-1943-9C2A-17CBDF35F5B5}"/>
              </c:ext>
            </c:extLst>
          </c:dPt>
          <c:dPt>
            <c:idx val="22"/>
            <c:invertIfNegative val="0"/>
            <c:bubble3D val="0"/>
            <c:spPr>
              <a:solidFill>
                <a:schemeClr val="accent5">
                  <a:lumMod val="80000"/>
                  <a:alpha val="75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2D-7DA2-1943-9C2A-17CBDF35F5B5}"/>
              </c:ext>
            </c:extLst>
          </c:dPt>
          <c:dPt>
            <c:idx val="23"/>
            <c:invertIfNegative val="0"/>
            <c:bubble3D val="0"/>
            <c:spPr>
              <a:solidFill>
                <a:schemeClr val="accent6">
                  <a:lumMod val="80000"/>
                  <a:alpha val="75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2F-7DA2-1943-9C2A-17CBDF35F5B5}"/>
              </c:ext>
            </c:extLst>
          </c:dPt>
          <c:dPt>
            <c:idx val="24"/>
            <c:invertIfNegative val="0"/>
            <c:bubble3D val="0"/>
            <c:spPr>
              <a:solidFill>
                <a:schemeClr val="accent1">
                  <a:lumMod val="60000"/>
                  <a:lumOff val="40000"/>
                  <a:alpha val="75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31-7DA2-1943-9C2A-17CBDF35F5B5}"/>
              </c:ext>
            </c:extLst>
          </c:dPt>
          <c:dPt>
            <c:idx val="25"/>
            <c:invertIfNegative val="0"/>
            <c:bubble3D val="0"/>
            <c:spPr>
              <a:solidFill>
                <a:schemeClr val="accent2">
                  <a:lumMod val="60000"/>
                  <a:lumOff val="40000"/>
                  <a:alpha val="75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33-7DA2-1943-9C2A-17CBDF35F5B5}"/>
              </c:ext>
            </c:extLst>
          </c:dPt>
          <c:dPt>
            <c:idx val="26"/>
            <c:invertIfNegative val="0"/>
            <c:bubble3D val="0"/>
            <c:spPr>
              <a:solidFill>
                <a:schemeClr val="accent3">
                  <a:lumMod val="60000"/>
                  <a:lumOff val="40000"/>
                  <a:alpha val="75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35-7DA2-1943-9C2A-17CBDF35F5B5}"/>
              </c:ext>
            </c:extLst>
          </c:dPt>
          <c:dPt>
            <c:idx val="27"/>
            <c:invertIfNegative val="0"/>
            <c:bubble3D val="0"/>
            <c:spPr>
              <a:solidFill>
                <a:schemeClr val="accent4">
                  <a:lumMod val="60000"/>
                  <a:lumOff val="40000"/>
                  <a:alpha val="75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37-7DA2-1943-9C2A-17CBDF35F5B5}"/>
              </c:ext>
            </c:extLst>
          </c:dPt>
          <c:dPt>
            <c:idx val="28"/>
            <c:invertIfNegative val="0"/>
            <c:bubble3D val="0"/>
            <c:spPr>
              <a:solidFill>
                <a:schemeClr val="accent5">
                  <a:lumMod val="60000"/>
                  <a:lumOff val="40000"/>
                  <a:alpha val="75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39-7DA2-1943-9C2A-17CBDF35F5B5}"/>
              </c:ext>
            </c:extLst>
          </c:dPt>
          <c:dPt>
            <c:idx val="29"/>
            <c:invertIfNegative val="0"/>
            <c:bubble3D val="0"/>
            <c:spPr>
              <a:solidFill>
                <a:schemeClr val="accent6">
                  <a:lumMod val="60000"/>
                  <a:lumOff val="40000"/>
                  <a:alpha val="75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3B-7DA2-1943-9C2A-17CBDF35F5B5}"/>
              </c:ext>
            </c:extLst>
          </c:dPt>
          <c:dPt>
            <c:idx val="30"/>
            <c:invertIfNegative val="0"/>
            <c:bubble3D val="0"/>
            <c:spPr>
              <a:solidFill>
                <a:schemeClr val="accent1">
                  <a:lumMod val="50000"/>
                  <a:alpha val="75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3D-7DA2-1943-9C2A-17CBDF35F5B5}"/>
              </c:ext>
            </c:extLst>
          </c:dPt>
          <c:dPt>
            <c:idx val="31"/>
            <c:invertIfNegative val="0"/>
            <c:bubble3D val="0"/>
            <c:spPr>
              <a:solidFill>
                <a:schemeClr val="accent2">
                  <a:lumMod val="50000"/>
                  <a:alpha val="75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3F-7DA2-1943-9C2A-17CBDF35F5B5}"/>
              </c:ext>
            </c:extLst>
          </c:dPt>
          <c:dPt>
            <c:idx val="32"/>
            <c:invertIfNegative val="0"/>
            <c:bubble3D val="0"/>
            <c:spPr>
              <a:solidFill>
                <a:schemeClr val="accent3">
                  <a:lumMod val="50000"/>
                  <a:alpha val="75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41-7DA2-1943-9C2A-17CBDF35F5B5}"/>
              </c:ext>
            </c:extLst>
          </c:dPt>
          <c:dPt>
            <c:idx val="33"/>
            <c:invertIfNegative val="0"/>
            <c:bubble3D val="0"/>
            <c:spPr>
              <a:solidFill>
                <a:schemeClr val="accent4">
                  <a:lumMod val="50000"/>
                  <a:alpha val="75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43-7DA2-1943-9C2A-17CBDF35F5B5}"/>
              </c:ext>
            </c:extLst>
          </c:dPt>
          <c:dPt>
            <c:idx val="34"/>
            <c:invertIfNegative val="0"/>
            <c:bubble3D val="0"/>
            <c:spPr>
              <a:solidFill>
                <a:schemeClr val="accent5">
                  <a:lumMod val="50000"/>
                  <a:alpha val="75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45-7DA2-1943-9C2A-17CBDF35F5B5}"/>
              </c:ext>
            </c:extLst>
          </c:dPt>
          <c:dPt>
            <c:idx val="35"/>
            <c:invertIfNegative val="0"/>
            <c:bubble3D val="0"/>
            <c:spPr>
              <a:solidFill>
                <a:schemeClr val="accent6">
                  <a:lumMod val="50000"/>
                  <a:alpha val="75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47-7DA2-1943-9C2A-17CBDF35F5B5}"/>
              </c:ext>
            </c:extLst>
          </c:dPt>
          <c:dPt>
            <c:idx val="36"/>
            <c:invertIfNegative val="0"/>
            <c:bubble3D val="0"/>
            <c:spPr>
              <a:solidFill>
                <a:schemeClr val="accent1">
                  <a:lumMod val="70000"/>
                  <a:lumOff val="30000"/>
                  <a:alpha val="75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49-7DA2-1943-9C2A-17CBDF35F5B5}"/>
              </c:ext>
            </c:extLst>
          </c:dPt>
          <c:dPt>
            <c:idx val="37"/>
            <c:invertIfNegative val="0"/>
            <c:bubble3D val="0"/>
            <c:spPr>
              <a:solidFill>
                <a:schemeClr val="accent2">
                  <a:lumMod val="70000"/>
                  <a:lumOff val="30000"/>
                  <a:alpha val="75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4B-7DA2-1943-9C2A-17CBDF35F5B5}"/>
              </c:ext>
            </c:extLst>
          </c:dPt>
          <c:dPt>
            <c:idx val="38"/>
            <c:invertIfNegative val="0"/>
            <c:bubble3D val="0"/>
            <c:spPr>
              <a:solidFill>
                <a:schemeClr val="accent3">
                  <a:lumMod val="70000"/>
                  <a:lumOff val="30000"/>
                  <a:alpha val="75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4D-7DA2-1943-9C2A-17CBDF35F5B5}"/>
              </c:ext>
            </c:extLst>
          </c:dPt>
          <c:dPt>
            <c:idx val="39"/>
            <c:invertIfNegative val="0"/>
            <c:bubble3D val="0"/>
            <c:spPr>
              <a:solidFill>
                <a:schemeClr val="accent4">
                  <a:lumMod val="70000"/>
                  <a:lumOff val="30000"/>
                  <a:alpha val="75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4F-7DA2-1943-9C2A-17CBDF35F5B5}"/>
              </c:ext>
            </c:extLst>
          </c:dPt>
          <c:dPt>
            <c:idx val="40"/>
            <c:invertIfNegative val="0"/>
            <c:bubble3D val="0"/>
            <c:spPr>
              <a:solidFill>
                <a:schemeClr val="accent5">
                  <a:lumMod val="70000"/>
                  <a:lumOff val="30000"/>
                  <a:alpha val="75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51-7DA2-1943-9C2A-17CBDF35F5B5}"/>
              </c:ext>
            </c:extLst>
          </c:dPt>
          <c:dPt>
            <c:idx val="41"/>
            <c:invertIfNegative val="0"/>
            <c:bubble3D val="0"/>
            <c:spPr>
              <a:solidFill>
                <a:schemeClr val="accent6">
                  <a:lumMod val="70000"/>
                  <a:lumOff val="30000"/>
                  <a:alpha val="75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53-7DA2-1943-9C2A-17CBDF35F5B5}"/>
              </c:ext>
            </c:extLst>
          </c:dPt>
          <c:dPt>
            <c:idx val="42"/>
            <c:invertIfNegative val="0"/>
            <c:bubble3D val="0"/>
            <c:spPr>
              <a:solidFill>
                <a:schemeClr val="accent1">
                  <a:lumMod val="70000"/>
                  <a:alpha val="75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55-7DA2-1943-9C2A-17CBDF35F5B5}"/>
              </c:ext>
            </c:extLst>
          </c:dPt>
          <c:dPt>
            <c:idx val="43"/>
            <c:invertIfNegative val="0"/>
            <c:bubble3D val="0"/>
            <c:spPr>
              <a:solidFill>
                <a:schemeClr val="accent2">
                  <a:lumMod val="70000"/>
                  <a:alpha val="75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57-7DA2-1943-9C2A-17CBDF35F5B5}"/>
              </c:ext>
            </c:extLst>
          </c:dPt>
          <c:dPt>
            <c:idx val="44"/>
            <c:invertIfNegative val="0"/>
            <c:bubble3D val="0"/>
            <c:spPr>
              <a:solidFill>
                <a:schemeClr val="accent3">
                  <a:lumMod val="70000"/>
                  <a:alpha val="75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59-7DA2-1943-9C2A-17CBDF35F5B5}"/>
              </c:ext>
            </c:extLst>
          </c:dPt>
          <c:dPt>
            <c:idx val="45"/>
            <c:invertIfNegative val="0"/>
            <c:bubble3D val="0"/>
            <c:spPr>
              <a:solidFill>
                <a:schemeClr val="accent4">
                  <a:lumMod val="70000"/>
                  <a:alpha val="75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5B-7DA2-1943-9C2A-17CBDF35F5B5}"/>
              </c:ext>
            </c:extLst>
          </c:dPt>
          <c:dPt>
            <c:idx val="46"/>
            <c:invertIfNegative val="0"/>
            <c:bubble3D val="0"/>
            <c:spPr>
              <a:solidFill>
                <a:schemeClr val="accent5">
                  <a:lumMod val="70000"/>
                  <a:alpha val="75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5D-7DA2-1943-9C2A-17CBDF35F5B5}"/>
              </c:ext>
            </c:extLst>
          </c:dPt>
          <c:dPt>
            <c:idx val="47"/>
            <c:invertIfNegative val="0"/>
            <c:bubble3D val="0"/>
            <c:spPr>
              <a:solidFill>
                <a:schemeClr val="accent6">
                  <a:lumMod val="70000"/>
                  <a:alpha val="75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5F-7DA2-1943-9C2A-17CBDF35F5B5}"/>
              </c:ext>
            </c:extLst>
          </c:dPt>
          <c:dPt>
            <c:idx val="48"/>
            <c:invertIfNegative val="0"/>
            <c:bubble3D val="0"/>
            <c:spPr>
              <a:solidFill>
                <a:schemeClr val="accent1">
                  <a:lumMod val="50000"/>
                  <a:lumOff val="50000"/>
                  <a:alpha val="75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61-7DA2-1943-9C2A-17CBDF35F5B5}"/>
              </c:ext>
            </c:extLst>
          </c:dPt>
          <c:dPt>
            <c:idx val="49"/>
            <c:invertIfNegative val="0"/>
            <c:bubble3D val="0"/>
            <c:spPr>
              <a:solidFill>
                <a:schemeClr val="accent2">
                  <a:lumMod val="50000"/>
                  <a:lumOff val="50000"/>
                  <a:alpha val="75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63-7DA2-1943-9C2A-17CBDF35F5B5}"/>
              </c:ext>
            </c:extLst>
          </c:dPt>
          <c:dPt>
            <c:idx val="50"/>
            <c:invertIfNegative val="0"/>
            <c:bubble3D val="0"/>
            <c:spPr>
              <a:solidFill>
                <a:schemeClr val="accent3">
                  <a:lumMod val="50000"/>
                  <a:lumOff val="50000"/>
                  <a:alpha val="75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65-7DA2-1943-9C2A-17CBDF35F5B5}"/>
              </c:ext>
            </c:extLst>
          </c:dPt>
          <c:dPt>
            <c:idx val="51"/>
            <c:invertIfNegative val="0"/>
            <c:bubble3D val="0"/>
            <c:spPr>
              <a:solidFill>
                <a:schemeClr val="accent4">
                  <a:lumMod val="50000"/>
                  <a:lumOff val="50000"/>
                  <a:alpha val="75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67-7DA2-1943-9C2A-17CBDF35F5B5}"/>
              </c:ext>
            </c:extLst>
          </c:dPt>
          <c:dPt>
            <c:idx val="52"/>
            <c:invertIfNegative val="0"/>
            <c:bubble3D val="0"/>
            <c:spPr>
              <a:solidFill>
                <a:schemeClr val="accent5">
                  <a:lumMod val="50000"/>
                  <a:lumOff val="50000"/>
                  <a:alpha val="75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69-7DA2-1943-9C2A-17CBDF35F5B5}"/>
              </c:ext>
            </c:extLst>
          </c:dPt>
          <c:dPt>
            <c:idx val="53"/>
            <c:invertIfNegative val="0"/>
            <c:bubble3D val="0"/>
            <c:spPr>
              <a:solidFill>
                <a:schemeClr val="accent6">
                  <a:lumMod val="50000"/>
                  <a:lumOff val="50000"/>
                  <a:alpha val="75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6B-7DA2-1943-9C2A-17CBDF35F5B5}"/>
              </c:ext>
            </c:extLst>
          </c:dPt>
          <c:dPt>
            <c:idx val="54"/>
            <c:invertIfNegative val="0"/>
            <c:bubble3D val="0"/>
            <c:spPr>
              <a:solidFill>
                <a:schemeClr val="accent1">
                  <a:alpha val="75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6D-7DA2-1943-9C2A-17CBDF35F5B5}"/>
              </c:ext>
            </c:extLst>
          </c:dPt>
          <c:dPt>
            <c:idx val="55"/>
            <c:invertIfNegative val="0"/>
            <c:bubble3D val="0"/>
            <c:spPr>
              <a:solidFill>
                <a:schemeClr val="accent2">
                  <a:alpha val="75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6F-7DA2-1943-9C2A-17CBDF35F5B5}"/>
              </c:ext>
            </c:extLst>
          </c:dPt>
          <c:dPt>
            <c:idx val="56"/>
            <c:invertIfNegative val="0"/>
            <c:bubble3D val="0"/>
            <c:spPr>
              <a:solidFill>
                <a:schemeClr val="accent3">
                  <a:alpha val="75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71-7DA2-1943-9C2A-17CBDF35F5B5}"/>
              </c:ext>
            </c:extLst>
          </c:dPt>
          <c:dPt>
            <c:idx val="57"/>
            <c:invertIfNegative val="0"/>
            <c:bubble3D val="0"/>
            <c:spPr>
              <a:solidFill>
                <a:schemeClr val="accent4">
                  <a:alpha val="75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73-7DA2-1943-9C2A-17CBDF35F5B5}"/>
              </c:ext>
            </c:extLst>
          </c:dPt>
          <c:dPt>
            <c:idx val="58"/>
            <c:invertIfNegative val="0"/>
            <c:bubble3D val="0"/>
            <c:spPr>
              <a:solidFill>
                <a:schemeClr val="accent5">
                  <a:alpha val="75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75-7DA2-1943-9C2A-17CBDF35F5B5}"/>
              </c:ext>
            </c:extLst>
          </c:dPt>
          <c:dPt>
            <c:idx val="59"/>
            <c:invertIfNegative val="0"/>
            <c:bubble3D val="0"/>
            <c:spPr>
              <a:solidFill>
                <a:schemeClr val="accent6">
                  <a:alpha val="75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77-7DA2-1943-9C2A-17CBDF35F5B5}"/>
              </c:ext>
            </c:extLst>
          </c:dPt>
          <c:dPt>
            <c:idx val="60"/>
            <c:invertIfNegative val="0"/>
            <c:bubble3D val="0"/>
            <c:spPr>
              <a:solidFill>
                <a:schemeClr val="accent1">
                  <a:lumMod val="60000"/>
                  <a:alpha val="75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79-7DA2-1943-9C2A-17CBDF35F5B5}"/>
              </c:ext>
            </c:extLst>
          </c:dPt>
          <c:dPt>
            <c:idx val="61"/>
            <c:invertIfNegative val="0"/>
            <c:bubble3D val="0"/>
            <c:spPr>
              <a:solidFill>
                <a:schemeClr val="accent2">
                  <a:lumMod val="60000"/>
                  <a:alpha val="75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7B-7DA2-1943-9C2A-17CBDF35F5B5}"/>
              </c:ext>
            </c:extLst>
          </c:dPt>
          <c:dPt>
            <c:idx val="62"/>
            <c:invertIfNegative val="0"/>
            <c:bubble3D val="0"/>
            <c:spPr>
              <a:solidFill>
                <a:schemeClr val="accent3">
                  <a:lumMod val="60000"/>
                  <a:alpha val="75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7D-7DA2-1943-9C2A-17CBDF35F5B5}"/>
              </c:ext>
            </c:extLst>
          </c:dPt>
          <c:dPt>
            <c:idx val="63"/>
            <c:invertIfNegative val="0"/>
            <c:bubble3D val="0"/>
            <c:spPr>
              <a:solidFill>
                <a:schemeClr val="accent4">
                  <a:lumMod val="60000"/>
                  <a:alpha val="75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7F-7DA2-1943-9C2A-17CBDF35F5B5}"/>
              </c:ext>
            </c:extLst>
          </c:dPt>
          <c:dPt>
            <c:idx val="64"/>
            <c:invertIfNegative val="0"/>
            <c:bubble3D val="0"/>
            <c:spPr>
              <a:solidFill>
                <a:schemeClr val="accent5">
                  <a:lumMod val="60000"/>
                  <a:alpha val="75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81-7DA2-1943-9C2A-17CBDF35F5B5}"/>
              </c:ext>
            </c:extLst>
          </c:dPt>
          <c:dPt>
            <c:idx val="65"/>
            <c:invertIfNegative val="0"/>
            <c:bubble3D val="0"/>
            <c:spPr>
              <a:solidFill>
                <a:schemeClr val="accent6">
                  <a:lumMod val="60000"/>
                  <a:alpha val="75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83-7DA2-1943-9C2A-17CBDF35F5B5}"/>
              </c:ext>
            </c:extLst>
          </c:dPt>
          <c:dPt>
            <c:idx val="66"/>
            <c:invertIfNegative val="0"/>
            <c:bubble3D val="0"/>
            <c:spPr>
              <a:solidFill>
                <a:schemeClr val="accent1">
                  <a:lumMod val="80000"/>
                  <a:lumOff val="20000"/>
                  <a:alpha val="75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85-7DA2-1943-9C2A-17CBDF35F5B5}"/>
              </c:ext>
            </c:extLst>
          </c:dPt>
          <c:dPt>
            <c:idx val="67"/>
            <c:invertIfNegative val="0"/>
            <c:bubble3D val="0"/>
            <c:spPr>
              <a:solidFill>
                <a:schemeClr val="accent2">
                  <a:lumMod val="80000"/>
                  <a:lumOff val="20000"/>
                  <a:alpha val="75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87-7DA2-1943-9C2A-17CBDF35F5B5}"/>
              </c:ext>
            </c:extLst>
          </c:dPt>
          <c:dPt>
            <c:idx val="68"/>
            <c:invertIfNegative val="0"/>
            <c:bubble3D val="0"/>
            <c:spPr>
              <a:solidFill>
                <a:schemeClr val="accent3">
                  <a:lumMod val="80000"/>
                  <a:lumOff val="20000"/>
                  <a:alpha val="75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89-7DA2-1943-9C2A-17CBDF35F5B5}"/>
              </c:ext>
            </c:extLst>
          </c:dPt>
          <c:dPt>
            <c:idx val="69"/>
            <c:invertIfNegative val="0"/>
            <c:bubble3D val="0"/>
            <c:spPr>
              <a:solidFill>
                <a:schemeClr val="accent4">
                  <a:lumMod val="80000"/>
                  <a:lumOff val="20000"/>
                  <a:alpha val="75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8B-7DA2-1943-9C2A-17CBDF35F5B5}"/>
              </c:ext>
            </c:extLst>
          </c:dPt>
          <c:dPt>
            <c:idx val="70"/>
            <c:invertIfNegative val="0"/>
            <c:bubble3D val="0"/>
            <c:spPr>
              <a:solidFill>
                <a:schemeClr val="accent5">
                  <a:lumMod val="80000"/>
                  <a:lumOff val="20000"/>
                  <a:alpha val="75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8D-7DA2-1943-9C2A-17CBDF35F5B5}"/>
              </c:ext>
            </c:extLst>
          </c:dPt>
          <c:dPt>
            <c:idx val="71"/>
            <c:invertIfNegative val="0"/>
            <c:bubble3D val="0"/>
            <c:spPr>
              <a:solidFill>
                <a:schemeClr val="accent6">
                  <a:lumMod val="80000"/>
                  <a:lumOff val="20000"/>
                  <a:alpha val="75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8F-7DA2-1943-9C2A-17CBDF35F5B5}"/>
              </c:ext>
            </c:extLst>
          </c:dPt>
          <c:dPt>
            <c:idx val="72"/>
            <c:invertIfNegative val="0"/>
            <c:bubble3D val="0"/>
            <c:spPr>
              <a:solidFill>
                <a:schemeClr val="accent1">
                  <a:lumMod val="80000"/>
                  <a:alpha val="75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91-7DA2-1943-9C2A-17CBDF35F5B5}"/>
              </c:ext>
            </c:extLst>
          </c:dPt>
          <c:dPt>
            <c:idx val="73"/>
            <c:invertIfNegative val="0"/>
            <c:bubble3D val="0"/>
            <c:spPr>
              <a:solidFill>
                <a:schemeClr val="accent2">
                  <a:lumMod val="80000"/>
                  <a:alpha val="75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93-7DA2-1943-9C2A-17CBDF35F5B5}"/>
              </c:ext>
            </c:extLst>
          </c:dPt>
          <c:dPt>
            <c:idx val="74"/>
            <c:invertIfNegative val="0"/>
            <c:bubble3D val="0"/>
            <c:spPr>
              <a:solidFill>
                <a:schemeClr val="accent3">
                  <a:lumMod val="80000"/>
                  <a:alpha val="75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95-7DA2-1943-9C2A-17CBDF35F5B5}"/>
              </c:ext>
            </c:extLst>
          </c:dPt>
          <c:dPt>
            <c:idx val="75"/>
            <c:invertIfNegative val="0"/>
            <c:bubble3D val="0"/>
            <c:spPr>
              <a:solidFill>
                <a:schemeClr val="accent4">
                  <a:lumMod val="80000"/>
                  <a:alpha val="75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97-7DA2-1943-9C2A-17CBDF35F5B5}"/>
              </c:ext>
            </c:extLst>
          </c:dPt>
          <c:dPt>
            <c:idx val="76"/>
            <c:invertIfNegative val="0"/>
            <c:bubble3D val="0"/>
            <c:spPr>
              <a:solidFill>
                <a:schemeClr val="accent5">
                  <a:lumMod val="80000"/>
                  <a:alpha val="75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99-7DA2-1943-9C2A-17CBDF35F5B5}"/>
              </c:ext>
            </c:extLst>
          </c:dPt>
          <c:dPt>
            <c:idx val="77"/>
            <c:invertIfNegative val="0"/>
            <c:bubble3D val="0"/>
            <c:spPr>
              <a:solidFill>
                <a:schemeClr val="accent6">
                  <a:lumMod val="80000"/>
                  <a:alpha val="75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9B-7DA2-1943-9C2A-17CBDF35F5B5}"/>
              </c:ext>
            </c:extLst>
          </c:dPt>
          <c:dPt>
            <c:idx val="78"/>
            <c:invertIfNegative val="0"/>
            <c:bubble3D val="0"/>
            <c:spPr>
              <a:solidFill>
                <a:schemeClr val="accent1">
                  <a:lumMod val="60000"/>
                  <a:lumOff val="40000"/>
                  <a:alpha val="75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9D-7DA2-1943-9C2A-17CBDF35F5B5}"/>
              </c:ext>
            </c:extLst>
          </c:dPt>
          <c:dPt>
            <c:idx val="79"/>
            <c:invertIfNegative val="0"/>
            <c:bubble3D val="0"/>
            <c:spPr>
              <a:solidFill>
                <a:schemeClr val="accent2">
                  <a:lumMod val="60000"/>
                  <a:lumOff val="40000"/>
                  <a:alpha val="75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9F-7DA2-1943-9C2A-17CBDF35F5B5}"/>
              </c:ext>
            </c:extLst>
          </c:dPt>
          <c:dPt>
            <c:idx val="80"/>
            <c:invertIfNegative val="0"/>
            <c:bubble3D val="0"/>
            <c:spPr>
              <a:solidFill>
                <a:schemeClr val="accent3">
                  <a:lumMod val="60000"/>
                  <a:lumOff val="40000"/>
                  <a:alpha val="75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A1-7DA2-1943-9C2A-17CBDF35F5B5}"/>
              </c:ext>
            </c:extLst>
          </c:dPt>
          <c:dPt>
            <c:idx val="81"/>
            <c:invertIfNegative val="0"/>
            <c:bubble3D val="0"/>
            <c:spPr>
              <a:solidFill>
                <a:schemeClr val="accent4">
                  <a:lumMod val="60000"/>
                  <a:lumOff val="40000"/>
                  <a:alpha val="75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A3-7DA2-1943-9C2A-17CBDF35F5B5}"/>
              </c:ext>
            </c:extLst>
          </c:dPt>
          <c:dPt>
            <c:idx val="82"/>
            <c:invertIfNegative val="0"/>
            <c:bubble3D val="0"/>
            <c:spPr>
              <a:solidFill>
                <a:schemeClr val="accent5">
                  <a:lumMod val="60000"/>
                  <a:lumOff val="40000"/>
                  <a:alpha val="75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A5-7DA2-1943-9C2A-17CBDF35F5B5}"/>
              </c:ext>
            </c:extLst>
          </c:dPt>
          <c:dPt>
            <c:idx val="83"/>
            <c:invertIfNegative val="0"/>
            <c:bubble3D val="0"/>
            <c:spPr>
              <a:solidFill>
                <a:schemeClr val="accent6">
                  <a:lumMod val="60000"/>
                  <a:lumOff val="40000"/>
                  <a:alpha val="75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A7-7DA2-1943-9C2A-17CBDF35F5B5}"/>
              </c:ext>
            </c:extLst>
          </c:dPt>
          <c:dPt>
            <c:idx val="84"/>
            <c:invertIfNegative val="0"/>
            <c:bubble3D val="0"/>
            <c:spPr>
              <a:solidFill>
                <a:schemeClr val="accent1">
                  <a:lumMod val="50000"/>
                  <a:alpha val="75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A9-7DA2-1943-9C2A-17CBDF35F5B5}"/>
              </c:ext>
            </c:extLst>
          </c:dPt>
          <c:dPt>
            <c:idx val="85"/>
            <c:invertIfNegative val="0"/>
            <c:bubble3D val="0"/>
            <c:spPr>
              <a:solidFill>
                <a:schemeClr val="accent2">
                  <a:lumMod val="50000"/>
                  <a:alpha val="75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AB-7DA2-1943-9C2A-17CBDF35F5B5}"/>
              </c:ext>
            </c:extLst>
          </c:dPt>
          <c:dPt>
            <c:idx val="86"/>
            <c:invertIfNegative val="0"/>
            <c:bubble3D val="0"/>
            <c:spPr>
              <a:solidFill>
                <a:schemeClr val="accent3">
                  <a:lumMod val="50000"/>
                  <a:alpha val="75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AD-7DA2-1943-9C2A-17CBDF35F5B5}"/>
              </c:ext>
            </c:extLst>
          </c:dPt>
          <c:dPt>
            <c:idx val="87"/>
            <c:invertIfNegative val="0"/>
            <c:bubble3D val="0"/>
            <c:spPr>
              <a:solidFill>
                <a:schemeClr val="accent4">
                  <a:lumMod val="50000"/>
                  <a:alpha val="75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AF-7DA2-1943-9C2A-17CBDF35F5B5}"/>
              </c:ext>
            </c:extLst>
          </c:dPt>
          <c:dPt>
            <c:idx val="88"/>
            <c:invertIfNegative val="0"/>
            <c:bubble3D val="0"/>
            <c:spPr>
              <a:solidFill>
                <a:schemeClr val="accent5">
                  <a:lumMod val="50000"/>
                  <a:alpha val="75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B1-7DA2-1943-9C2A-17CBDF35F5B5}"/>
              </c:ext>
            </c:extLst>
          </c:dPt>
          <c:dPt>
            <c:idx val="89"/>
            <c:invertIfNegative val="0"/>
            <c:bubble3D val="0"/>
            <c:spPr>
              <a:solidFill>
                <a:schemeClr val="accent6">
                  <a:lumMod val="50000"/>
                  <a:alpha val="75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B3-7DA2-1943-9C2A-17CBDF35F5B5}"/>
              </c:ext>
            </c:extLst>
          </c:dPt>
          <c:dPt>
            <c:idx val="90"/>
            <c:invertIfNegative val="0"/>
            <c:bubble3D val="0"/>
            <c:spPr>
              <a:solidFill>
                <a:schemeClr val="accent1">
                  <a:lumMod val="70000"/>
                  <a:lumOff val="30000"/>
                  <a:alpha val="75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B5-7DA2-1943-9C2A-17CBDF35F5B5}"/>
              </c:ext>
            </c:extLst>
          </c:dPt>
          <c:dPt>
            <c:idx val="91"/>
            <c:invertIfNegative val="0"/>
            <c:bubble3D val="0"/>
            <c:spPr>
              <a:solidFill>
                <a:schemeClr val="accent2">
                  <a:lumMod val="70000"/>
                  <a:lumOff val="30000"/>
                  <a:alpha val="75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B7-7DA2-1943-9C2A-17CBDF35F5B5}"/>
              </c:ext>
            </c:extLst>
          </c:dPt>
          <c:dPt>
            <c:idx val="92"/>
            <c:invertIfNegative val="0"/>
            <c:bubble3D val="0"/>
            <c:spPr>
              <a:solidFill>
                <a:schemeClr val="accent3">
                  <a:lumMod val="70000"/>
                  <a:lumOff val="30000"/>
                  <a:alpha val="75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B9-7DA2-1943-9C2A-17CBDF35F5B5}"/>
              </c:ext>
            </c:extLst>
          </c:dPt>
          <c:dPt>
            <c:idx val="93"/>
            <c:invertIfNegative val="0"/>
            <c:bubble3D val="0"/>
            <c:spPr>
              <a:solidFill>
                <a:schemeClr val="accent4">
                  <a:lumMod val="70000"/>
                  <a:lumOff val="30000"/>
                  <a:alpha val="75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BB-7DA2-1943-9C2A-17CBDF35F5B5}"/>
              </c:ext>
            </c:extLst>
          </c:dPt>
          <c:dPt>
            <c:idx val="94"/>
            <c:invertIfNegative val="0"/>
            <c:bubble3D val="0"/>
            <c:spPr>
              <a:solidFill>
                <a:schemeClr val="accent5">
                  <a:lumMod val="70000"/>
                  <a:lumOff val="30000"/>
                  <a:alpha val="75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BD-7DA2-1943-9C2A-17CBDF35F5B5}"/>
              </c:ext>
            </c:extLst>
          </c:dPt>
          <c:dPt>
            <c:idx val="95"/>
            <c:invertIfNegative val="0"/>
            <c:bubble3D val="0"/>
            <c:spPr>
              <a:solidFill>
                <a:schemeClr val="accent6">
                  <a:lumMod val="70000"/>
                  <a:lumOff val="30000"/>
                  <a:alpha val="75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BF-7DA2-1943-9C2A-17CBDF35F5B5}"/>
              </c:ext>
            </c:extLst>
          </c:dPt>
          <c:dPt>
            <c:idx val="96"/>
            <c:invertIfNegative val="0"/>
            <c:bubble3D val="0"/>
            <c:spPr>
              <a:solidFill>
                <a:schemeClr val="accent1">
                  <a:lumMod val="70000"/>
                  <a:alpha val="75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C1-7DA2-1943-9C2A-17CBDF35F5B5}"/>
              </c:ext>
            </c:extLst>
          </c:dPt>
          <c:dPt>
            <c:idx val="97"/>
            <c:invertIfNegative val="0"/>
            <c:bubble3D val="0"/>
            <c:spPr>
              <a:solidFill>
                <a:schemeClr val="accent2">
                  <a:lumMod val="70000"/>
                  <a:alpha val="75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C3-7DA2-1943-9C2A-17CBDF35F5B5}"/>
              </c:ext>
            </c:extLst>
          </c:dPt>
          <c:dPt>
            <c:idx val="98"/>
            <c:invertIfNegative val="0"/>
            <c:bubble3D val="0"/>
            <c:spPr>
              <a:solidFill>
                <a:schemeClr val="accent3">
                  <a:lumMod val="70000"/>
                  <a:alpha val="75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C5-7DA2-1943-9C2A-17CBDF35F5B5}"/>
              </c:ext>
            </c:extLst>
          </c:dPt>
          <c:dPt>
            <c:idx val="99"/>
            <c:invertIfNegative val="0"/>
            <c:bubble3D val="0"/>
            <c:spPr>
              <a:solidFill>
                <a:schemeClr val="accent4">
                  <a:lumMod val="70000"/>
                  <a:alpha val="75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C7-7DA2-1943-9C2A-17CBDF35F5B5}"/>
              </c:ext>
            </c:extLst>
          </c:dPt>
          <c:dPt>
            <c:idx val="100"/>
            <c:invertIfNegative val="0"/>
            <c:bubble3D val="0"/>
            <c:spPr>
              <a:solidFill>
                <a:schemeClr val="accent5">
                  <a:lumMod val="70000"/>
                  <a:alpha val="75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C9-7DA2-1943-9C2A-17CBDF35F5B5}"/>
              </c:ext>
            </c:extLst>
          </c:dPt>
          <c:dPt>
            <c:idx val="101"/>
            <c:invertIfNegative val="0"/>
            <c:bubble3D val="0"/>
            <c:spPr>
              <a:solidFill>
                <a:schemeClr val="accent6">
                  <a:lumMod val="70000"/>
                  <a:alpha val="75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CB-7DA2-1943-9C2A-17CBDF35F5B5}"/>
              </c:ext>
            </c:extLst>
          </c:dPt>
          <c:dPt>
            <c:idx val="102"/>
            <c:invertIfNegative val="0"/>
            <c:bubble3D val="0"/>
            <c:spPr>
              <a:solidFill>
                <a:schemeClr val="accent1">
                  <a:lumMod val="50000"/>
                  <a:lumOff val="50000"/>
                  <a:alpha val="75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CD-7DA2-1943-9C2A-17CBDF35F5B5}"/>
              </c:ext>
            </c:extLst>
          </c:dPt>
          <c:dPt>
            <c:idx val="103"/>
            <c:invertIfNegative val="0"/>
            <c:bubble3D val="0"/>
            <c:spPr>
              <a:solidFill>
                <a:schemeClr val="accent2">
                  <a:lumMod val="50000"/>
                  <a:lumOff val="50000"/>
                  <a:alpha val="75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CF-7DA2-1943-9C2A-17CBDF35F5B5}"/>
              </c:ext>
            </c:extLst>
          </c:dPt>
          <c:dPt>
            <c:idx val="104"/>
            <c:invertIfNegative val="0"/>
            <c:bubble3D val="0"/>
            <c:spPr>
              <a:solidFill>
                <a:schemeClr val="accent3">
                  <a:lumMod val="50000"/>
                  <a:lumOff val="50000"/>
                  <a:alpha val="75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D1-7DA2-1943-9C2A-17CBDF35F5B5}"/>
              </c:ext>
            </c:extLst>
          </c:dPt>
          <c:dPt>
            <c:idx val="105"/>
            <c:invertIfNegative val="0"/>
            <c:bubble3D val="0"/>
            <c:spPr>
              <a:solidFill>
                <a:schemeClr val="accent4">
                  <a:lumMod val="50000"/>
                  <a:lumOff val="50000"/>
                  <a:alpha val="75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D3-7DA2-1943-9C2A-17CBDF35F5B5}"/>
              </c:ext>
            </c:extLst>
          </c:dPt>
          <c:dPt>
            <c:idx val="106"/>
            <c:invertIfNegative val="0"/>
            <c:bubble3D val="0"/>
            <c:spPr>
              <a:solidFill>
                <a:schemeClr val="accent5">
                  <a:lumMod val="50000"/>
                  <a:lumOff val="50000"/>
                  <a:alpha val="75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D5-7DA2-1943-9C2A-17CBDF35F5B5}"/>
              </c:ext>
            </c:extLst>
          </c:dPt>
          <c:dPt>
            <c:idx val="107"/>
            <c:invertIfNegative val="0"/>
            <c:bubble3D val="0"/>
            <c:spPr>
              <a:solidFill>
                <a:schemeClr val="accent6">
                  <a:lumMod val="50000"/>
                  <a:lumOff val="50000"/>
                  <a:alpha val="75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D7-7DA2-1943-9C2A-17CBDF35F5B5}"/>
              </c:ext>
            </c:extLst>
          </c:dPt>
          <c:dPt>
            <c:idx val="108"/>
            <c:invertIfNegative val="0"/>
            <c:bubble3D val="0"/>
            <c:spPr>
              <a:solidFill>
                <a:schemeClr val="accent1">
                  <a:alpha val="75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D9-7DA2-1943-9C2A-17CBDF35F5B5}"/>
              </c:ext>
            </c:extLst>
          </c:dPt>
          <c:dPt>
            <c:idx val="109"/>
            <c:invertIfNegative val="0"/>
            <c:bubble3D val="0"/>
            <c:spPr>
              <a:solidFill>
                <a:schemeClr val="accent2">
                  <a:alpha val="75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DB-7DA2-1943-9C2A-17CBDF35F5B5}"/>
              </c:ext>
            </c:extLst>
          </c:dPt>
          <c:dPt>
            <c:idx val="110"/>
            <c:invertIfNegative val="0"/>
            <c:bubble3D val="0"/>
            <c:spPr>
              <a:solidFill>
                <a:schemeClr val="accent3">
                  <a:alpha val="75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DD-7DA2-1943-9C2A-17CBDF35F5B5}"/>
              </c:ext>
            </c:extLst>
          </c:dPt>
          <c:dPt>
            <c:idx val="111"/>
            <c:invertIfNegative val="0"/>
            <c:bubble3D val="0"/>
            <c:spPr>
              <a:solidFill>
                <a:schemeClr val="accent4">
                  <a:alpha val="75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DF-7DA2-1943-9C2A-17CBDF35F5B5}"/>
              </c:ext>
            </c:extLst>
          </c:dPt>
          <c:dPt>
            <c:idx val="112"/>
            <c:invertIfNegative val="0"/>
            <c:bubble3D val="0"/>
            <c:spPr>
              <a:solidFill>
                <a:schemeClr val="accent5">
                  <a:alpha val="75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E1-7DA2-1943-9C2A-17CBDF35F5B5}"/>
              </c:ext>
            </c:extLst>
          </c:dPt>
          <c:dPt>
            <c:idx val="113"/>
            <c:invertIfNegative val="0"/>
            <c:bubble3D val="0"/>
            <c:spPr>
              <a:solidFill>
                <a:schemeClr val="accent6">
                  <a:alpha val="75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E3-7DA2-1943-9C2A-17CBDF35F5B5}"/>
              </c:ext>
            </c:extLst>
          </c:dPt>
          <c:dPt>
            <c:idx val="114"/>
            <c:invertIfNegative val="0"/>
            <c:bubble3D val="0"/>
            <c:spPr>
              <a:solidFill>
                <a:schemeClr val="accent1">
                  <a:lumMod val="60000"/>
                  <a:alpha val="75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E5-7DA2-1943-9C2A-17CBDF35F5B5}"/>
              </c:ext>
            </c:extLst>
          </c:dPt>
          <c:dPt>
            <c:idx val="115"/>
            <c:invertIfNegative val="0"/>
            <c:bubble3D val="0"/>
            <c:spPr>
              <a:solidFill>
                <a:schemeClr val="accent2">
                  <a:lumMod val="60000"/>
                  <a:alpha val="75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E7-7DA2-1943-9C2A-17CBDF35F5B5}"/>
              </c:ext>
            </c:extLst>
          </c:dPt>
          <c:dPt>
            <c:idx val="116"/>
            <c:invertIfNegative val="0"/>
            <c:bubble3D val="0"/>
            <c:spPr>
              <a:solidFill>
                <a:schemeClr val="accent3">
                  <a:lumMod val="60000"/>
                  <a:alpha val="75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E9-7DA2-1943-9C2A-17CBDF35F5B5}"/>
              </c:ext>
            </c:extLst>
          </c:dPt>
          <c:dPt>
            <c:idx val="117"/>
            <c:invertIfNegative val="0"/>
            <c:bubble3D val="0"/>
            <c:spPr>
              <a:solidFill>
                <a:schemeClr val="accent4">
                  <a:lumMod val="60000"/>
                  <a:alpha val="75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EB-7DA2-1943-9C2A-17CBDF35F5B5}"/>
              </c:ext>
            </c:extLst>
          </c:dPt>
          <c:dPt>
            <c:idx val="118"/>
            <c:invertIfNegative val="0"/>
            <c:bubble3D val="0"/>
            <c:spPr>
              <a:solidFill>
                <a:schemeClr val="accent5">
                  <a:lumMod val="60000"/>
                  <a:alpha val="75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ED-7DA2-1943-9C2A-17CBDF35F5B5}"/>
              </c:ext>
            </c:extLst>
          </c:dPt>
          <c:dPt>
            <c:idx val="119"/>
            <c:invertIfNegative val="0"/>
            <c:bubble3D val="0"/>
            <c:spPr>
              <a:solidFill>
                <a:schemeClr val="accent6">
                  <a:lumMod val="60000"/>
                  <a:alpha val="75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EF-7DA2-1943-9C2A-17CBDF35F5B5}"/>
              </c:ext>
            </c:extLst>
          </c:dPt>
          <c:dPt>
            <c:idx val="120"/>
            <c:invertIfNegative val="0"/>
            <c:bubble3D val="0"/>
            <c:spPr>
              <a:solidFill>
                <a:schemeClr val="accent1">
                  <a:lumMod val="80000"/>
                  <a:lumOff val="20000"/>
                  <a:alpha val="75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F1-7DA2-1943-9C2A-17CBDF35F5B5}"/>
              </c:ext>
            </c:extLst>
          </c:dPt>
          <c:dPt>
            <c:idx val="121"/>
            <c:invertIfNegative val="0"/>
            <c:bubble3D val="0"/>
            <c:spPr>
              <a:solidFill>
                <a:schemeClr val="accent2">
                  <a:lumMod val="80000"/>
                  <a:lumOff val="20000"/>
                  <a:alpha val="75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F3-7DA2-1943-9C2A-17CBDF35F5B5}"/>
              </c:ext>
            </c:extLst>
          </c:dPt>
          <c:dPt>
            <c:idx val="122"/>
            <c:invertIfNegative val="0"/>
            <c:bubble3D val="0"/>
            <c:spPr>
              <a:solidFill>
                <a:schemeClr val="accent3">
                  <a:lumMod val="80000"/>
                  <a:lumOff val="20000"/>
                  <a:alpha val="75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F5-7DA2-1943-9C2A-17CBDF35F5B5}"/>
              </c:ext>
            </c:extLst>
          </c:dPt>
          <c:dPt>
            <c:idx val="123"/>
            <c:invertIfNegative val="0"/>
            <c:bubble3D val="0"/>
            <c:spPr>
              <a:solidFill>
                <a:schemeClr val="accent4">
                  <a:lumMod val="80000"/>
                  <a:lumOff val="20000"/>
                  <a:alpha val="75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F7-7DA2-1943-9C2A-17CBDF35F5B5}"/>
              </c:ext>
            </c:extLst>
          </c:dPt>
          <c:dPt>
            <c:idx val="124"/>
            <c:invertIfNegative val="0"/>
            <c:bubble3D val="0"/>
            <c:spPr>
              <a:solidFill>
                <a:schemeClr val="accent5">
                  <a:lumMod val="80000"/>
                  <a:lumOff val="20000"/>
                  <a:alpha val="75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F9-7DA2-1943-9C2A-17CBDF35F5B5}"/>
              </c:ext>
            </c:extLst>
          </c:dPt>
          <c:dPt>
            <c:idx val="125"/>
            <c:invertIfNegative val="0"/>
            <c:bubble3D val="0"/>
            <c:spPr>
              <a:solidFill>
                <a:schemeClr val="accent6">
                  <a:lumMod val="80000"/>
                  <a:lumOff val="20000"/>
                  <a:alpha val="75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FB-7DA2-1943-9C2A-17CBDF35F5B5}"/>
              </c:ext>
            </c:extLst>
          </c:dPt>
          <c:dPt>
            <c:idx val="126"/>
            <c:invertIfNegative val="0"/>
            <c:bubble3D val="0"/>
            <c:spPr>
              <a:solidFill>
                <a:schemeClr val="accent1">
                  <a:lumMod val="80000"/>
                  <a:alpha val="75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FD-7DA2-1943-9C2A-17CBDF35F5B5}"/>
              </c:ext>
            </c:extLst>
          </c:dPt>
          <c:dPt>
            <c:idx val="127"/>
            <c:invertIfNegative val="0"/>
            <c:bubble3D val="0"/>
            <c:spPr>
              <a:solidFill>
                <a:schemeClr val="accent2">
                  <a:lumMod val="80000"/>
                  <a:alpha val="75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FF-7DA2-1943-9C2A-17CBDF35F5B5}"/>
              </c:ext>
            </c:extLst>
          </c:dPt>
          <c:dPt>
            <c:idx val="128"/>
            <c:invertIfNegative val="0"/>
            <c:bubble3D val="0"/>
            <c:spPr>
              <a:solidFill>
                <a:schemeClr val="accent3">
                  <a:lumMod val="80000"/>
                  <a:alpha val="75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101-7DA2-1943-9C2A-17CBDF35F5B5}"/>
              </c:ext>
            </c:extLst>
          </c:dPt>
          <c:dPt>
            <c:idx val="129"/>
            <c:invertIfNegative val="0"/>
            <c:bubble3D val="0"/>
            <c:spPr>
              <a:solidFill>
                <a:schemeClr val="accent4">
                  <a:lumMod val="80000"/>
                  <a:alpha val="75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103-7DA2-1943-9C2A-17CBDF35F5B5}"/>
              </c:ext>
            </c:extLst>
          </c:dPt>
          <c:dPt>
            <c:idx val="130"/>
            <c:invertIfNegative val="0"/>
            <c:bubble3D val="0"/>
            <c:spPr>
              <a:solidFill>
                <a:schemeClr val="accent5">
                  <a:lumMod val="80000"/>
                  <a:alpha val="75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105-7DA2-1943-9C2A-17CBDF35F5B5}"/>
              </c:ext>
            </c:extLst>
          </c:dPt>
          <c:dPt>
            <c:idx val="131"/>
            <c:invertIfNegative val="0"/>
            <c:bubble3D val="0"/>
            <c:spPr>
              <a:solidFill>
                <a:schemeClr val="accent6">
                  <a:lumMod val="80000"/>
                  <a:alpha val="75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107-7DA2-1943-9C2A-17CBDF35F5B5}"/>
              </c:ext>
            </c:extLst>
          </c:dPt>
          <c:dPt>
            <c:idx val="132"/>
            <c:invertIfNegative val="0"/>
            <c:bubble3D val="0"/>
            <c:spPr>
              <a:solidFill>
                <a:schemeClr val="accent1">
                  <a:lumMod val="60000"/>
                  <a:lumOff val="40000"/>
                  <a:alpha val="75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109-7DA2-1943-9C2A-17CBDF35F5B5}"/>
              </c:ext>
            </c:extLst>
          </c:dPt>
          <c:dPt>
            <c:idx val="133"/>
            <c:invertIfNegative val="0"/>
            <c:bubble3D val="0"/>
            <c:spPr>
              <a:solidFill>
                <a:schemeClr val="accent2">
                  <a:lumMod val="60000"/>
                  <a:lumOff val="40000"/>
                  <a:alpha val="75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10B-7DA2-1943-9C2A-17CBDF35F5B5}"/>
              </c:ext>
            </c:extLst>
          </c:dPt>
          <c:dPt>
            <c:idx val="134"/>
            <c:invertIfNegative val="0"/>
            <c:bubble3D val="0"/>
            <c:spPr>
              <a:solidFill>
                <a:schemeClr val="accent3">
                  <a:lumMod val="60000"/>
                  <a:lumOff val="40000"/>
                  <a:alpha val="75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10D-7DA2-1943-9C2A-17CBDF35F5B5}"/>
              </c:ext>
            </c:extLst>
          </c:dPt>
          <c:dPt>
            <c:idx val="135"/>
            <c:invertIfNegative val="0"/>
            <c:bubble3D val="0"/>
            <c:spPr>
              <a:solidFill>
                <a:schemeClr val="accent4">
                  <a:lumMod val="60000"/>
                  <a:lumOff val="40000"/>
                  <a:alpha val="75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10F-7DA2-1943-9C2A-17CBDF35F5B5}"/>
              </c:ext>
            </c:extLst>
          </c:dPt>
          <c:dPt>
            <c:idx val="136"/>
            <c:invertIfNegative val="0"/>
            <c:bubble3D val="0"/>
            <c:spPr>
              <a:solidFill>
                <a:schemeClr val="accent5">
                  <a:lumMod val="60000"/>
                  <a:lumOff val="40000"/>
                  <a:alpha val="75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111-7DA2-1943-9C2A-17CBDF35F5B5}"/>
              </c:ext>
            </c:extLst>
          </c:dPt>
          <c:dPt>
            <c:idx val="137"/>
            <c:invertIfNegative val="0"/>
            <c:bubble3D val="0"/>
            <c:spPr>
              <a:solidFill>
                <a:schemeClr val="accent6">
                  <a:lumMod val="60000"/>
                  <a:lumOff val="40000"/>
                  <a:alpha val="75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113-7DA2-1943-9C2A-17CBDF35F5B5}"/>
              </c:ext>
            </c:extLst>
          </c:dPt>
          <c:dPt>
            <c:idx val="138"/>
            <c:invertIfNegative val="0"/>
            <c:bubble3D val="0"/>
            <c:spPr>
              <a:solidFill>
                <a:schemeClr val="accent1">
                  <a:lumMod val="50000"/>
                  <a:alpha val="75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115-7DA2-1943-9C2A-17CBDF35F5B5}"/>
              </c:ext>
            </c:extLst>
          </c:dPt>
          <c:dPt>
            <c:idx val="139"/>
            <c:invertIfNegative val="0"/>
            <c:bubble3D val="0"/>
            <c:spPr>
              <a:solidFill>
                <a:schemeClr val="accent2">
                  <a:lumMod val="50000"/>
                  <a:alpha val="75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117-7DA2-1943-9C2A-17CBDF35F5B5}"/>
              </c:ext>
            </c:extLst>
          </c:dPt>
          <c:dPt>
            <c:idx val="140"/>
            <c:invertIfNegative val="0"/>
            <c:bubble3D val="0"/>
            <c:spPr>
              <a:solidFill>
                <a:schemeClr val="accent3">
                  <a:lumMod val="50000"/>
                  <a:alpha val="75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119-7DA2-1943-9C2A-17CBDF35F5B5}"/>
              </c:ext>
            </c:extLst>
          </c:dPt>
          <c:dPt>
            <c:idx val="141"/>
            <c:invertIfNegative val="0"/>
            <c:bubble3D val="0"/>
            <c:spPr>
              <a:solidFill>
                <a:schemeClr val="accent4">
                  <a:lumMod val="50000"/>
                  <a:alpha val="75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11B-7DA2-1943-9C2A-17CBDF35F5B5}"/>
              </c:ext>
            </c:extLst>
          </c:dPt>
          <c:dPt>
            <c:idx val="142"/>
            <c:invertIfNegative val="0"/>
            <c:bubble3D val="0"/>
            <c:spPr>
              <a:solidFill>
                <a:schemeClr val="accent5">
                  <a:lumMod val="50000"/>
                  <a:alpha val="75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11D-7DA2-1943-9C2A-17CBDF35F5B5}"/>
              </c:ext>
            </c:extLst>
          </c:dPt>
          <c:dPt>
            <c:idx val="143"/>
            <c:invertIfNegative val="0"/>
            <c:bubble3D val="0"/>
            <c:spPr>
              <a:solidFill>
                <a:schemeClr val="accent6">
                  <a:lumMod val="50000"/>
                  <a:alpha val="75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11F-7DA2-1943-9C2A-17CBDF35F5B5}"/>
              </c:ext>
            </c:extLst>
          </c:dPt>
          <c:dPt>
            <c:idx val="144"/>
            <c:invertIfNegative val="0"/>
            <c:bubble3D val="0"/>
            <c:spPr>
              <a:solidFill>
                <a:schemeClr val="accent1">
                  <a:lumMod val="70000"/>
                  <a:lumOff val="30000"/>
                  <a:alpha val="75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121-7DA2-1943-9C2A-17CBDF35F5B5}"/>
              </c:ext>
            </c:extLst>
          </c:dPt>
          <c:dPt>
            <c:idx val="145"/>
            <c:invertIfNegative val="0"/>
            <c:bubble3D val="0"/>
            <c:spPr>
              <a:solidFill>
                <a:schemeClr val="accent2">
                  <a:lumMod val="70000"/>
                  <a:lumOff val="30000"/>
                  <a:alpha val="75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123-7DA2-1943-9C2A-17CBDF35F5B5}"/>
              </c:ext>
            </c:extLst>
          </c:dPt>
          <c:dPt>
            <c:idx val="146"/>
            <c:invertIfNegative val="0"/>
            <c:bubble3D val="0"/>
            <c:spPr>
              <a:solidFill>
                <a:schemeClr val="accent3">
                  <a:lumMod val="70000"/>
                  <a:lumOff val="30000"/>
                  <a:alpha val="75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125-7DA2-1943-9C2A-17CBDF35F5B5}"/>
              </c:ext>
            </c:extLst>
          </c:dPt>
          <c:dPt>
            <c:idx val="147"/>
            <c:invertIfNegative val="0"/>
            <c:bubble3D val="0"/>
            <c:spPr>
              <a:solidFill>
                <a:schemeClr val="accent4">
                  <a:lumMod val="70000"/>
                  <a:lumOff val="30000"/>
                  <a:alpha val="75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127-7DA2-1943-9C2A-17CBDF35F5B5}"/>
              </c:ext>
            </c:extLst>
          </c:dPt>
          <c:dPt>
            <c:idx val="148"/>
            <c:invertIfNegative val="0"/>
            <c:bubble3D val="0"/>
            <c:spPr>
              <a:solidFill>
                <a:schemeClr val="accent5">
                  <a:lumMod val="70000"/>
                  <a:lumOff val="30000"/>
                  <a:alpha val="75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129-7DA2-1943-9C2A-17CBDF35F5B5}"/>
              </c:ext>
            </c:extLst>
          </c:dPt>
          <c:dPt>
            <c:idx val="149"/>
            <c:invertIfNegative val="0"/>
            <c:bubble3D val="0"/>
            <c:spPr>
              <a:solidFill>
                <a:schemeClr val="accent6">
                  <a:lumMod val="70000"/>
                  <a:lumOff val="30000"/>
                  <a:alpha val="75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12B-7DA2-1943-9C2A-17CBDF35F5B5}"/>
              </c:ext>
            </c:extLst>
          </c:dPt>
          <c:dPt>
            <c:idx val="150"/>
            <c:invertIfNegative val="0"/>
            <c:bubble3D val="0"/>
            <c:spPr>
              <a:solidFill>
                <a:schemeClr val="accent1">
                  <a:lumMod val="70000"/>
                  <a:alpha val="75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12D-7DA2-1943-9C2A-17CBDF35F5B5}"/>
              </c:ext>
            </c:extLst>
          </c:dPt>
          <c:dPt>
            <c:idx val="151"/>
            <c:invertIfNegative val="0"/>
            <c:bubble3D val="0"/>
            <c:spPr>
              <a:solidFill>
                <a:schemeClr val="accent2">
                  <a:lumMod val="70000"/>
                  <a:alpha val="75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12F-7DA2-1943-9C2A-17CBDF35F5B5}"/>
              </c:ext>
            </c:extLst>
          </c:dPt>
          <c:dPt>
            <c:idx val="152"/>
            <c:invertIfNegative val="0"/>
            <c:bubble3D val="0"/>
            <c:spPr>
              <a:solidFill>
                <a:schemeClr val="accent3">
                  <a:lumMod val="70000"/>
                  <a:alpha val="75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131-7DA2-1943-9C2A-17CBDF35F5B5}"/>
              </c:ext>
            </c:extLst>
          </c:dPt>
          <c:dPt>
            <c:idx val="153"/>
            <c:invertIfNegative val="0"/>
            <c:bubble3D val="0"/>
            <c:spPr>
              <a:solidFill>
                <a:schemeClr val="accent4">
                  <a:lumMod val="70000"/>
                  <a:alpha val="75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133-7DA2-1943-9C2A-17CBDF35F5B5}"/>
              </c:ext>
            </c:extLst>
          </c:dPt>
          <c:dPt>
            <c:idx val="154"/>
            <c:invertIfNegative val="0"/>
            <c:bubble3D val="0"/>
            <c:spPr>
              <a:solidFill>
                <a:schemeClr val="accent5">
                  <a:lumMod val="70000"/>
                  <a:alpha val="75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135-7DA2-1943-9C2A-17CBDF35F5B5}"/>
              </c:ext>
            </c:extLst>
          </c:dPt>
          <c:dPt>
            <c:idx val="155"/>
            <c:invertIfNegative val="0"/>
            <c:bubble3D val="0"/>
            <c:spPr>
              <a:solidFill>
                <a:schemeClr val="accent6">
                  <a:lumMod val="70000"/>
                  <a:alpha val="75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137-7DA2-1943-9C2A-17CBDF35F5B5}"/>
              </c:ext>
            </c:extLst>
          </c:dPt>
          <c:dPt>
            <c:idx val="156"/>
            <c:invertIfNegative val="0"/>
            <c:bubble3D val="0"/>
            <c:spPr>
              <a:solidFill>
                <a:schemeClr val="accent1">
                  <a:lumMod val="50000"/>
                  <a:lumOff val="50000"/>
                  <a:alpha val="75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139-7DA2-1943-9C2A-17CBDF35F5B5}"/>
              </c:ext>
            </c:extLst>
          </c:dPt>
          <c:dPt>
            <c:idx val="157"/>
            <c:invertIfNegative val="0"/>
            <c:bubble3D val="0"/>
            <c:spPr>
              <a:solidFill>
                <a:schemeClr val="accent2">
                  <a:lumMod val="50000"/>
                  <a:lumOff val="50000"/>
                  <a:alpha val="75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13B-7DA2-1943-9C2A-17CBDF35F5B5}"/>
              </c:ext>
            </c:extLst>
          </c:dPt>
          <c:dPt>
            <c:idx val="158"/>
            <c:invertIfNegative val="0"/>
            <c:bubble3D val="0"/>
            <c:spPr>
              <a:solidFill>
                <a:schemeClr val="accent3">
                  <a:lumMod val="50000"/>
                  <a:lumOff val="50000"/>
                  <a:alpha val="75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13D-7DA2-1943-9C2A-17CBDF35F5B5}"/>
              </c:ext>
            </c:extLst>
          </c:dPt>
          <c:dPt>
            <c:idx val="159"/>
            <c:invertIfNegative val="0"/>
            <c:bubble3D val="0"/>
            <c:spPr>
              <a:solidFill>
                <a:schemeClr val="accent4">
                  <a:lumMod val="50000"/>
                  <a:lumOff val="50000"/>
                  <a:alpha val="75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13F-7DA2-1943-9C2A-17CBDF35F5B5}"/>
              </c:ext>
            </c:extLst>
          </c:dPt>
          <c:dPt>
            <c:idx val="160"/>
            <c:invertIfNegative val="0"/>
            <c:bubble3D val="0"/>
            <c:spPr>
              <a:solidFill>
                <a:schemeClr val="accent5">
                  <a:lumMod val="50000"/>
                  <a:lumOff val="50000"/>
                  <a:alpha val="75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141-7DA2-1943-9C2A-17CBDF35F5B5}"/>
              </c:ext>
            </c:extLst>
          </c:dPt>
          <c:dPt>
            <c:idx val="161"/>
            <c:invertIfNegative val="0"/>
            <c:bubble3D val="0"/>
            <c:spPr>
              <a:solidFill>
                <a:schemeClr val="accent6">
                  <a:lumMod val="50000"/>
                  <a:lumOff val="50000"/>
                  <a:alpha val="75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143-7DA2-1943-9C2A-17CBDF35F5B5}"/>
              </c:ext>
            </c:extLst>
          </c:dPt>
          <c:dPt>
            <c:idx val="162"/>
            <c:invertIfNegative val="0"/>
            <c:bubble3D val="0"/>
            <c:spPr>
              <a:solidFill>
                <a:schemeClr val="accent1">
                  <a:alpha val="75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145-7DA2-1943-9C2A-17CBDF35F5B5}"/>
              </c:ext>
            </c:extLst>
          </c:dPt>
          <c:dPt>
            <c:idx val="163"/>
            <c:invertIfNegative val="0"/>
            <c:bubble3D val="0"/>
            <c:spPr>
              <a:solidFill>
                <a:schemeClr val="accent2">
                  <a:alpha val="75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147-7DA2-1943-9C2A-17CBDF35F5B5}"/>
              </c:ext>
            </c:extLst>
          </c:dPt>
          <c:dPt>
            <c:idx val="164"/>
            <c:invertIfNegative val="0"/>
            <c:bubble3D val="0"/>
            <c:spPr>
              <a:solidFill>
                <a:schemeClr val="accent3">
                  <a:alpha val="75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149-7DA2-1943-9C2A-17CBDF35F5B5}"/>
              </c:ext>
            </c:extLst>
          </c:dPt>
          <c:dPt>
            <c:idx val="165"/>
            <c:invertIfNegative val="0"/>
            <c:bubble3D val="0"/>
            <c:spPr>
              <a:solidFill>
                <a:schemeClr val="accent4">
                  <a:alpha val="75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14B-7DA2-1943-9C2A-17CBDF35F5B5}"/>
              </c:ext>
            </c:extLst>
          </c:dPt>
          <c:dPt>
            <c:idx val="166"/>
            <c:invertIfNegative val="0"/>
            <c:bubble3D val="0"/>
            <c:spPr>
              <a:solidFill>
                <a:schemeClr val="accent5">
                  <a:alpha val="75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14D-7DA2-1943-9C2A-17CBDF35F5B5}"/>
              </c:ext>
            </c:extLst>
          </c:dPt>
          <c:dPt>
            <c:idx val="167"/>
            <c:invertIfNegative val="0"/>
            <c:bubble3D val="0"/>
            <c:spPr>
              <a:solidFill>
                <a:schemeClr val="accent6">
                  <a:alpha val="75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14F-7DA2-1943-9C2A-17CBDF35F5B5}"/>
              </c:ext>
            </c:extLst>
          </c:dPt>
          <c:dPt>
            <c:idx val="168"/>
            <c:invertIfNegative val="0"/>
            <c:bubble3D val="0"/>
            <c:spPr>
              <a:solidFill>
                <a:schemeClr val="accent1">
                  <a:lumMod val="60000"/>
                  <a:alpha val="75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151-7DA2-1943-9C2A-17CBDF35F5B5}"/>
              </c:ext>
            </c:extLst>
          </c:dPt>
          <c:dPt>
            <c:idx val="169"/>
            <c:invertIfNegative val="0"/>
            <c:bubble3D val="0"/>
            <c:spPr>
              <a:solidFill>
                <a:schemeClr val="accent2">
                  <a:lumMod val="60000"/>
                  <a:alpha val="75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153-7DA2-1943-9C2A-17CBDF35F5B5}"/>
              </c:ext>
            </c:extLst>
          </c:dPt>
          <c:dPt>
            <c:idx val="170"/>
            <c:invertIfNegative val="0"/>
            <c:bubble3D val="0"/>
            <c:spPr>
              <a:solidFill>
                <a:schemeClr val="accent3">
                  <a:lumMod val="60000"/>
                  <a:alpha val="75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155-7DA2-1943-9C2A-17CBDF35F5B5}"/>
              </c:ext>
            </c:extLst>
          </c:dPt>
          <c:dPt>
            <c:idx val="171"/>
            <c:invertIfNegative val="0"/>
            <c:bubble3D val="0"/>
            <c:spPr>
              <a:solidFill>
                <a:schemeClr val="accent4">
                  <a:lumMod val="60000"/>
                  <a:alpha val="75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157-7DA2-1943-9C2A-17CBDF35F5B5}"/>
              </c:ext>
            </c:extLst>
          </c:dPt>
          <c:dPt>
            <c:idx val="172"/>
            <c:invertIfNegative val="0"/>
            <c:bubble3D val="0"/>
            <c:spPr>
              <a:solidFill>
                <a:schemeClr val="accent5">
                  <a:lumMod val="60000"/>
                  <a:alpha val="75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159-7DA2-1943-9C2A-17CBDF35F5B5}"/>
              </c:ext>
            </c:extLst>
          </c:dPt>
          <c:dPt>
            <c:idx val="173"/>
            <c:invertIfNegative val="0"/>
            <c:bubble3D val="0"/>
            <c:spPr>
              <a:solidFill>
                <a:schemeClr val="accent6">
                  <a:lumMod val="60000"/>
                  <a:alpha val="75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15B-7DA2-1943-9C2A-17CBDF35F5B5}"/>
              </c:ext>
            </c:extLst>
          </c:dPt>
          <c:dPt>
            <c:idx val="174"/>
            <c:invertIfNegative val="0"/>
            <c:bubble3D val="0"/>
            <c:spPr>
              <a:solidFill>
                <a:schemeClr val="accent1">
                  <a:lumMod val="80000"/>
                  <a:lumOff val="20000"/>
                  <a:alpha val="75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15D-7DA2-1943-9C2A-17CBDF35F5B5}"/>
              </c:ext>
            </c:extLst>
          </c:dPt>
          <c:dPt>
            <c:idx val="175"/>
            <c:invertIfNegative val="0"/>
            <c:bubble3D val="0"/>
            <c:spPr>
              <a:solidFill>
                <a:schemeClr val="accent2">
                  <a:lumMod val="80000"/>
                  <a:lumOff val="20000"/>
                  <a:alpha val="75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15F-7DA2-1943-9C2A-17CBDF35F5B5}"/>
              </c:ext>
            </c:extLst>
          </c:dPt>
          <c:dPt>
            <c:idx val="176"/>
            <c:invertIfNegative val="0"/>
            <c:bubble3D val="0"/>
            <c:spPr>
              <a:solidFill>
                <a:schemeClr val="accent3">
                  <a:lumMod val="80000"/>
                  <a:lumOff val="20000"/>
                  <a:alpha val="75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161-7DA2-1943-9C2A-17CBDF35F5B5}"/>
              </c:ext>
            </c:extLst>
          </c:dPt>
          <c:dPt>
            <c:idx val="177"/>
            <c:invertIfNegative val="0"/>
            <c:bubble3D val="0"/>
            <c:spPr>
              <a:solidFill>
                <a:schemeClr val="accent4">
                  <a:lumMod val="80000"/>
                  <a:lumOff val="20000"/>
                  <a:alpha val="75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163-7DA2-1943-9C2A-17CBDF35F5B5}"/>
              </c:ext>
            </c:extLst>
          </c:dPt>
          <c:dPt>
            <c:idx val="178"/>
            <c:invertIfNegative val="0"/>
            <c:bubble3D val="0"/>
            <c:spPr>
              <a:solidFill>
                <a:schemeClr val="accent5">
                  <a:lumMod val="80000"/>
                  <a:lumOff val="20000"/>
                  <a:alpha val="75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165-7DA2-1943-9C2A-17CBDF35F5B5}"/>
              </c:ext>
            </c:extLst>
          </c:dPt>
          <c:dPt>
            <c:idx val="179"/>
            <c:invertIfNegative val="0"/>
            <c:bubble3D val="0"/>
            <c:spPr>
              <a:solidFill>
                <a:schemeClr val="accent6">
                  <a:lumMod val="80000"/>
                  <a:lumOff val="20000"/>
                  <a:alpha val="75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167-7DA2-1943-9C2A-17CBDF35F5B5}"/>
              </c:ext>
            </c:extLst>
          </c:dPt>
          <c:dPt>
            <c:idx val="180"/>
            <c:invertIfNegative val="0"/>
            <c:bubble3D val="0"/>
            <c:spPr>
              <a:solidFill>
                <a:schemeClr val="accent1">
                  <a:lumMod val="80000"/>
                  <a:alpha val="75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169-7DA2-1943-9C2A-17CBDF35F5B5}"/>
              </c:ext>
            </c:extLst>
          </c:dPt>
          <c:dPt>
            <c:idx val="181"/>
            <c:invertIfNegative val="0"/>
            <c:bubble3D val="0"/>
            <c:spPr>
              <a:solidFill>
                <a:schemeClr val="accent2">
                  <a:lumMod val="80000"/>
                  <a:alpha val="75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16B-7DA2-1943-9C2A-17CBDF35F5B5}"/>
              </c:ext>
            </c:extLst>
          </c:dPt>
          <c:dPt>
            <c:idx val="182"/>
            <c:invertIfNegative val="0"/>
            <c:bubble3D val="0"/>
            <c:spPr>
              <a:solidFill>
                <a:schemeClr val="accent3">
                  <a:lumMod val="80000"/>
                  <a:alpha val="75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16D-7DA2-1943-9C2A-17CBDF35F5B5}"/>
              </c:ext>
            </c:extLst>
          </c:dPt>
          <c:dPt>
            <c:idx val="183"/>
            <c:invertIfNegative val="0"/>
            <c:bubble3D val="0"/>
            <c:spPr>
              <a:solidFill>
                <a:schemeClr val="accent4">
                  <a:lumMod val="80000"/>
                  <a:alpha val="75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16F-7DA2-1943-9C2A-17CBDF35F5B5}"/>
              </c:ext>
            </c:extLst>
          </c:dPt>
          <c:dPt>
            <c:idx val="184"/>
            <c:invertIfNegative val="0"/>
            <c:bubble3D val="0"/>
            <c:spPr>
              <a:solidFill>
                <a:schemeClr val="accent5">
                  <a:lumMod val="80000"/>
                  <a:alpha val="75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171-7DA2-1943-9C2A-17CBDF35F5B5}"/>
              </c:ext>
            </c:extLst>
          </c:dPt>
          <c:dPt>
            <c:idx val="185"/>
            <c:invertIfNegative val="0"/>
            <c:bubble3D val="0"/>
            <c:spPr>
              <a:solidFill>
                <a:schemeClr val="accent6">
                  <a:lumMod val="80000"/>
                  <a:alpha val="75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173-7DA2-1943-9C2A-17CBDF35F5B5}"/>
              </c:ext>
            </c:extLst>
          </c:dPt>
          <c:dPt>
            <c:idx val="186"/>
            <c:invertIfNegative val="0"/>
            <c:bubble3D val="0"/>
            <c:spPr>
              <a:solidFill>
                <a:schemeClr val="accent1">
                  <a:lumMod val="60000"/>
                  <a:lumOff val="40000"/>
                  <a:alpha val="75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175-7DA2-1943-9C2A-17CBDF35F5B5}"/>
              </c:ext>
            </c:extLst>
          </c:dPt>
          <c:dPt>
            <c:idx val="187"/>
            <c:invertIfNegative val="0"/>
            <c:bubble3D val="0"/>
            <c:spPr>
              <a:solidFill>
                <a:schemeClr val="accent2">
                  <a:lumMod val="60000"/>
                  <a:lumOff val="40000"/>
                  <a:alpha val="75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177-7DA2-1943-9C2A-17CBDF35F5B5}"/>
              </c:ext>
            </c:extLst>
          </c:dPt>
          <c:dPt>
            <c:idx val="188"/>
            <c:invertIfNegative val="0"/>
            <c:bubble3D val="0"/>
            <c:spPr>
              <a:solidFill>
                <a:schemeClr val="accent3">
                  <a:lumMod val="60000"/>
                  <a:lumOff val="40000"/>
                  <a:alpha val="75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179-7DA2-1943-9C2A-17CBDF35F5B5}"/>
              </c:ext>
            </c:extLst>
          </c:dPt>
          <c:dPt>
            <c:idx val="189"/>
            <c:invertIfNegative val="0"/>
            <c:bubble3D val="0"/>
            <c:spPr>
              <a:solidFill>
                <a:schemeClr val="accent4">
                  <a:lumMod val="60000"/>
                  <a:lumOff val="40000"/>
                  <a:alpha val="75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17B-7DA2-1943-9C2A-17CBDF35F5B5}"/>
              </c:ext>
            </c:extLst>
          </c:dPt>
          <c:dPt>
            <c:idx val="190"/>
            <c:invertIfNegative val="0"/>
            <c:bubble3D val="0"/>
            <c:spPr>
              <a:solidFill>
                <a:schemeClr val="accent5">
                  <a:lumMod val="60000"/>
                  <a:lumOff val="40000"/>
                  <a:alpha val="75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17D-7DA2-1943-9C2A-17CBDF35F5B5}"/>
              </c:ext>
            </c:extLst>
          </c:dPt>
          <c:dPt>
            <c:idx val="191"/>
            <c:invertIfNegative val="0"/>
            <c:bubble3D val="0"/>
            <c:spPr>
              <a:solidFill>
                <a:schemeClr val="accent6">
                  <a:lumMod val="60000"/>
                  <a:lumOff val="40000"/>
                  <a:alpha val="75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17F-7DA2-1943-9C2A-17CBDF35F5B5}"/>
              </c:ext>
            </c:extLst>
          </c:dPt>
          <c:dPt>
            <c:idx val="192"/>
            <c:invertIfNegative val="0"/>
            <c:bubble3D val="0"/>
            <c:spPr>
              <a:solidFill>
                <a:schemeClr val="accent1">
                  <a:lumMod val="50000"/>
                  <a:alpha val="75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181-7DA2-1943-9C2A-17CBDF35F5B5}"/>
              </c:ext>
            </c:extLst>
          </c:dPt>
          <c:dPt>
            <c:idx val="193"/>
            <c:invertIfNegative val="0"/>
            <c:bubble3D val="0"/>
            <c:spPr>
              <a:solidFill>
                <a:schemeClr val="accent2">
                  <a:lumMod val="50000"/>
                  <a:alpha val="75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183-7DA2-1943-9C2A-17CBDF35F5B5}"/>
              </c:ext>
            </c:extLst>
          </c:dPt>
          <c:dPt>
            <c:idx val="194"/>
            <c:invertIfNegative val="0"/>
            <c:bubble3D val="0"/>
            <c:spPr>
              <a:solidFill>
                <a:schemeClr val="accent3">
                  <a:lumMod val="50000"/>
                  <a:alpha val="75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185-7DA2-1943-9C2A-17CBDF35F5B5}"/>
              </c:ext>
            </c:extLst>
          </c:dPt>
          <c:dPt>
            <c:idx val="195"/>
            <c:invertIfNegative val="0"/>
            <c:bubble3D val="0"/>
            <c:spPr>
              <a:solidFill>
                <a:schemeClr val="accent4">
                  <a:lumMod val="50000"/>
                  <a:alpha val="75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187-7DA2-1943-9C2A-17CBDF35F5B5}"/>
              </c:ext>
            </c:extLst>
          </c:dPt>
          <c:dPt>
            <c:idx val="196"/>
            <c:invertIfNegative val="0"/>
            <c:bubble3D val="0"/>
            <c:spPr>
              <a:solidFill>
                <a:schemeClr val="accent5">
                  <a:lumMod val="50000"/>
                  <a:alpha val="75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189-7DA2-1943-9C2A-17CBDF35F5B5}"/>
              </c:ext>
            </c:extLst>
          </c:dPt>
          <c:dPt>
            <c:idx val="197"/>
            <c:invertIfNegative val="0"/>
            <c:bubble3D val="0"/>
            <c:spPr>
              <a:solidFill>
                <a:schemeClr val="accent6">
                  <a:lumMod val="50000"/>
                  <a:alpha val="75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18B-7DA2-1943-9C2A-17CBDF35F5B5}"/>
              </c:ext>
            </c:extLst>
          </c:dPt>
          <c:dPt>
            <c:idx val="198"/>
            <c:invertIfNegative val="0"/>
            <c:bubble3D val="0"/>
            <c:spPr>
              <a:solidFill>
                <a:schemeClr val="accent1">
                  <a:lumMod val="70000"/>
                  <a:lumOff val="30000"/>
                  <a:alpha val="75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18D-7DA2-1943-9C2A-17CBDF35F5B5}"/>
              </c:ext>
            </c:extLst>
          </c:dPt>
          <c:dPt>
            <c:idx val="199"/>
            <c:invertIfNegative val="0"/>
            <c:bubble3D val="0"/>
            <c:spPr>
              <a:solidFill>
                <a:schemeClr val="accent2">
                  <a:lumMod val="70000"/>
                  <a:lumOff val="30000"/>
                  <a:alpha val="75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18F-7DA2-1943-9C2A-17CBDF35F5B5}"/>
              </c:ext>
            </c:extLst>
          </c:dPt>
          <c:dPt>
            <c:idx val="200"/>
            <c:invertIfNegative val="0"/>
            <c:bubble3D val="0"/>
            <c:spPr>
              <a:solidFill>
                <a:schemeClr val="accent3">
                  <a:lumMod val="70000"/>
                  <a:lumOff val="30000"/>
                  <a:alpha val="75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191-7DA2-1943-9C2A-17CBDF35F5B5}"/>
              </c:ext>
            </c:extLst>
          </c:dPt>
          <c:dPt>
            <c:idx val="201"/>
            <c:invertIfNegative val="0"/>
            <c:bubble3D val="0"/>
            <c:spPr>
              <a:solidFill>
                <a:schemeClr val="accent4">
                  <a:lumMod val="70000"/>
                  <a:lumOff val="30000"/>
                  <a:alpha val="75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193-7DA2-1943-9C2A-17CBDF35F5B5}"/>
              </c:ext>
            </c:extLst>
          </c:dPt>
          <c:dPt>
            <c:idx val="202"/>
            <c:invertIfNegative val="0"/>
            <c:bubble3D val="0"/>
            <c:spPr>
              <a:solidFill>
                <a:schemeClr val="accent5">
                  <a:lumMod val="70000"/>
                  <a:lumOff val="30000"/>
                  <a:alpha val="75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195-7DA2-1943-9C2A-17CBDF35F5B5}"/>
              </c:ext>
            </c:extLst>
          </c:dPt>
          <c:dPt>
            <c:idx val="203"/>
            <c:invertIfNegative val="0"/>
            <c:bubble3D val="0"/>
            <c:spPr>
              <a:solidFill>
                <a:schemeClr val="accent6">
                  <a:lumMod val="70000"/>
                  <a:lumOff val="30000"/>
                  <a:alpha val="75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197-7DA2-1943-9C2A-17CBDF35F5B5}"/>
              </c:ext>
            </c:extLst>
          </c:dPt>
          <c:dPt>
            <c:idx val="204"/>
            <c:invertIfNegative val="0"/>
            <c:bubble3D val="0"/>
            <c:spPr>
              <a:solidFill>
                <a:schemeClr val="accent1">
                  <a:lumMod val="70000"/>
                  <a:alpha val="75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199-7DA2-1943-9C2A-17CBDF35F5B5}"/>
              </c:ext>
            </c:extLst>
          </c:dPt>
          <c:dPt>
            <c:idx val="205"/>
            <c:invertIfNegative val="0"/>
            <c:bubble3D val="0"/>
            <c:spPr>
              <a:solidFill>
                <a:schemeClr val="accent2">
                  <a:lumMod val="70000"/>
                  <a:alpha val="75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19B-7DA2-1943-9C2A-17CBDF35F5B5}"/>
              </c:ext>
            </c:extLst>
          </c:dPt>
          <c:dPt>
            <c:idx val="206"/>
            <c:invertIfNegative val="0"/>
            <c:bubble3D val="0"/>
            <c:spPr>
              <a:solidFill>
                <a:schemeClr val="accent3">
                  <a:lumMod val="70000"/>
                  <a:alpha val="75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19D-7DA2-1943-9C2A-17CBDF35F5B5}"/>
              </c:ext>
            </c:extLst>
          </c:dPt>
          <c:dPt>
            <c:idx val="207"/>
            <c:invertIfNegative val="0"/>
            <c:bubble3D val="0"/>
            <c:spPr>
              <a:solidFill>
                <a:schemeClr val="accent4">
                  <a:lumMod val="70000"/>
                  <a:alpha val="75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19F-7DA2-1943-9C2A-17CBDF35F5B5}"/>
              </c:ext>
            </c:extLst>
          </c:dPt>
          <c:dPt>
            <c:idx val="208"/>
            <c:invertIfNegative val="0"/>
            <c:bubble3D val="0"/>
            <c:spPr>
              <a:solidFill>
                <a:schemeClr val="accent5">
                  <a:lumMod val="70000"/>
                  <a:alpha val="75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1A1-7DA2-1943-9C2A-17CBDF35F5B5}"/>
              </c:ext>
            </c:extLst>
          </c:dPt>
          <c:dPt>
            <c:idx val="209"/>
            <c:invertIfNegative val="0"/>
            <c:bubble3D val="0"/>
            <c:spPr>
              <a:solidFill>
                <a:schemeClr val="accent6">
                  <a:lumMod val="70000"/>
                  <a:alpha val="75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1A3-7DA2-1943-9C2A-17CBDF35F5B5}"/>
              </c:ext>
            </c:extLst>
          </c:dPt>
          <c:dPt>
            <c:idx val="210"/>
            <c:invertIfNegative val="0"/>
            <c:bubble3D val="0"/>
            <c:spPr>
              <a:solidFill>
                <a:schemeClr val="accent1">
                  <a:lumMod val="50000"/>
                  <a:lumOff val="50000"/>
                  <a:alpha val="75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1A5-7DA2-1943-9C2A-17CBDF35F5B5}"/>
              </c:ext>
            </c:extLst>
          </c:dPt>
          <c:dPt>
            <c:idx val="211"/>
            <c:invertIfNegative val="0"/>
            <c:bubble3D val="0"/>
            <c:spPr>
              <a:solidFill>
                <a:schemeClr val="accent2">
                  <a:lumMod val="50000"/>
                  <a:lumOff val="50000"/>
                  <a:alpha val="75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1A7-7DA2-1943-9C2A-17CBDF35F5B5}"/>
              </c:ext>
            </c:extLst>
          </c:dPt>
          <c:dPt>
            <c:idx val="212"/>
            <c:invertIfNegative val="0"/>
            <c:bubble3D val="0"/>
            <c:spPr>
              <a:solidFill>
                <a:schemeClr val="accent3">
                  <a:lumMod val="50000"/>
                  <a:lumOff val="50000"/>
                  <a:alpha val="75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1A9-7DA2-1943-9C2A-17CBDF35F5B5}"/>
              </c:ext>
            </c:extLst>
          </c:dPt>
          <c:dPt>
            <c:idx val="213"/>
            <c:invertIfNegative val="0"/>
            <c:bubble3D val="0"/>
            <c:spPr>
              <a:solidFill>
                <a:schemeClr val="accent4">
                  <a:lumMod val="50000"/>
                  <a:lumOff val="50000"/>
                  <a:alpha val="75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1AB-7DA2-1943-9C2A-17CBDF35F5B5}"/>
              </c:ext>
            </c:extLst>
          </c:dPt>
          <c:dPt>
            <c:idx val="214"/>
            <c:invertIfNegative val="0"/>
            <c:bubble3D val="0"/>
            <c:spPr>
              <a:solidFill>
                <a:schemeClr val="accent5">
                  <a:lumMod val="50000"/>
                  <a:lumOff val="50000"/>
                  <a:alpha val="75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1AD-7DA2-1943-9C2A-17CBDF35F5B5}"/>
              </c:ext>
            </c:extLst>
          </c:dPt>
          <c:dPt>
            <c:idx val="215"/>
            <c:invertIfNegative val="0"/>
            <c:bubble3D val="0"/>
            <c:spPr>
              <a:solidFill>
                <a:schemeClr val="accent6">
                  <a:lumMod val="50000"/>
                  <a:lumOff val="50000"/>
                  <a:alpha val="75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1AF-7DA2-1943-9C2A-17CBDF35F5B5}"/>
              </c:ext>
            </c:extLst>
          </c:dPt>
          <c:dPt>
            <c:idx val="216"/>
            <c:invertIfNegative val="0"/>
            <c:bubble3D val="0"/>
            <c:spPr>
              <a:solidFill>
                <a:schemeClr val="accent1">
                  <a:alpha val="75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1B1-7DA2-1943-9C2A-17CBDF35F5B5}"/>
              </c:ext>
            </c:extLst>
          </c:dPt>
          <c:dPt>
            <c:idx val="217"/>
            <c:invertIfNegative val="0"/>
            <c:bubble3D val="0"/>
            <c:spPr>
              <a:solidFill>
                <a:schemeClr val="accent2">
                  <a:alpha val="75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1B3-7DA2-1943-9C2A-17CBDF35F5B5}"/>
              </c:ext>
            </c:extLst>
          </c:dPt>
          <c:dPt>
            <c:idx val="218"/>
            <c:invertIfNegative val="0"/>
            <c:bubble3D val="0"/>
            <c:spPr>
              <a:solidFill>
                <a:schemeClr val="accent3">
                  <a:alpha val="75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1B5-7DA2-1943-9C2A-17CBDF35F5B5}"/>
              </c:ext>
            </c:extLst>
          </c:dPt>
          <c:dPt>
            <c:idx val="219"/>
            <c:invertIfNegative val="0"/>
            <c:bubble3D val="0"/>
            <c:spPr>
              <a:solidFill>
                <a:schemeClr val="accent4">
                  <a:alpha val="75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1B7-7DA2-1943-9C2A-17CBDF35F5B5}"/>
              </c:ext>
            </c:extLst>
          </c:dPt>
          <c:dPt>
            <c:idx val="220"/>
            <c:invertIfNegative val="0"/>
            <c:bubble3D val="0"/>
            <c:spPr>
              <a:solidFill>
                <a:schemeClr val="accent5">
                  <a:alpha val="75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1B9-7DA2-1943-9C2A-17CBDF35F5B5}"/>
              </c:ext>
            </c:extLst>
          </c:dPt>
          <c:dPt>
            <c:idx val="221"/>
            <c:invertIfNegative val="0"/>
            <c:bubble3D val="0"/>
            <c:spPr>
              <a:solidFill>
                <a:schemeClr val="accent6">
                  <a:alpha val="75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1BB-7DA2-1943-9C2A-17CBDF35F5B5}"/>
              </c:ext>
            </c:extLst>
          </c:dPt>
          <c:dPt>
            <c:idx val="222"/>
            <c:invertIfNegative val="0"/>
            <c:bubble3D val="0"/>
            <c:spPr>
              <a:solidFill>
                <a:schemeClr val="accent1">
                  <a:lumMod val="60000"/>
                  <a:alpha val="75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1BD-7DA2-1943-9C2A-17CBDF35F5B5}"/>
              </c:ext>
            </c:extLst>
          </c:dPt>
          <c:dPt>
            <c:idx val="223"/>
            <c:invertIfNegative val="0"/>
            <c:bubble3D val="0"/>
            <c:spPr>
              <a:solidFill>
                <a:schemeClr val="accent2">
                  <a:lumMod val="60000"/>
                  <a:alpha val="75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1BF-7DA2-1943-9C2A-17CBDF35F5B5}"/>
              </c:ext>
            </c:extLst>
          </c:dPt>
          <c:dPt>
            <c:idx val="224"/>
            <c:invertIfNegative val="0"/>
            <c:bubble3D val="0"/>
            <c:spPr>
              <a:solidFill>
                <a:schemeClr val="accent3">
                  <a:lumMod val="60000"/>
                  <a:alpha val="75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1C1-7DA2-1943-9C2A-17CBDF35F5B5}"/>
              </c:ext>
            </c:extLst>
          </c:dPt>
          <c:dPt>
            <c:idx val="225"/>
            <c:invertIfNegative val="0"/>
            <c:bubble3D val="0"/>
            <c:spPr>
              <a:solidFill>
                <a:schemeClr val="accent4">
                  <a:lumMod val="60000"/>
                  <a:alpha val="75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1C3-7DA2-1943-9C2A-17CBDF35F5B5}"/>
              </c:ext>
            </c:extLst>
          </c:dPt>
          <c:dPt>
            <c:idx val="226"/>
            <c:invertIfNegative val="0"/>
            <c:bubble3D val="0"/>
            <c:spPr>
              <a:solidFill>
                <a:schemeClr val="accent5">
                  <a:lumMod val="60000"/>
                  <a:alpha val="75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1C5-7DA2-1943-9C2A-17CBDF35F5B5}"/>
              </c:ext>
            </c:extLst>
          </c:dPt>
          <c:dPt>
            <c:idx val="227"/>
            <c:invertIfNegative val="0"/>
            <c:bubble3D val="0"/>
            <c:spPr>
              <a:solidFill>
                <a:schemeClr val="accent6">
                  <a:lumMod val="60000"/>
                  <a:alpha val="75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1C7-7DA2-1943-9C2A-17CBDF35F5B5}"/>
              </c:ext>
            </c:extLst>
          </c:dPt>
          <c:dPt>
            <c:idx val="228"/>
            <c:invertIfNegative val="0"/>
            <c:bubble3D val="0"/>
            <c:spPr>
              <a:solidFill>
                <a:schemeClr val="accent1">
                  <a:lumMod val="80000"/>
                  <a:lumOff val="20000"/>
                  <a:alpha val="75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1C9-7DA2-1943-9C2A-17CBDF35F5B5}"/>
              </c:ext>
            </c:extLst>
          </c:dPt>
          <c:dPt>
            <c:idx val="229"/>
            <c:invertIfNegative val="0"/>
            <c:bubble3D val="0"/>
            <c:spPr>
              <a:solidFill>
                <a:schemeClr val="accent2">
                  <a:lumMod val="80000"/>
                  <a:lumOff val="20000"/>
                  <a:alpha val="75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1CB-7DA2-1943-9C2A-17CBDF35F5B5}"/>
              </c:ext>
            </c:extLst>
          </c:dPt>
          <c:dPt>
            <c:idx val="230"/>
            <c:invertIfNegative val="0"/>
            <c:bubble3D val="0"/>
            <c:spPr>
              <a:solidFill>
                <a:schemeClr val="accent3">
                  <a:lumMod val="80000"/>
                  <a:lumOff val="20000"/>
                  <a:alpha val="75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1CD-7DA2-1943-9C2A-17CBDF35F5B5}"/>
              </c:ext>
            </c:extLst>
          </c:dPt>
          <c:dPt>
            <c:idx val="231"/>
            <c:invertIfNegative val="0"/>
            <c:bubble3D val="0"/>
            <c:spPr>
              <a:solidFill>
                <a:schemeClr val="accent4">
                  <a:lumMod val="80000"/>
                  <a:lumOff val="20000"/>
                  <a:alpha val="75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1CF-7DA2-1943-9C2A-17CBDF35F5B5}"/>
              </c:ext>
            </c:extLst>
          </c:dPt>
          <c:dPt>
            <c:idx val="232"/>
            <c:invertIfNegative val="0"/>
            <c:bubble3D val="0"/>
            <c:spPr>
              <a:solidFill>
                <a:schemeClr val="accent5">
                  <a:lumMod val="80000"/>
                  <a:lumOff val="20000"/>
                  <a:alpha val="75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1D1-7DA2-1943-9C2A-17CBDF35F5B5}"/>
              </c:ext>
            </c:extLst>
          </c:dPt>
          <c:dPt>
            <c:idx val="233"/>
            <c:invertIfNegative val="0"/>
            <c:bubble3D val="0"/>
            <c:spPr>
              <a:solidFill>
                <a:schemeClr val="accent6">
                  <a:lumMod val="80000"/>
                  <a:lumOff val="20000"/>
                  <a:alpha val="75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1D3-7DA2-1943-9C2A-17CBDF35F5B5}"/>
              </c:ext>
            </c:extLst>
          </c:dPt>
          <c:dPt>
            <c:idx val="234"/>
            <c:invertIfNegative val="0"/>
            <c:bubble3D val="0"/>
            <c:spPr>
              <a:solidFill>
                <a:schemeClr val="accent1">
                  <a:lumMod val="80000"/>
                  <a:alpha val="75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1D5-7DA2-1943-9C2A-17CBDF35F5B5}"/>
              </c:ext>
            </c:extLst>
          </c:dPt>
          <c:dPt>
            <c:idx val="235"/>
            <c:invertIfNegative val="0"/>
            <c:bubble3D val="0"/>
            <c:spPr>
              <a:solidFill>
                <a:schemeClr val="accent2">
                  <a:lumMod val="80000"/>
                  <a:alpha val="75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1D7-7DA2-1943-9C2A-17CBDF35F5B5}"/>
              </c:ext>
            </c:extLst>
          </c:dPt>
          <c:dPt>
            <c:idx val="236"/>
            <c:invertIfNegative val="0"/>
            <c:bubble3D val="0"/>
            <c:spPr>
              <a:solidFill>
                <a:schemeClr val="accent3">
                  <a:lumMod val="80000"/>
                  <a:alpha val="75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1D9-7DA2-1943-9C2A-17CBDF35F5B5}"/>
              </c:ext>
            </c:extLst>
          </c:dPt>
          <c:dPt>
            <c:idx val="237"/>
            <c:invertIfNegative val="0"/>
            <c:bubble3D val="0"/>
            <c:spPr>
              <a:solidFill>
                <a:schemeClr val="accent4">
                  <a:lumMod val="80000"/>
                  <a:alpha val="75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1DB-7DA2-1943-9C2A-17CBDF35F5B5}"/>
              </c:ext>
            </c:extLst>
          </c:dPt>
          <c:dPt>
            <c:idx val="238"/>
            <c:invertIfNegative val="0"/>
            <c:bubble3D val="0"/>
            <c:spPr>
              <a:solidFill>
                <a:schemeClr val="accent5">
                  <a:lumMod val="80000"/>
                  <a:alpha val="75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1DD-7DA2-1943-9C2A-17CBDF35F5B5}"/>
              </c:ext>
            </c:extLst>
          </c:dPt>
          <c:dPt>
            <c:idx val="239"/>
            <c:invertIfNegative val="0"/>
            <c:bubble3D val="0"/>
            <c:spPr>
              <a:solidFill>
                <a:schemeClr val="accent6">
                  <a:lumMod val="80000"/>
                  <a:alpha val="75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1DF-7DA2-1943-9C2A-17CBDF35F5B5}"/>
              </c:ext>
            </c:extLst>
          </c:dPt>
          <c:dPt>
            <c:idx val="240"/>
            <c:invertIfNegative val="0"/>
            <c:bubble3D val="0"/>
            <c:spPr>
              <a:solidFill>
                <a:schemeClr val="accent1">
                  <a:lumMod val="60000"/>
                  <a:lumOff val="40000"/>
                  <a:alpha val="75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1E1-7DA2-1943-9C2A-17CBDF35F5B5}"/>
              </c:ext>
            </c:extLst>
          </c:dPt>
          <c:dPt>
            <c:idx val="241"/>
            <c:invertIfNegative val="0"/>
            <c:bubble3D val="0"/>
            <c:spPr>
              <a:solidFill>
                <a:schemeClr val="accent2">
                  <a:lumMod val="60000"/>
                  <a:lumOff val="40000"/>
                  <a:alpha val="75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1E3-7DA2-1943-9C2A-17CBDF35F5B5}"/>
              </c:ext>
            </c:extLst>
          </c:dPt>
          <c:dPt>
            <c:idx val="242"/>
            <c:invertIfNegative val="0"/>
            <c:bubble3D val="0"/>
            <c:spPr>
              <a:solidFill>
                <a:schemeClr val="accent3">
                  <a:lumMod val="60000"/>
                  <a:lumOff val="40000"/>
                  <a:alpha val="75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1E5-7DA2-1943-9C2A-17CBDF35F5B5}"/>
              </c:ext>
            </c:extLst>
          </c:dPt>
          <c:dPt>
            <c:idx val="243"/>
            <c:invertIfNegative val="0"/>
            <c:bubble3D val="0"/>
            <c:spPr>
              <a:solidFill>
                <a:schemeClr val="accent4">
                  <a:lumMod val="60000"/>
                  <a:lumOff val="40000"/>
                  <a:alpha val="75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1E7-7DA2-1943-9C2A-17CBDF35F5B5}"/>
              </c:ext>
            </c:extLst>
          </c:dPt>
          <c:dPt>
            <c:idx val="244"/>
            <c:invertIfNegative val="0"/>
            <c:bubble3D val="0"/>
            <c:spPr>
              <a:solidFill>
                <a:schemeClr val="accent5">
                  <a:lumMod val="60000"/>
                  <a:lumOff val="40000"/>
                  <a:alpha val="75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1E9-7DA2-1943-9C2A-17CBDF35F5B5}"/>
              </c:ext>
            </c:extLst>
          </c:dPt>
          <c:dPt>
            <c:idx val="245"/>
            <c:invertIfNegative val="0"/>
            <c:bubble3D val="0"/>
            <c:spPr>
              <a:solidFill>
                <a:schemeClr val="accent6">
                  <a:lumMod val="60000"/>
                  <a:lumOff val="40000"/>
                  <a:alpha val="75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1EB-7DA2-1943-9C2A-17CBDF35F5B5}"/>
              </c:ext>
            </c:extLst>
          </c:dPt>
          <c:dPt>
            <c:idx val="246"/>
            <c:invertIfNegative val="0"/>
            <c:bubble3D val="0"/>
            <c:spPr>
              <a:solidFill>
                <a:schemeClr val="accent1">
                  <a:lumMod val="50000"/>
                  <a:alpha val="75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1ED-7DA2-1943-9C2A-17CBDF35F5B5}"/>
              </c:ext>
            </c:extLst>
          </c:dPt>
          <c:dPt>
            <c:idx val="247"/>
            <c:invertIfNegative val="0"/>
            <c:bubble3D val="0"/>
            <c:spPr>
              <a:solidFill>
                <a:schemeClr val="accent2">
                  <a:lumMod val="50000"/>
                  <a:alpha val="75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1EF-7DA2-1943-9C2A-17CBDF35F5B5}"/>
              </c:ext>
            </c:extLst>
          </c:dPt>
          <c:dPt>
            <c:idx val="248"/>
            <c:invertIfNegative val="0"/>
            <c:bubble3D val="0"/>
            <c:spPr>
              <a:solidFill>
                <a:schemeClr val="accent3">
                  <a:lumMod val="50000"/>
                  <a:alpha val="75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1F1-7DA2-1943-9C2A-17CBDF35F5B5}"/>
              </c:ext>
            </c:extLst>
          </c:dPt>
          <c:dPt>
            <c:idx val="249"/>
            <c:invertIfNegative val="0"/>
            <c:bubble3D val="0"/>
            <c:spPr>
              <a:solidFill>
                <a:schemeClr val="accent4">
                  <a:lumMod val="50000"/>
                  <a:alpha val="75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1F3-7DA2-1943-9C2A-17CBDF35F5B5}"/>
              </c:ext>
            </c:extLst>
          </c:dPt>
          <c:dPt>
            <c:idx val="250"/>
            <c:invertIfNegative val="0"/>
            <c:bubble3D val="0"/>
            <c:spPr>
              <a:solidFill>
                <a:schemeClr val="accent5">
                  <a:lumMod val="50000"/>
                  <a:alpha val="75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1F5-7DA2-1943-9C2A-17CBDF35F5B5}"/>
              </c:ext>
            </c:extLst>
          </c:dPt>
          <c:dPt>
            <c:idx val="251"/>
            <c:invertIfNegative val="0"/>
            <c:bubble3D val="0"/>
            <c:spPr>
              <a:solidFill>
                <a:schemeClr val="accent6">
                  <a:lumMod val="50000"/>
                  <a:alpha val="75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1F7-7DA2-1943-9C2A-17CBDF35F5B5}"/>
              </c:ext>
            </c:extLst>
          </c:dPt>
          <c:dPt>
            <c:idx val="252"/>
            <c:invertIfNegative val="0"/>
            <c:bubble3D val="0"/>
            <c:spPr>
              <a:solidFill>
                <a:schemeClr val="accent1">
                  <a:lumMod val="70000"/>
                  <a:lumOff val="30000"/>
                  <a:alpha val="75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1F9-7DA2-1943-9C2A-17CBDF35F5B5}"/>
              </c:ext>
            </c:extLst>
          </c:dPt>
          <c:dPt>
            <c:idx val="253"/>
            <c:invertIfNegative val="0"/>
            <c:bubble3D val="0"/>
            <c:spPr>
              <a:solidFill>
                <a:schemeClr val="accent2">
                  <a:lumMod val="70000"/>
                  <a:lumOff val="30000"/>
                  <a:alpha val="75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1FB-7DA2-1943-9C2A-17CBDF35F5B5}"/>
              </c:ext>
            </c:extLst>
          </c:dPt>
          <c:dPt>
            <c:idx val="254"/>
            <c:invertIfNegative val="0"/>
            <c:bubble3D val="0"/>
            <c:spPr>
              <a:solidFill>
                <a:schemeClr val="accent3">
                  <a:lumMod val="70000"/>
                  <a:lumOff val="30000"/>
                  <a:alpha val="75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1FD-7DA2-1943-9C2A-17CBDF35F5B5}"/>
              </c:ext>
            </c:extLst>
          </c:dPt>
          <c:dPt>
            <c:idx val="255"/>
            <c:invertIfNegative val="0"/>
            <c:bubble3D val="0"/>
            <c:spPr>
              <a:solidFill>
                <a:schemeClr val="accent4">
                  <a:lumMod val="70000"/>
                  <a:lumOff val="30000"/>
                  <a:alpha val="75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1FF-7DA2-1943-9C2A-17CBDF35F5B5}"/>
              </c:ext>
            </c:extLst>
          </c:dPt>
          <c:dPt>
            <c:idx val="256"/>
            <c:invertIfNegative val="0"/>
            <c:bubble3D val="0"/>
            <c:spPr>
              <a:solidFill>
                <a:schemeClr val="accent5">
                  <a:lumMod val="70000"/>
                  <a:lumOff val="30000"/>
                  <a:alpha val="75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201-7DA2-1943-9C2A-17CBDF35F5B5}"/>
              </c:ext>
            </c:extLst>
          </c:dPt>
          <c:dPt>
            <c:idx val="257"/>
            <c:invertIfNegative val="0"/>
            <c:bubble3D val="0"/>
            <c:spPr>
              <a:solidFill>
                <a:schemeClr val="accent6">
                  <a:lumMod val="70000"/>
                  <a:lumOff val="30000"/>
                  <a:alpha val="75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203-7DA2-1943-9C2A-17CBDF35F5B5}"/>
              </c:ext>
            </c:extLst>
          </c:dPt>
          <c:dPt>
            <c:idx val="258"/>
            <c:invertIfNegative val="0"/>
            <c:bubble3D val="0"/>
            <c:spPr>
              <a:solidFill>
                <a:schemeClr val="accent1">
                  <a:lumMod val="70000"/>
                  <a:alpha val="75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205-7DA2-1943-9C2A-17CBDF35F5B5}"/>
              </c:ext>
            </c:extLst>
          </c:dPt>
          <c:dPt>
            <c:idx val="259"/>
            <c:invertIfNegative val="0"/>
            <c:bubble3D val="0"/>
            <c:spPr>
              <a:solidFill>
                <a:schemeClr val="accent2">
                  <a:lumMod val="70000"/>
                  <a:alpha val="75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207-7DA2-1943-9C2A-17CBDF35F5B5}"/>
              </c:ext>
            </c:extLst>
          </c:dPt>
          <c:dPt>
            <c:idx val="260"/>
            <c:invertIfNegative val="0"/>
            <c:bubble3D val="0"/>
            <c:spPr>
              <a:solidFill>
                <a:schemeClr val="accent3">
                  <a:lumMod val="70000"/>
                  <a:alpha val="75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209-7DA2-1943-9C2A-17CBDF35F5B5}"/>
              </c:ext>
            </c:extLst>
          </c:dPt>
          <c:dPt>
            <c:idx val="261"/>
            <c:invertIfNegative val="0"/>
            <c:bubble3D val="0"/>
            <c:spPr>
              <a:solidFill>
                <a:schemeClr val="accent4">
                  <a:lumMod val="70000"/>
                  <a:alpha val="75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20B-7DA2-1943-9C2A-17CBDF35F5B5}"/>
              </c:ext>
            </c:extLst>
          </c:dPt>
          <c:dPt>
            <c:idx val="262"/>
            <c:invertIfNegative val="0"/>
            <c:bubble3D val="0"/>
            <c:spPr>
              <a:solidFill>
                <a:schemeClr val="accent5">
                  <a:lumMod val="70000"/>
                  <a:alpha val="75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20D-7DA2-1943-9C2A-17CBDF35F5B5}"/>
              </c:ext>
            </c:extLst>
          </c:dPt>
          <c:dPt>
            <c:idx val="263"/>
            <c:invertIfNegative val="0"/>
            <c:bubble3D val="0"/>
            <c:spPr>
              <a:solidFill>
                <a:schemeClr val="accent6">
                  <a:lumMod val="70000"/>
                  <a:alpha val="75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20F-7DA2-1943-9C2A-17CBDF35F5B5}"/>
              </c:ext>
            </c:extLst>
          </c:dPt>
          <c:dPt>
            <c:idx val="264"/>
            <c:invertIfNegative val="0"/>
            <c:bubble3D val="0"/>
            <c:spPr>
              <a:solidFill>
                <a:schemeClr val="accent1">
                  <a:lumMod val="50000"/>
                  <a:lumOff val="50000"/>
                  <a:alpha val="75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211-7DA2-1943-9C2A-17CBDF35F5B5}"/>
              </c:ext>
            </c:extLst>
          </c:dPt>
          <c:dPt>
            <c:idx val="265"/>
            <c:invertIfNegative val="0"/>
            <c:bubble3D val="0"/>
            <c:spPr>
              <a:solidFill>
                <a:schemeClr val="accent2">
                  <a:lumMod val="50000"/>
                  <a:lumOff val="50000"/>
                  <a:alpha val="75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213-7DA2-1943-9C2A-17CBDF35F5B5}"/>
              </c:ext>
            </c:extLst>
          </c:dPt>
          <c:dPt>
            <c:idx val="266"/>
            <c:invertIfNegative val="0"/>
            <c:bubble3D val="0"/>
            <c:spPr>
              <a:solidFill>
                <a:schemeClr val="accent3">
                  <a:lumMod val="50000"/>
                  <a:lumOff val="50000"/>
                  <a:alpha val="75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215-7DA2-1943-9C2A-17CBDF35F5B5}"/>
              </c:ext>
            </c:extLst>
          </c:dPt>
          <c:dPt>
            <c:idx val="267"/>
            <c:invertIfNegative val="0"/>
            <c:bubble3D val="0"/>
            <c:spPr>
              <a:solidFill>
                <a:schemeClr val="accent4">
                  <a:lumMod val="50000"/>
                  <a:lumOff val="50000"/>
                  <a:alpha val="75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217-7DA2-1943-9C2A-17CBDF35F5B5}"/>
              </c:ext>
            </c:extLst>
          </c:dPt>
          <c:dPt>
            <c:idx val="268"/>
            <c:invertIfNegative val="0"/>
            <c:bubble3D val="0"/>
            <c:spPr>
              <a:solidFill>
                <a:schemeClr val="accent5">
                  <a:lumMod val="50000"/>
                  <a:lumOff val="50000"/>
                  <a:alpha val="75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219-7DA2-1943-9C2A-17CBDF35F5B5}"/>
              </c:ext>
            </c:extLst>
          </c:dPt>
          <c:dPt>
            <c:idx val="269"/>
            <c:invertIfNegative val="0"/>
            <c:bubble3D val="0"/>
            <c:spPr>
              <a:solidFill>
                <a:schemeClr val="accent6">
                  <a:lumMod val="50000"/>
                  <a:lumOff val="50000"/>
                  <a:alpha val="75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21B-7DA2-1943-9C2A-17CBDF35F5B5}"/>
              </c:ext>
            </c:extLst>
          </c:dPt>
          <c:dPt>
            <c:idx val="270"/>
            <c:invertIfNegative val="0"/>
            <c:bubble3D val="0"/>
            <c:spPr>
              <a:solidFill>
                <a:schemeClr val="accent1">
                  <a:alpha val="75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21D-7DA2-1943-9C2A-17CBDF35F5B5}"/>
              </c:ext>
            </c:extLst>
          </c:dPt>
          <c:dPt>
            <c:idx val="271"/>
            <c:invertIfNegative val="0"/>
            <c:bubble3D val="0"/>
            <c:spPr>
              <a:solidFill>
                <a:schemeClr val="accent2">
                  <a:alpha val="75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21F-7DA2-1943-9C2A-17CBDF35F5B5}"/>
              </c:ext>
            </c:extLst>
          </c:dPt>
          <c:dPt>
            <c:idx val="272"/>
            <c:invertIfNegative val="0"/>
            <c:bubble3D val="0"/>
            <c:spPr>
              <a:solidFill>
                <a:schemeClr val="accent3">
                  <a:alpha val="75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221-7DA2-1943-9C2A-17CBDF35F5B5}"/>
              </c:ext>
            </c:extLst>
          </c:dPt>
          <c:dPt>
            <c:idx val="273"/>
            <c:invertIfNegative val="0"/>
            <c:bubble3D val="0"/>
            <c:spPr>
              <a:solidFill>
                <a:schemeClr val="accent4">
                  <a:alpha val="75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223-7DA2-1943-9C2A-17CBDF35F5B5}"/>
              </c:ext>
            </c:extLst>
          </c:dPt>
          <c:dPt>
            <c:idx val="274"/>
            <c:invertIfNegative val="0"/>
            <c:bubble3D val="0"/>
            <c:spPr>
              <a:solidFill>
                <a:schemeClr val="accent5">
                  <a:alpha val="75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225-7DA2-1943-9C2A-17CBDF35F5B5}"/>
              </c:ext>
            </c:extLst>
          </c:dPt>
          <c:dPt>
            <c:idx val="275"/>
            <c:invertIfNegative val="0"/>
            <c:bubble3D val="0"/>
            <c:spPr>
              <a:solidFill>
                <a:schemeClr val="accent6">
                  <a:alpha val="75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227-7DA2-1943-9C2A-17CBDF35F5B5}"/>
              </c:ext>
            </c:extLst>
          </c:dPt>
          <c:dPt>
            <c:idx val="276"/>
            <c:invertIfNegative val="0"/>
            <c:bubble3D val="0"/>
            <c:spPr>
              <a:solidFill>
                <a:schemeClr val="accent1">
                  <a:lumMod val="60000"/>
                  <a:alpha val="75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229-7DA2-1943-9C2A-17CBDF35F5B5}"/>
              </c:ext>
            </c:extLst>
          </c:dPt>
          <c:dPt>
            <c:idx val="277"/>
            <c:invertIfNegative val="0"/>
            <c:bubble3D val="0"/>
            <c:spPr>
              <a:solidFill>
                <a:schemeClr val="accent2">
                  <a:lumMod val="60000"/>
                  <a:alpha val="75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22B-7DA2-1943-9C2A-17CBDF35F5B5}"/>
              </c:ext>
            </c:extLst>
          </c:dPt>
          <c:dPt>
            <c:idx val="278"/>
            <c:invertIfNegative val="0"/>
            <c:bubble3D val="0"/>
            <c:spPr>
              <a:solidFill>
                <a:schemeClr val="accent3">
                  <a:lumMod val="60000"/>
                  <a:alpha val="75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22D-7DA2-1943-9C2A-17CBDF35F5B5}"/>
              </c:ext>
            </c:extLst>
          </c:dPt>
          <c:dPt>
            <c:idx val="279"/>
            <c:invertIfNegative val="0"/>
            <c:bubble3D val="0"/>
            <c:spPr>
              <a:solidFill>
                <a:schemeClr val="accent4">
                  <a:lumMod val="60000"/>
                  <a:alpha val="75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22F-7DA2-1943-9C2A-17CBDF35F5B5}"/>
              </c:ext>
            </c:extLst>
          </c:dPt>
          <c:dPt>
            <c:idx val="280"/>
            <c:invertIfNegative val="0"/>
            <c:bubble3D val="0"/>
            <c:spPr>
              <a:solidFill>
                <a:schemeClr val="accent5">
                  <a:lumMod val="60000"/>
                  <a:alpha val="75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231-7DA2-1943-9C2A-17CBDF35F5B5}"/>
              </c:ext>
            </c:extLst>
          </c:dPt>
          <c:dPt>
            <c:idx val="281"/>
            <c:invertIfNegative val="0"/>
            <c:bubble3D val="0"/>
            <c:spPr>
              <a:solidFill>
                <a:schemeClr val="accent6">
                  <a:lumMod val="60000"/>
                  <a:alpha val="75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233-7DA2-1943-9C2A-17CBDF35F5B5}"/>
              </c:ext>
            </c:extLst>
          </c:dPt>
          <c:dPt>
            <c:idx val="282"/>
            <c:invertIfNegative val="0"/>
            <c:bubble3D val="0"/>
            <c:spPr>
              <a:solidFill>
                <a:schemeClr val="accent1">
                  <a:lumMod val="80000"/>
                  <a:lumOff val="20000"/>
                  <a:alpha val="75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235-7DA2-1943-9C2A-17CBDF35F5B5}"/>
              </c:ext>
            </c:extLst>
          </c:dPt>
          <c:dPt>
            <c:idx val="283"/>
            <c:invertIfNegative val="0"/>
            <c:bubble3D val="0"/>
            <c:spPr>
              <a:solidFill>
                <a:schemeClr val="accent2">
                  <a:lumMod val="80000"/>
                  <a:lumOff val="20000"/>
                  <a:alpha val="75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237-7DA2-1943-9C2A-17CBDF35F5B5}"/>
              </c:ext>
            </c:extLst>
          </c:dPt>
          <c:dPt>
            <c:idx val="284"/>
            <c:invertIfNegative val="0"/>
            <c:bubble3D val="0"/>
            <c:spPr>
              <a:solidFill>
                <a:schemeClr val="accent3">
                  <a:lumMod val="80000"/>
                  <a:lumOff val="20000"/>
                  <a:alpha val="75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239-7DA2-1943-9C2A-17CBDF35F5B5}"/>
              </c:ext>
            </c:extLst>
          </c:dPt>
          <c:dPt>
            <c:idx val="285"/>
            <c:invertIfNegative val="0"/>
            <c:bubble3D val="0"/>
            <c:spPr>
              <a:solidFill>
                <a:schemeClr val="accent4">
                  <a:lumMod val="80000"/>
                  <a:lumOff val="20000"/>
                  <a:alpha val="75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23B-7DA2-1943-9C2A-17CBDF35F5B5}"/>
              </c:ext>
            </c:extLst>
          </c:dPt>
          <c:dPt>
            <c:idx val="286"/>
            <c:invertIfNegative val="0"/>
            <c:bubble3D val="0"/>
            <c:spPr>
              <a:solidFill>
                <a:schemeClr val="accent5">
                  <a:lumMod val="80000"/>
                  <a:lumOff val="20000"/>
                  <a:alpha val="75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23D-7DA2-1943-9C2A-17CBDF35F5B5}"/>
              </c:ext>
            </c:extLst>
          </c:dPt>
          <c:dPt>
            <c:idx val="287"/>
            <c:invertIfNegative val="0"/>
            <c:bubble3D val="0"/>
            <c:spPr>
              <a:solidFill>
                <a:schemeClr val="accent6">
                  <a:lumMod val="80000"/>
                  <a:lumOff val="20000"/>
                  <a:alpha val="75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23F-7DA2-1943-9C2A-17CBDF35F5B5}"/>
              </c:ext>
            </c:extLst>
          </c:dPt>
          <c:dPt>
            <c:idx val="288"/>
            <c:invertIfNegative val="0"/>
            <c:bubble3D val="0"/>
            <c:spPr>
              <a:solidFill>
                <a:schemeClr val="accent1">
                  <a:lumMod val="80000"/>
                  <a:alpha val="75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241-7DA2-1943-9C2A-17CBDF35F5B5}"/>
              </c:ext>
            </c:extLst>
          </c:dPt>
          <c:dPt>
            <c:idx val="289"/>
            <c:invertIfNegative val="0"/>
            <c:bubble3D val="0"/>
            <c:spPr>
              <a:solidFill>
                <a:schemeClr val="accent2">
                  <a:lumMod val="80000"/>
                  <a:alpha val="75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243-7DA2-1943-9C2A-17CBDF35F5B5}"/>
              </c:ext>
            </c:extLst>
          </c:dPt>
          <c:dPt>
            <c:idx val="290"/>
            <c:invertIfNegative val="0"/>
            <c:bubble3D val="0"/>
            <c:spPr>
              <a:solidFill>
                <a:schemeClr val="accent3">
                  <a:lumMod val="80000"/>
                  <a:alpha val="75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245-7DA2-1943-9C2A-17CBDF35F5B5}"/>
              </c:ext>
            </c:extLst>
          </c:dPt>
          <c:dPt>
            <c:idx val="291"/>
            <c:invertIfNegative val="0"/>
            <c:bubble3D val="0"/>
            <c:spPr>
              <a:solidFill>
                <a:schemeClr val="accent4">
                  <a:lumMod val="80000"/>
                  <a:alpha val="75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247-7DA2-1943-9C2A-17CBDF35F5B5}"/>
              </c:ext>
            </c:extLst>
          </c:dPt>
          <c:dPt>
            <c:idx val="292"/>
            <c:invertIfNegative val="0"/>
            <c:bubble3D val="0"/>
            <c:spPr>
              <a:solidFill>
                <a:schemeClr val="accent5">
                  <a:lumMod val="80000"/>
                  <a:alpha val="75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249-7DA2-1943-9C2A-17CBDF35F5B5}"/>
              </c:ext>
            </c:extLst>
          </c:dPt>
          <c:dPt>
            <c:idx val="293"/>
            <c:invertIfNegative val="0"/>
            <c:bubble3D val="0"/>
            <c:spPr>
              <a:solidFill>
                <a:schemeClr val="accent6">
                  <a:lumMod val="80000"/>
                  <a:alpha val="75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24B-7DA2-1943-9C2A-17CBDF35F5B5}"/>
              </c:ext>
            </c:extLst>
          </c:dPt>
          <c:dPt>
            <c:idx val="294"/>
            <c:invertIfNegative val="0"/>
            <c:bubble3D val="0"/>
            <c:spPr>
              <a:solidFill>
                <a:schemeClr val="accent1">
                  <a:lumMod val="60000"/>
                  <a:lumOff val="40000"/>
                  <a:alpha val="75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24D-7DA2-1943-9C2A-17CBDF35F5B5}"/>
              </c:ext>
            </c:extLst>
          </c:dPt>
          <c:dPt>
            <c:idx val="295"/>
            <c:invertIfNegative val="0"/>
            <c:bubble3D val="0"/>
            <c:spPr>
              <a:solidFill>
                <a:schemeClr val="accent2">
                  <a:lumMod val="60000"/>
                  <a:lumOff val="40000"/>
                  <a:alpha val="75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24F-7DA2-1943-9C2A-17CBDF35F5B5}"/>
              </c:ext>
            </c:extLst>
          </c:dPt>
          <c:dPt>
            <c:idx val="296"/>
            <c:invertIfNegative val="0"/>
            <c:bubble3D val="0"/>
            <c:spPr>
              <a:solidFill>
                <a:schemeClr val="accent3">
                  <a:lumMod val="60000"/>
                  <a:lumOff val="40000"/>
                  <a:alpha val="75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251-7DA2-1943-9C2A-17CBDF35F5B5}"/>
              </c:ext>
            </c:extLst>
          </c:dPt>
          <c:dPt>
            <c:idx val="297"/>
            <c:invertIfNegative val="0"/>
            <c:bubble3D val="0"/>
            <c:spPr>
              <a:solidFill>
                <a:schemeClr val="accent4">
                  <a:lumMod val="60000"/>
                  <a:lumOff val="40000"/>
                  <a:alpha val="75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253-7DA2-1943-9C2A-17CBDF35F5B5}"/>
              </c:ext>
            </c:extLst>
          </c:dPt>
          <c:dPt>
            <c:idx val="298"/>
            <c:invertIfNegative val="0"/>
            <c:bubble3D val="0"/>
            <c:spPr>
              <a:solidFill>
                <a:schemeClr val="accent5">
                  <a:lumMod val="60000"/>
                  <a:lumOff val="40000"/>
                  <a:alpha val="75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255-7DA2-1943-9C2A-17CBDF35F5B5}"/>
              </c:ext>
            </c:extLst>
          </c:dPt>
          <c:dPt>
            <c:idx val="299"/>
            <c:invertIfNegative val="0"/>
            <c:bubble3D val="0"/>
            <c:spPr>
              <a:solidFill>
                <a:schemeClr val="accent6">
                  <a:lumMod val="60000"/>
                  <a:lumOff val="40000"/>
                  <a:alpha val="75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257-7DA2-1943-9C2A-17CBDF35F5B5}"/>
              </c:ext>
            </c:extLst>
          </c:dPt>
          <c:dPt>
            <c:idx val="300"/>
            <c:invertIfNegative val="0"/>
            <c:bubble3D val="0"/>
            <c:spPr>
              <a:solidFill>
                <a:schemeClr val="accent1">
                  <a:lumMod val="50000"/>
                  <a:alpha val="75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259-7DA2-1943-9C2A-17CBDF35F5B5}"/>
              </c:ext>
            </c:extLst>
          </c:dPt>
          <c:dPt>
            <c:idx val="301"/>
            <c:invertIfNegative val="0"/>
            <c:bubble3D val="0"/>
            <c:spPr>
              <a:solidFill>
                <a:schemeClr val="accent2">
                  <a:lumMod val="50000"/>
                  <a:alpha val="75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25B-7DA2-1943-9C2A-17CBDF35F5B5}"/>
              </c:ext>
            </c:extLst>
          </c:dPt>
          <c:dPt>
            <c:idx val="302"/>
            <c:invertIfNegative val="0"/>
            <c:bubble3D val="0"/>
            <c:spPr>
              <a:solidFill>
                <a:schemeClr val="accent3">
                  <a:lumMod val="50000"/>
                  <a:alpha val="75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25D-7DA2-1943-9C2A-17CBDF35F5B5}"/>
              </c:ext>
            </c:extLst>
          </c:dPt>
          <c:dPt>
            <c:idx val="303"/>
            <c:invertIfNegative val="0"/>
            <c:bubble3D val="0"/>
            <c:spPr>
              <a:solidFill>
                <a:schemeClr val="accent4">
                  <a:lumMod val="50000"/>
                  <a:alpha val="75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25F-7DA2-1943-9C2A-17CBDF35F5B5}"/>
              </c:ext>
            </c:extLst>
          </c:dPt>
          <c:dPt>
            <c:idx val="304"/>
            <c:invertIfNegative val="0"/>
            <c:bubble3D val="0"/>
            <c:spPr>
              <a:solidFill>
                <a:schemeClr val="accent5">
                  <a:lumMod val="50000"/>
                  <a:alpha val="75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261-7DA2-1943-9C2A-17CBDF35F5B5}"/>
              </c:ext>
            </c:extLst>
          </c:dPt>
          <c:dPt>
            <c:idx val="305"/>
            <c:invertIfNegative val="0"/>
            <c:bubble3D val="0"/>
            <c:spPr>
              <a:solidFill>
                <a:schemeClr val="accent6">
                  <a:lumMod val="50000"/>
                  <a:alpha val="75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263-7DA2-1943-9C2A-17CBDF35F5B5}"/>
              </c:ext>
            </c:extLst>
          </c:dPt>
          <c:dPt>
            <c:idx val="306"/>
            <c:invertIfNegative val="0"/>
            <c:bubble3D val="0"/>
            <c:spPr>
              <a:solidFill>
                <a:schemeClr val="accent1">
                  <a:lumMod val="70000"/>
                  <a:lumOff val="30000"/>
                  <a:alpha val="75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265-7DA2-1943-9C2A-17CBDF35F5B5}"/>
              </c:ext>
            </c:extLst>
          </c:dPt>
          <c:dPt>
            <c:idx val="307"/>
            <c:invertIfNegative val="0"/>
            <c:bubble3D val="0"/>
            <c:spPr>
              <a:solidFill>
                <a:schemeClr val="accent2">
                  <a:lumMod val="70000"/>
                  <a:lumOff val="30000"/>
                  <a:alpha val="75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267-7DA2-1943-9C2A-17CBDF35F5B5}"/>
              </c:ext>
            </c:extLst>
          </c:dPt>
          <c:dPt>
            <c:idx val="308"/>
            <c:invertIfNegative val="0"/>
            <c:bubble3D val="0"/>
            <c:spPr>
              <a:solidFill>
                <a:schemeClr val="accent3">
                  <a:lumMod val="70000"/>
                  <a:lumOff val="30000"/>
                  <a:alpha val="75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269-7DA2-1943-9C2A-17CBDF35F5B5}"/>
              </c:ext>
            </c:extLst>
          </c:dPt>
          <c:dPt>
            <c:idx val="309"/>
            <c:invertIfNegative val="0"/>
            <c:bubble3D val="0"/>
            <c:spPr>
              <a:solidFill>
                <a:schemeClr val="accent4">
                  <a:lumMod val="70000"/>
                  <a:lumOff val="30000"/>
                  <a:alpha val="75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26B-7DA2-1943-9C2A-17CBDF35F5B5}"/>
              </c:ext>
            </c:extLst>
          </c:dPt>
          <c:dPt>
            <c:idx val="310"/>
            <c:invertIfNegative val="0"/>
            <c:bubble3D val="0"/>
            <c:spPr>
              <a:solidFill>
                <a:schemeClr val="accent5">
                  <a:lumMod val="70000"/>
                  <a:lumOff val="30000"/>
                  <a:alpha val="75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26D-7DA2-1943-9C2A-17CBDF35F5B5}"/>
              </c:ext>
            </c:extLst>
          </c:dPt>
          <c:dPt>
            <c:idx val="311"/>
            <c:invertIfNegative val="0"/>
            <c:bubble3D val="0"/>
            <c:spPr>
              <a:solidFill>
                <a:schemeClr val="accent6">
                  <a:lumMod val="70000"/>
                  <a:lumOff val="30000"/>
                  <a:alpha val="75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26F-7DA2-1943-9C2A-17CBDF35F5B5}"/>
              </c:ext>
            </c:extLst>
          </c:dPt>
          <c:dPt>
            <c:idx val="312"/>
            <c:invertIfNegative val="0"/>
            <c:bubble3D val="0"/>
            <c:spPr>
              <a:solidFill>
                <a:schemeClr val="accent1">
                  <a:lumMod val="70000"/>
                  <a:alpha val="75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271-7DA2-1943-9C2A-17CBDF35F5B5}"/>
              </c:ext>
            </c:extLst>
          </c:dPt>
          <c:dPt>
            <c:idx val="313"/>
            <c:invertIfNegative val="0"/>
            <c:bubble3D val="0"/>
            <c:spPr>
              <a:solidFill>
                <a:schemeClr val="accent2">
                  <a:lumMod val="70000"/>
                  <a:alpha val="75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273-7DA2-1943-9C2A-17CBDF35F5B5}"/>
              </c:ext>
            </c:extLst>
          </c:dPt>
          <c:dPt>
            <c:idx val="314"/>
            <c:invertIfNegative val="0"/>
            <c:bubble3D val="0"/>
            <c:spPr>
              <a:solidFill>
                <a:schemeClr val="accent3">
                  <a:lumMod val="70000"/>
                  <a:alpha val="75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275-7DA2-1943-9C2A-17CBDF35F5B5}"/>
              </c:ext>
            </c:extLst>
          </c:dPt>
          <c:dPt>
            <c:idx val="315"/>
            <c:invertIfNegative val="0"/>
            <c:bubble3D val="0"/>
            <c:spPr>
              <a:solidFill>
                <a:schemeClr val="accent4">
                  <a:lumMod val="70000"/>
                  <a:alpha val="75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277-7DA2-1943-9C2A-17CBDF35F5B5}"/>
              </c:ext>
            </c:extLst>
          </c:dPt>
          <c:dPt>
            <c:idx val="316"/>
            <c:invertIfNegative val="0"/>
            <c:bubble3D val="0"/>
            <c:spPr>
              <a:solidFill>
                <a:schemeClr val="accent5">
                  <a:lumMod val="70000"/>
                  <a:alpha val="75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279-7DA2-1943-9C2A-17CBDF35F5B5}"/>
              </c:ext>
            </c:extLst>
          </c:dPt>
          <c:dPt>
            <c:idx val="317"/>
            <c:invertIfNegative val="0"/>
            <c:bubble3D val="0"/>
            <c:spPr>
              <a:solidFill>
                <a:schemeClr val="accent6">
                  <a:lumMod val="70000"/>
                  <a:alpha val="75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27B-7DA2-1943-9C2A-17CBDF35F5B5}"/>
              </c:ext>
            </c:extLst>
          </c:dPt>
          <c:dPt>
            <c:idx val="318"/>
            <c:invertIfNegative val="0"/>
            <c:bubble3D val="0"/>
            <c:spPr>
              <a:solidFill>
                <a:schemeClr val="accent1">
                  <a:lumMod val="50000"/>
                  <a:lumOff val="50000"/>
                  <a:alpha val="75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27D-7DA2-1943-9C2A-17CBDF35F5B5}"/>
              </c:ext>
            </c:extLst>
          </c:dPt>
          <c:dPt>
            <c:idx val="319"/>
            <c:invertIfNegative val="0"/>
            <c:bubble3D val="0"/>
            <c:spPr>
              <a:solidFill>
                <a:schemeClr val="accent2">
                  <a:lumMod val="50000"/>
                  <a:lumOff val="50000"/>
                  <a:alpha val="75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27F-7DA2-1943-9C2A-17CBDF35F5B5}"/>
              </c:ext>
            </c:extLst>
          </c:dPt>
          <c:dPt>
            <c:idx val="320"/>
            <c:invertIfNegative val="0"/>
            <c:bubble3D val="0"/>
            <c:spPr>
              <a:solidFill>
                <a:schemeClr val="accent3">
                  <a:lumMod val="50000"/>
                  <a:lumOff val="50000"/>
                  <a:alpha val="75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281-7DA2-1943-9C2A-17CBDF35F5B5}"/>
              </c:ext>
            </c:extLst>
          </c:dPt>
          <c:dPt>
            <c:idx val="321"/>
            <c:invertIfNegative val="0"/>
            <c:bubble3D val="0"/>
            <c:spPr>
              <a:solidFill>
                <a:schemeClr val="accent4">
                  <a:lumMod val="50000"/>
                  <a:lumOff val="50000"/>
                  <a:alpha val="75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283-7DA2-1943-9C2A-17CBDF35F5B5}"/>
              </c:ext>
            </c:extLst>
          </c:dPt>
          <c:dPt>
            <c:idx val="322"/>
            <c:invertIfNegative val="0"/>
            <c:bubble3D val="0"/>
            <c:spPr>
              <a:solidFill>
                <a:schemeClr val="accent5">
                  <a:lumMod val="50000"/>
                  <a:lumOff val="50000"/>
                  <a:alpha val="75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285-7DA2-1943-9C2A-17CBDF35F5B5}"/>
              </c:ext>
            </c:extLst>
          </c:dPt>
          <c:dPt>
            <c:idx val="323"/>
            <c:invertIfNegative val="0"/>
            <c:bubble3D val="0"/>
            <c:spPr>
              <a:solidFill>
                <a:schemeClr val="accent6">
                  <a:lumMod val="50000"/>
                  <a:lumOff val="50000"/>
                  <a:alpha val="75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287-7DA2-1943-9C2A-17CBDF35F5B5}"/>
              </c:ext>
            </c:extLst>
          </c:dPt>
          <c:dPt>
            <c:idx val="324"/>
            <c:invertIfNegative val="0"/>
            <c:bubble3D val="0"/>
            <c:spPr>
              <a:solidFill>
                <a:schemeClr val="accent1">
                  <a:alpha val="75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289-7DA2-1943-9C2A-17CBDF35F5B5}"/>
              </c:ext>
            </c:extLst>
          </c:dPt>
          <c:dPt>
            <c:idx val="325"/>
            <c:invertIfNegative val="0"/>
            <c:bubble3D val="0"/>
            <c:spPr>
              <a:solidFill>
                <a:schemeClr val="accent2">
                  <a:alpha val="75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28B-7DA2-1943-9C2A-17CBDF35F5B5}"/>
              </c:ext>
            </c:extLst>
          </c:dPt>
          <c:dPt>
            <c:idx val="326"/>
            <c:invertIfNegative val="0"/>
            <c:bubble3D val="0"/>
            <c:spPr>
              <a:solidFill>
                <a:schemeClr val="accent3">
                  <a:alpha val="75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28D-7DA2-1943-9C2A-17CBDF35F5B5}"/>
              </c:ext>
            </c:extLst>
          </c:dPt>
          <c:dPt>
            <c:idx val="327"/>
            <c:invertIfNegative val="0"/>
            <c:bubble3D val="0"/>
            <c:spPr>
              <a:solidFill>
                <a:schemeClr val="accent4">
                  <a:alpha val="75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28F-7DA2-1943-9C2A-17CBDF35F5B5}"/>
              </c:ext>
            </c:extLst>
          </c:dPt>
          <c:dPt>
            <c:idx val="328"/>
            <c:invertIfNegative val="0"/>
            <c:bubble3D val="0"/>
            <c:spPr>
              <a:solidFill>
                <a:schemeClr val="accent5">
                  <a:alpha val="75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291-7DA2-1943-9C2A-17CBDF35F5B5}"/>
              </c:ext>
            </c:extLst>
          </c:dPt>
          <c:dPt>
            <c:idx val="329"/>
            <c:invertIfNegative val="0"/>
            <c:bubble3D val="0"/>
            <c:spPr>
              <a:solidFill>
                <a:schemeClr val="accent6">
                  <a:alpha val="75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293-7DA2-1943-9C2A-17CBDF35F5B5}"/>
              </c:ext>
            </c:extLst>
          </c:dPt>
          <c:dPt>
            <c:idx val="330"/>
            <c:invertIfNegative val="0"/>
            <c:bubble3D val="0"/>
            <c:spPr>
              <a:solidFill>
                <a:schemeClr val="accent1">
                  <a:lumMod val="60000"/>
                  <a:alpha val="75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295-7DA2-1943-9C2A-17CBDF35F5B5}"/>
              </c:ext>
            </c:extLst>
          </c:dPt>
          <c:dPt>
            <c:idx val="331"/>
            <c:invertIfNegative val="0"/>
            <c:bubble3D val="0"/>
            <c:spPr>
              <a:solidFill>
                <a:schemeClr val="accent2">
                  <a:lumMod val="60000"/>
                  <a:alpha val="75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297-7DA2-1943-9C2A-17CBDF35F5B5}"/>
              </c:ext>
            </c:extLst>
          </c:dPt>
          <c:dPt>
            <c:idx val="332"/>
            <c:invertIfNegative val="0"/>
            <c:bubble3D val="0"/>
            <c:spPr>
              <a:solidFill>
                <a:schemeClr val="accent3">
                  <a:lumMod val="60000"/>
                  <a:alpha val="75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299-7DA2-1943-9C2A-17CBDF35F5B5}"/>
              </c:ext>
            </c:extLst>
          </c:dPt>
          <c:dPt>
            <c:idx val="333"/>
            <c:invertIfNegative val="0"/>
            <c:bubble3D val="0"/>
            <c:spPr>
              <a:solidFill>
                <a:schemeClr val="accent4">
                  <a:lumMod val="60000"/>
                  <a:alpha val="75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29B-7DA2-1943-9C2A-17CBDF35F5B5}"/>
              </c:ext>
            </c:extLst>
          </c:dPt>
          <c:dPt>
            <c:idx val="334"/>
            <c:invertIfNegative val="0"/>
            <c:bubble3D val="0"/>
            <c:spPr>
              <a:solidFill>
                <a:schemeClr val="accent5">
                  <a:lumMod val="60000"/>
                  <a:alpha val="75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29D-7DA2-1943-9C2A-17CBDF35F5B5}"/>
              </c:ext>
            </c:extLst>
          </c:dPt>
          <c:dPt>
            <c:idx val="335"/>
            <c:invertIfNegative val="0"/>
            <c:bubble3D val="0"/>
            <c:spPr>
              <a:solidFill>
                <a:schemeClr val="accent6">
                  <a:lumMod val="60000"/>
                  <a:alpha val="75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29F-7DA2-1943-9C2A-17CBDF35F5B5}"/>
              </c:ext>
            </c:extLst>
          </c:dPt>
          <c:dPt>
            <c:idx val="336"/>
            <c:invertIfNegative val="0"/>
            <c:bubble3D val="0"/>
            <c:spPr>
              <a:solidFill>
                <a:schemeClr val="accent1">
                  <a:lumMod val="80000"/>
                  <a:lumOff val="20000"/>
                  <a:alpha val="75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2A1-7DA2-1943-9C2A-17CBDF35F5B5}"/>
              </c:ext>
            </c:extLst>
          </c:dPt>
          <c:dPt>
            <c:idx val="337"/>
            <c:invertIfNegative val="0"/>
            <c:bubble3D val="0"/>
            <c:spPr>
              <a:solidFill>
                <a:schemeClr val="accent2">
                  <a:lumMod val="80000"/>
                  <a:lumOff val="20000"/>
                  <a:alpha val="75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2A3-7DA2-1943-9C2A-17CBDF35F5B5}"/>
              </c:ext>
            </c:extLst>
          </c:dPt>
          <c:dPt>
            <c:idx val="338"/>
            <c:invertIfNegative val="0"/>
            <c:bubble3D val="0"/>
            <c:spPr>
              <a:solidFill>
                <a:schemeClr val="accent3">
                  <a:lumMod val="80000"/>
                  <a:lumOff val="20000"/>
                  <a:alpha val="75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2A5-7DA2-1943-9C2A-17CBDF35F5B5}"/>
              </c:ext>
            </c:extLst>
          </c:dPt>
          <c:dPt>
            <c:idx val="339"/>
            <c:invertIfNegative val="0"/>
            <c:bubble3D val="0"/>
            <c:spPr>
              <a:solidFill>
                <a:schemeClr val="accent4">
                  <a:lumMod val="80000"/>
                  <a:lumOff val="20000"/>
                  <a:alpha val="75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2A7-7DA2-1943-9C2A-17CBDF35F5B5}"/>
              </c:ext>
            </c:extLst>
          </c:dPt>
          <c:dPt>
            <c:idx val="340"/>
            <c:invertIfNegative val="0"/>
            <c:bubble3D val="0"/>
            <c:spPr>
              <a:solidFill>
                <a:schemeClr val="accent5">
                  <a:lumMod val="80000"/>
                  <a:lumOff val="20000"/>
                  <a:alpha val="75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2A9-7DA2-1943-9C2A-17CBDF35F5B5}"/>
              </c:ext>
            </c:extLst>
          </c:dPt>
          <c:dPt>
            <c:idx val="341"/>
            <c:invertIfNegative val="0"/>
            <c:bubble3D val="0"/>
            <c:spPr>
              <a:solidFill>
                <a:schemeClr val="accent6">
                  <a:lumMod val="80000"/>
                  <a:lumOff val="20000"/>
                  <a:alpha val="75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2AB-7DA2-1943-9C2A-17CBDF35F5B5}"/>
              </c:ext>
            </c:extLst>
          </c:dPt>
          <c:dPt>
            <c:idx val="342"/>
            <c:invertIfNegative val="0"/>
            <c:bubble3D val="0"/>
            <c:spPr>
              <a:solidFill>
                <a:schemeClr val="accent1">
                  <a:lumMod val="80000"/>
                  <a:alpha val="75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2AD-7DA2-1943-9C2A-17CBDF35F5B5}"/>
              </c:ext>
            </c:extLst>
          </c:dPt>
          <c:dPt>
            <c:idx val="343"/>
            <c:invertIfNegative val="0"/>
            <c:bubble3D val="0"/>
            <c:spPr>
              <a:solidFill>
                <a:schemeClr val="accent2">
                  <a:lumMod val="80000"/>
                  <a:alpha val="75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2AF-7DA2-1943-9C2A-17CBDF35F5B5}"/>
              </c:ext>
            </c:extLst>
          </c:dPt>
          <c:dPt>
            <c:idx val="344"/>
            <c:invertIfNegative val="0"/>
            <c:bubble3D val="0"/>
            <c:spPr>
              <a:solidFill>
                <a:schemeClr val="accent3">
                  <a:lumMod val="80000"/>
                  <a:alpha val="75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2B1-7DA2-1943-9C2A-17CBDF35F5B5}"/>
              </c:ext>
            </c:extLst>
          </c:dPt>
          <c:dPt>
            <c:idx val="345"/>
            <c:invertIfNegative val="0"/>
            <c:bubble3D val="0"/>
            <c:spPr>
              <a:solidFill>
                <a:schemeClr val="accent4">
                  <a:lumMod val="80000"/>
                  <a:alpha val="75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2B3-7DA2-1943-9C2A-17CBDF35F5B5}"/>
              </c:ext>
            </c:extLst>
          </c:dPt>
          <c:dPt>
            <c:idx val="346"/>
            <c:invertIfNegative val="0"/>
            <c:bubble3D val="0"/>
            <c:spPr>
              <a:solidFill>
                <a:schemeClr val="accent5">
                  <a:lumMod val="80000"/>
                  <a:alpha val="75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2B5-7DA2-1943-9C2A-17CBDF35F5B5}"/>
              </c:ext>
            </c:extLst>
          </c:dPt>
          <c:dPt>
            <c:idx val="347"/>
            <c:invertIfNegative val="0"/>
            <c:bubble3D val="0"/>
            <c:spPr>
              <a:solidFill>
                <a:schemeClr val="accent6">
                  <a:lumMod val="80000"/>
                  <a:alpha val="75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2B7-7DA2-1943-9C2A-17CBDF35F5B5}"/>
              </c:ext>
            </c:extLst>
          </c:dPt>
          <c:dPt>
            <c:idx val="348"/>
            <c:invertIfNegative val="0"/>
            <c:bubble3D val="0"/>
            <c:spPr>
              <a:solidFill>
                <a:schemeClr val="accent1">
                  <a:lumMod val="60000"/>
                  <a:lumOff val="40000"/>
                  <a:alpha val="75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2B9-7DA2-1943-9C2A-17CBDF35F5B5}"/>
              </c:ext>
            </c:extLst>
          </c:dPt>
          <c:dPt>
            <c:idx val="349"/>
            <c:invertIfNegative val="0"/>
            <c:bubble3D val="0"/>
            <c:spPr>
              <a:solidFill>
                <a:schemeClr val="accent2">
                  <a:lumMod val="60000"/>
                  <a:lumOff val="40000"/>
                  <a:alpha val="75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2BB-7DA2-1943-9C2A-17CBDF35F5B5}"/>
              </c:ext>
            </c:extLst>
          </c:dPt>
          <c:dPt>
            <c:idx val="350"/>
            <c:invertIfNegative val="0"/>
            <c:bubble3D val="0"/>
            <c:spPr>
              <a:solidFill>
                <a:schemeClr val="accent3">
                  <a:lumMod val="60000"/>
                  <a:lumOff val="40000"/>
                  <a:alpha val="75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2BD-7DA2-1943-9C2A-17CBDF35F5B5}"/>
              </c:ext>
            </c:extLst>
          </c:dPt>
          <c:dPt>
            <c:idx val="351"/>
            <c:invertIfNegative val="0"/>
            <c:bubble3D val="0"/>
            <c:spPr>
              <a:solidFill>
                <a:schemeClr val="accent4">
                  <a:lumMod val="60000"/>
                  <a:lumOff val="40000"/>
                  <a:alpha val="75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2BF-7DA2-1943-9C2A-17CBDF35F5B5}"/>
              </c:ext>
            </c:extLst>
          </c:dPt>
          <c:dPt>
            <c:idx val="352"/>
            <c:invertIfNegative val="0"/>
            <c:bubble3D val="0"/>
            <c:spPr>
              <a:solidFill>
                <a:schemeClr val="accent5">
                  <a:lumMod val="60000"/>
                  <a:lumOff val="40000"/>
                  <a:alpha val="75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2C1-7DA2-1943-9C2A-17CBDF35F5B5}"/>
              </c:ext>
            </c:extLst>
          </c:dPt>
          <c:dPt>
            <c:idx val="353"/>
            <c:invertIfNegative val="0"/>
            <c:bubble3D val="0"/>
            <c:spPr>
              <a:solidFill>
                <a:schemeClr val="accent6">
                  <a:lumMod val="60000"/>
                  <a:lumOff val="40000"/>
                  <a:alpha val="75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2C3-7DA2-1943-9C2A-17CBDF35F5B5}"/>
              </c:ext>
            </c:extLst>
          </c:dPt>
          <c:dPt>
            <c:idx val="354"/>
            <c:invertIfNegative val="0"/>
            <c:bubble3D val="0"/>
            <c:spPr>
              <a:solidFill>
                <a:schemeClr val="accent1">
                  <a:lumMod val="50000"/>
                  <a:alpha val="75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2C5-7DA2-1943-9C2A-17CBDF35F5B5}"/>
              </c:ext>
            </c:extLst>
          </c:dPt>
          <c:dPt>
            <c:idx val="355"/>
            <c:invertIfNegative val="0"/>
            <c:bubble3D val="0"/>
            <c:spPr>
              <a:solidFill>
                <a:schemeClr val="accent2">
                  <a:lumMod val="50000"/>
                  <a:alpha val="75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2C7-7DA2-1943-9C2A-17CBDF35F5B5}"/>
              </c:ext>
            </c:extLst>
          </c:dPt>
          <c:dPt>
            <c:idx val="356"/>
            <c:invertIfNegative val="0"/>
            <c:bubble3D val="0"/>
            <c:spPr>
              <a:solidFill>
                <a:schemeClr val="accent3">
                  <a:lumMod val="50000"/>
                  <a:alpha val="75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2C9-7DA2-1943-9C2A-17CBDF35F5B5}"/>
              </c:ext>
            </c:extLst>
          </c:dPt>
          <c:dPt>
            <c:idx val="357"/>
            <c:invertIfNegative val="0"/>
            <c:bubble3D val="0"/>
            <c:spPr>
              <a:solidFill>
                <a:schemeClr val="accent4">
                  <a:lumMod val="50000"/>
                  <a:alpha val="75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2CB-7DA2-1943-9C2A-17CBDF35F5B5}"/>
              </c:ext>
            </c:extLst>
          </c:dPt>
          <c:dPt>
            <c:idx val="358"/>
            <c:invertIfNegative val="0"/>
            <c:bubble3D val="0"/>
            <c:spPr>
              <a:solidFill>
                <a:schemeClr val="accent5">
                  <a:lumMod val="50000"/>
                  <a:alpha val="75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2CD-7DA2-1943-9C2A-17CBDF35F5B5}"/>
              </c:ext>
            </c:extLst>
          </c:dPt>
          <c:dPt>
            <c:idx val="359"/>
            <c:invertIfNegative val="0"/>
            <c:bubble3D val="0"/>
            <c:spPr>
              <a:solidFill>
                <a:schemeClr val="accent6">
                  <a:lumMod val="50000"/>
                  <a:alpha val="75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2CF-7DA2-1943-9C2A-17CBDF35F5B5}"/>
              </c:ext>
            </c:extLst>
          </c:dPt>
          <c:dPt>
            <c:idx val="360"/>
            <c:invertIfNegative val="0"/>
            <c:bubble3D val="0"/>
            <c:spPr>
              <a:solidFill>
                <a:schemeClr val="accent1">
                  <a:lumMod val="70000"/>
                  <a:lumOff val="30000"/>
                  <a:alpha val="75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2D1-7DA2-1943-9C2A-17CBDF35F5B5}"/>
              </c:ext>
            </c:extLst>
          </c:dPt>
          <c:dPt>
            <c:idx val="361"/>
            <c:invertIfNegative val="0"/>
            <c:bubble3D val="0"/>
            <c:spPr>
              <a:solidFill>
                <a:schemeClr val="accent2">
                  <a:lumMod val="70000"/>
                  <a:lumOff val="30000"/>
                  <a:alpha val="75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2D3-7DA2-1943-9C2A-17CBDF35F5B5}"/>
              </c:ext>
            </c:extLst>
          </c:dPt>
          <c:dPt>
            <c:idx val="362"/>
            <c:invertIfNegative val="0"/>
            <c:bubble3D val="0"/>
            <c:spPr>
              <a:solidFill>
                <a:schemeClr val="accent3">
                  <a:lumMod val="70000"/>
                  <a:lumOff val="30000"/>
                  <a:alpha val="75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2D5-7DA2-1943-9C2A-17CBDF35F5B5}"/>
              </c:ext>
            </c:extLst>
          </c:dPt>
          <c:dPt>
            <c:idx val="363"/>
            <c:invertIfNegative val="0"/>
            <c:bubble3D val="0"/>
            <c:spPr>
              <a:solidFill>
                <a:schemeClr val="accent4">
                  <a:lumMod val="70000"/>
                  <a:lumOff val="30000"/>
                  <a:alpha val="75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2D7-7DA2-1943-9C2A-17CBDF35F5B5}"/>
              </c:ext>
            </c:extLst>
          </c:dPt>
          <c:dPt>
            <c:idx val="364"/>
            <c:invertIfNegative val="0"/>
            <c:bubble3D val="0"/>
            <c:spPr>
              <a:solidFill>
                <a:schemeClr val="accent5">
                  <a:lumMod val="70000"/>
                  <a:lumOff val="30000"/>
                  <a:alpha val="75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2D9-7DA2-1943-9C2A-17CBDF35F5B5}"/>
              </c:ext>
            </c:extLst>
          </c:dPt>
          <c:dPt>
            <c:idx val="365"/>
            <c:invertIfNegative val="0"/>
            <c:bubble3D val="0"/>
            <c:spPr>
              <a:solidFill>
                <a:schemeClr val="accent6">
                  <a:lumMod val="70000"/>
                  <a:lumOff val="30000"/>
                  <a:alpha val="75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2DB-7DA2-1943-9C2A-17CBDF35F5B5}"/>
              </c:ext>
            </c:extLst>
          </c:dPt>
          <c:dPt>
            <c:idx val="366"/>
            <c:invertIfNegative val="0"/>
            <c:bubble3D val="0"/>
            <c:spPr>
              <a:solidFill>
                <a:schemeClr val="accent1">
                  <a:lumMod val="70000"/>
                  <a:alpha val="75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2DD-7DA2-1943-9C2A-17CBDF35F5B5}"/>
              </c:ext>
            </c:extLst>
          </c:dPt>
          <c:dPt>
            <c:idx val="367"/>
            <c:invertIfNegative val="0"/>
            <c:bubble3D val="0"/>
            <c:spPr>
              <a:solidFill>
                <a:schemeClr val="accent2">
                  <a:lumMod val="70000"/>
                  <a:alpha val="75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2DF-7DA2-1943-9C2A-17CBDF35F5B5}"/>
              </c:ext>
            </c:extLst>
          </c:dPt>
          <c:dPt>
            <c:idx val="368"/>
            <c:invertIfNegative val="0"/>
            <c:bubble3D val="0"/>
            <c:spPr>
              <a:solidFill>
                <a:schemeClr val="accent3">
                  <a:lumMod val="70000"/>
                  <a:alpha val="75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2E1-7DA2-1943-9C2A-17CBDF35F5B5}"/>
              </c:ext>
            </c:extLst>
          </c:dPt>
          <c:dPt>
            <c:idx val="369"/>
            <c:invertIfNegative val="0"/>
            <c:bubble3D val="0"/>
            <c:spPr>
              <a:solidFill>
                <a:schemeClr val="accent4">
                  <a:lumMod val="70000"/>
                  <a:alpha val="75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2E3-7DA2-1943-9C2A-17CBDF35F5B5}"/>
              </c:ext>
            </c:extLst>
          </c:dPt>
          <c:dPt>
            <c:idx val="370"/>
            <c:invertIfNegative val="0"/>
            <c:bubble3D val="0"/>
            <c:spPr>
              <a:solidFill>
                <a:schemeClr val="accent5">
                  <a:lumMod val="70000"/>
                  <a:alpha val="75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2E5-7DA2-1943-9C2A-17CBDF35F5B5}"/>
              </c:ext>
            </c:extLst>
          </c:dPt>
          <c:dPt>
            <c:idx val="371"/>
            <c:invertIfNegative val="0"/>
            <c:bubble3D val="0"/>
            <c:spPr>
              <a:solidFill>
                <a:schemeClr val="accent6">
                  <a:lumMod val="70000"/>
                  <a:alpha val="75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2E7-7DA2-1943-9C2A-17CBDF35F5B5}"/>
              </c:ext>
            </c:extLst>
          </c:dPt>
          <c:dPt>
            <c:idx val="372"/>
            <c:invertIfNegative val="0"/>
            <c:bubble3D val="0"/>
            <c:spPr>
              <a:solidFill>
                <a:schemeClr val="accent1">
                  <a:lumMod val="50000"/>
                  <a:lumOff val="50000"/>
                  <a:alpha val="75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2E9-7DA2-1943-9C2A-17CBDF35F5B5}"/>
              </c:ext>
            </c:extLst>
          </c:dPt>
          <c:dPt>
            <c:idx val="373"/>
            <c:invertIfNegative val="0"/>
            <c:bubble3D val="0"/>
            <c:spPr>
              <a:solidFill>
                <a:schemeClr val="accent2">
                  <a:lumMod val="50000"/>
                  <a:lumOff val="50000"/>
                  <a:alpha val="75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2EB-7DA2-1943-9C2A-17CBDF35F5B5}"/>
              </c:ext>
            </c:extLst>
          </c:dPt>
          <c:dPt>
            <c:idx val="374"/>
            <c:invertIfNegative val="0"/>
            <c:bubble3D val="0"/>
            <c:spPr>
              <a:solidFill>
                <a:schemeClr val="accent3">
                  <a:lumMod val="50000"/>
                  <a:lumOff val="50000"/>
                  <a:alpha val="75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2ED-7DA2-1943-9C2A-17CBDF35F5B5}"/>
              </c:ext>
            </c:extLst>
          </c:dPt>
          <c:dPt>
            <c:idx val="375"/>
            <c:invertIfNegative val="0"/>
            <c:bubble3D val="0"/>
            <c:spPr>
              <a:solidFill>
                <a:schemeClr val="accent4">
                  <a:lumMod val="50000"/>
                  <a:lumOff val="50000"/>
                  <a:alpha val="75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2EF-7DA2-1943-9C2A-17CBDF35F5B5}"/>
              </c:ext>
            </c:extLst>
          </c:dPt>
          <c:dPt>
            <c:idx val="376"/>
            <c:invertIfNegative val="0"/>
            <c:bubble3D val="0"/>
            <c:spPr>
              <a:solidFill>
                <a:schemeClr val="accent5">
                  <a:lumMod val="50000"/>
                  <a:lumOff val="50000"/>
                  <a:alpha val="75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2F1-7DA2-1943-9C2A-17CBDF35F5B5}"/>
              </c:ext>
            </c:extLst>
          </c:dPt>
          <c:dPt>
            <c:idx val="377"/>
            <c:invertIfNegative val="0"/>
            <c:bubble3D val="0"/>
            <c:spPr>
              <a:solidFill>
                <a:schemeClr val="accent6">
                  <a:lumMod val="50000"/>
                  <a:lumOff val="50000"/>
                  <a:alpha val="75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2F3-7DA2-1943-9C2A-17CBDF35F5B5}"/>
              </c:ext>
            </c:extLst>
          </c:dPt>
          <c:dPt>
            <c:idx val="378"/>
            <c:invertIfNegative val="0"/>
            <c:bubble3D val="0"/>
            <c:spPr>
              <a:solidFill>
                <a:schemeClr val="accent1">
                  <a:alpha val="75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2F5-7DA2-1943-9C2A-17CBDF35F5B5}"/>
              </c:ext>
            </c:extLst>
          </c:dPt>
          <c:dPt>
            <c:idx val="379"/>
            <c:invertIfNegative val="0"/>
            <c:bubble3D val="0"/>
            <c:spPr>
              <a:solidFill>
                <a:schemeClr val="accent2">
                  <a:alpha val="75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2F7-7DA2-1943-9C2A-17CBDF35F5B5}"/>
              </c:ext>
            </c:extLst>
          </c:dPt>
          <c:dPt>
            <c:idx val="380"/>
            <c:invertIfNegative val="0"/>
            <c:bubble3D val="0"/>
            <c:spPr>
              <a:solidFill>
                <a:schemeClr val="accent3">
                  <a:alpha val="75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2F9-7DA2-1943-9C2A-17CBDF35F5B5}"/>
              </c:ext>
            </c:extLst>
          </c:dPt>
          <c:dPt>
            <c:idx val="381"/>
            <c:invertIfNegative val="0"/>
            <c:bubble3D val="0"/>
            <c:spPr>
              <a:solidFill>
                <a:schemeClr val="accent4">
                  <a:alpha val="75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2FB-7DA2-1943-9C2A-17CBDF35F5B5}"/>
              </c:ext>
            </c:extLst>
          </c:dPt>
          <c:dPt>
            <c:idx val="382"/>
            <c:invertIfNegative val="0"/>
            <c:bubble3D val="0"/>
            <c:spPr>
              <a:solidFill>
                <a:schemeClr val="accent5">
                  <a:alpha val="75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2FD-7DA2-1943-9C2A-17CBDF35F5B5}"/>
              </c:ext>
            </c:extLst>
          </c:dPt>
          <c:dPt>
            <c:idx val="383"/>
            <c:invertIfNegative val="0"/>
            <c:bubble3D val="0"/>
            <c:spPr>
              <a:solidFill>
                <a:schemeClr val="accent6">
                  <a:alpha val="75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2FF-7DA2-1943-9C2A-17CBDF35F5B5}"/>
              </c:ext>
            </c:extLst>
          </c:dPt>
          <c:dPt>
            <c:idx val="384"/>
            <c:invertIfNegative val="0"/>
            <c:bubble3D val="0"/>
            <c:spPr>
              <a:solidFill>
                <a:schemeClr val="accent1">
                  <a:lumMod val="60000"/>
                  <a:alpha val="75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301-7DA2-1943-9C2A-17CBDF35F5B5}"/>
              </c:ext>
            </c:extLst>
          </c:dPt>
          <c:dPt>
            <c:idx val="385"/>
            <c:invertIfNegative val="0"/>
            <c:bubble3D val="0"/>
            <c:spPr>
              <a:solidFill>
                <a:schemeClr val="accent2">
                  <a:lumMod val="60000"/>
                  <a:alpha val="75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303-7DA2-1943-9C2A-17CBDF35F5B5}"/>
              </c:ext>
            </c:extLst>
          </c:dPt>
          <c:dPt>
            <c:idx val="386"/>
            <c:invertIfNegative val="0"/>
            <c:bubble3D val="0"/>
            <c:spPr>
              <a:solidFill>
                <a:schemeClr val="accent3">
                  <a:lumMod val="60000"/>
                  <a:alpha val="75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305-7DA2-1943-9C2A-17CBDF35F5B5}"/>
              </c:ext>
            </c:extLst>
          </c:dPt>
          <c:dPt>
            <c:idx val="387"/>
            <c:invertIfNegative val="0"/>
            <c:bubble3D val="0"/>
            <c:spPr>
              <a:solidFill>
                <a:schemeClr val="accent4">
                  <a:lumMod val="60000"/>
                  <a:alpha val="75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307-7DA2-1943-9C2A-17CBDF35F5B5}"/>
              </c:ext>
            </c:extLst>
          </c:dPt>
          <c:dPt>
            <c:idx val="388"/>
            <c:invertIfNegative val="0"/>
            <c:bubble3D val="0"/>
            <c:spPr>
              <a:solidFill>
                <a:schemeClr val="accent5">
                  <a:lumMod val="60000"/>
                  <a:alpha val="75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309-7DA2-1943-9C2A-17CBDF35F5B5}"/>
              </c:ext>
            </c:extLst>
          </c:dPt>
          <c:dPt>
            <c:idx val="389"/>
            <c:invertIfNegative val="0"/>
            <c:bubble3D val="0"/>
            <c:spPr>
              <a:solidFill>
                <a:schemeClr val="accent6">
                  <a:lumMod val="60000"/>
                  <a:alpha val="75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30B-7DA2-1943-9C2A-17CBDF35F5B5}"/>
              </c:ext>
            </c:extLst>
          </c:dPt>
          <c:dPt>
            <c:idx val="390"/>
            <c:invertIfNegative val="0"/>
            <c:bubble3D val="0"/>
            <c:spPr>
              <a:solidFill>
                <a:schemeClr val="accent1">
                  <a:lumMod val="80000"/>
                  <a:lumOff val="20000"/>
                  <a:alpha val="75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30D-7DA2-1943-9C2A-17CBDF35F5B5}"/>
              </c:ext>
            </c:extLst>
          </c:dPt>
          <c:dPt>
            <c:idx val="391"/>
            <c:invertIfNegative val="0"/>
            <c:bubble3D val="0"/>
            <c:spPr>
              <a:solidFill>
                <a:schemeClr val="accent2">
                  <a:lumMod val="80000"/>
                  <a:lumOff val="20000"/>
                  <a:alpha val="75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30F-7DA2-1943-9C2A-17CBDF35F5B5}"/>
              </c:ext>
            </c:extLst>
          </c:dPt>
          <c:dPt>
            <c:idx val="392"/>
            <c:invertIfNegative val="0"/>
            <c:bubble3D val="0"/>
            <c:spPr>
              <a:solidFill>
                <a:schemeClr val="accent3">
                  <a:lumMod val="80000"/>
                  <a:lumOff val="20000"/>
                  <a:alpha val="75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311-7DA2-1943-9C2A-17CBDF35F5B5}"/>
              </c:ext>
            </c:extLst>
          </c:dPt>
          <c:dPt>
            <c:idx val="393"/>
            <c:invertIfNegative val="0"/>
            <c:bubble3D val="0"/>
            <c:spPr>
              <a:solidFill>
                <a:schemeClr val="accent4">
                  <a:lumMod val="80000"/>
                  <a:lumOff val="20000"/>
                  <a:alpha val="75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313-7DA2-1943-9C2A-17CBDF35F5B5}"/>
              </c:ext>
            </c:extLst>
          </c:dPt>
          <c:dPt>
            <c:idx val="394"/>
            <c:invertIfNegative val="0"/>
            <c:bubble3D val="0"/>
            <c:spPr>
              <a:solidFill>
                <a:schemeClr val="accent5">
                  <a:lumMod val="80000"/>
                  <a:lumOff val="20000"/>
                  <a:alpha val="75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315-7DA2-1943-9C2A-17CBDF35F5B5}"/>
              </c:ext>
            </c:extLst>
          </c:dPt>
          <c:dPt>
            <c:idx val="395"/>
            <c:invertIfNegative val="0"/>
            <c:bubble3D val="0"/>
            <c:spPr>
              <a:solidFill>
                <a:schemeClr val="accent6">
                  <a:lumMod val="80000"/>
                  <a:lumOff val="20000"/>
                  <a:alpha val="75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317-7DA2-1943-9C2A-17CBDF35F5B5}"/>
              </c:ext>
            </c:extLst>
          </c:dPt>
          <c:dPt>
            <c:idx val="396"/>
            <c:invertIfNegative val="0"/>
            <c:bubble3D val="0"/>
            <c:spPr>
              <a:solidFill>
                <a:schemeClr val="accent1">
                  <a:lumMod val="80000"/>
                  <a:alpha val="75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319-7DA2-1943-9C2A-17CBDF35F5B5}"/>
              </c:ext>
            </c:extLst>
          </c:dPt>
          <c:dPt>
            <c:idx val="397"/>
            <c:invertIfNegative val="0"/>
            <c:bubble3D val="0"/>
            <c:spPr>
              <a:solidFill>
                <a:schemeClr val="accent2">
                  <a:lumMod val="80000"/>
                  <a:alpha val="75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31B-7DA2-1943-9C2A-17CBDF35F5B5}"/>
              </c:ext>
            </c:extLst>
          </c:dPt>
          <c:dPt>
            <c:idx val="398"/>
            <c:invertIfNegative val="0"/>
            <c:bubble3D val="0"/>
            <c:spPr>
              <a:solidFill>
                <a:schemeClr val="accent3">
                  <a:lumMod val="80000"/>
                  <a:alpha val="75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31D-7DA2-1943-9C2A-17CBDF35F5B5}"/>
              </c:ext>
            </c:extLst>
          </c:dPt>
          <c:dPt>
            <c:idx val="399"/>
            <c:invertIfNegative val="0"/>
            <c:bubble3D val="0"/>
            <c:spPr>
              <a:solidFill>
                <a:schemeClr val="accent4">
                  <a:lumMod val="80000"/>
                  <a:alpha val="75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31F-7DA2-1943-9C2A-17CBDF35F5B5}"/>
              </c:ext>
            </c:extLst>
          </c:dPt>
          <c:dPt>
            <c:idx val="400"/>
            <c:invertIfNegative val="0"/>
            <c:bubble3D val="0"/>
            <c:spPr>
              <a:solidFill>
                <a:schemeClr val="accent5">
                  <a:lumMod val="80000"/>
                  <a:alpha val="75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321-7DA2-1943-9C2A-17CBDF35F5B5}"/>
              </c:ext>
            </c:extLst>
          </c:dPt>
          <c:dPt>
            <c:idx val="401"/>
            <c:invertIfNegative val="0"/>
            <c:bubble3D val="0"/>
            <c:spPr>
              <a:solidFill>
                <a:schemeClr val="accent6">
                  <a:lumMod val="80000"/>
                  <a:alpha val="75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323-7DA2-1943-9C2A-17CBDF35F5B5}"/>
              </c:ext>
            </c:extLst>
          </c:dPt>
          <c:dPt>
            <c:idx val="402"/>
            <c:invertIfNegative val="0"/>
            <c:bubble3D val="0"/>
            <c:spPr>
              <a:solidFill>
                <a:schemeClr val="accent1">
                  <a:lumMod val="60000"/>
                  <a:lumOff val="40000"/>
                  <a:alpha val="75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325-7DA2-1943-9C2A-17CBDF35F5B5}"/>
              </c:ext>
            </c:extLst>
          </c:dPt>
          <c:dPt>
            <c:idx val="403"/>
            <c:invertIfNegative val="0"/>
            <c:bubble3D val="0"/>
            <c:spPr>
              <a:solidFill>
                <a:schemeClr val="accent2">
                  <a:lumMod val="60000"/>
                  <a:lumOff val="40000"/>
                  <a:alpha val="75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327-7DA2-1943-9C2A-17CBDF35F5B5}"/>
              </c:ext>
            </c:extLst>
          </c:dPt>
          <c:dPt>
            <c:idx val="404"/>
            <c:invertIfNegative val="0"/>
            <c:bubble3D val="0"/>
            <c:spPr>
              <a:solidFill>
                <a:schemeClr val="accent3">
                  <a:lumMod val="60000"/>
                  <a:lumOff val="40000"/>
                  <a:alpha val="75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329-7DA2-1943-9C2A-17CBDF35F5B5}"/>
              </c:ext>
            </c:extLst>
          </c:dPt>
          <c:dPt>
            <c:idx val="405"/>
            <c:invertIfNegative val="0"/>
            <c:bubble3D val="0"/>
            <c:spPr>
              <a:solidFill>
                <a:schemeClr val="accent4">
                  <a:lumMod val="60000"/>
                  <a:lumOff val="40000"/>
                  <a:alpha val="75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32B-7DA2-1943-9C2A-17CBDF35F5B5}"/>
              </c:ext>
            </c:extLst>
          </c:dPt>
          <c:dPt>
            <c:idx val="406"/>
            <c:invertIfNegative val="0"/>
            <c:bubble3D val="0"/>
            <c:spPr>
              <a:solidFill>
                <a:schemeClr val="accent5">
                  <a:lumMod val="60000"/>
                  <a:lumOff val="40000"/>
                  <a:alpha val="75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32D-7DA2-1943-9C2A-17CBDF35F5B5}"/>
              </c:ext>
            </c:extLst>
          </c:dPt>
          <c:dPt>
            <c:idx val="407"/>
            <c:invertIfNegative val="0"/>
            <c:bubble3D val="0"/>
            <c:spPr>
              <a:solidFill>
                <a:schemeClr val="accent6">
                  <a:lumMod val="60000"/>
                  <a:lumOff val="40000"/>
                  <a:alpha val="75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32F-7DA2-1943-9C2A-17CBDF35F5B5}"/>
              </c:ext>
            </c:extLst>
          </c:dPt>
          <c:dPt>
            <c:idx val="408"/>
            <c:invertIfNegative val="0"/>
            <c:bubble3D val="0"/>
            <c:spPr>
              <a:solidFill>
                <a:schemeClr val="accent1">
                  <a:lumMod val="50000"/>
                  <a:alpha val="75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331-7DA2-1943-9C2A-17CBDF35F5B5}"/>
              </c:ext>
            </c:extLst>
          </c:dPt>
          <c:dPt>
            <c:idx val="409"/>
            <c:invertIfNegative val="0"/>
            <c:bubble3D val="0"/>
            <c:spPr>
              <a:solidFill>
                <a:schemeClr val="accent2">
                  <a:lumMod val="50000"/>
                  <a:alpha val="75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333-7DA2-1943-9C2A-17CBDF35F5B5}"/>
              </c:ext>
            </c:extLst>
          </c:dPt>
          <c:dPt>
            <c:idx val="410"/>
            <c:invertIfNegative val="0"/>
            <c:bubble3D val="0"/>
            <c:spPr>
              <a:solidFill>
                <a:schemeClr val="accent3">
                  <a:lumMod val="50000"/>
                  <a:alpha val="75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335-7DA2-1943-9C2A-17CBDF35F5B5}"/>
              </c:ext>
            </c:extLst>
          </c:dPt>
          <c:dPt>
            <c:idx val="411"/>
            <c:invertIfNegative val="0"/>
            <c:bubble3D val="0"/>
            <c:spPr>
              <a:solidFill>
                <a:schemeClr val="accent4">
                  <a:lumMod val="50000"/>
                  <a:alpha val="75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337-7DA2-1943-9C2A-17CBDF35F5B5}"/>
              </c:ext>
            </c:extLst>
          </c:dPt>
          <c:dPt>
            <c:idx val="412"/>
            <c:invertIfNegative val="0"/>
            <c:bubble3D val="0"/>
            <c:spPr>
              <a:solidFill>
                <a:schemeClr val="accent5">
                  <a:lumMod val="50000"/>
                  <a:alpha val="75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339-7DA2-1943-9C2A-17CBDF35F5B5}"/>
              </c:ext>
            </c:extLst>
          </c:dPt>
          <c:dPt>
            <c:idx val="413"/>
            <c:invertIfNegative val="0"/>
            <c:bubble3D val="0"/>
            <c:spPr>
              <a:solidFill>
                <a:schemeClr val="accent6">
                  <a:lumMod val="50000"/>
                  <a:alpha val="75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33B-7DA2-1943-9C2A-17CBDF35F5B5}"/>
              </c:ext>
            </c:extLst>
          </c:dPt>
          <c:dPt>
            <c:idx val="414"/>
            <c:invertIfNegative val="0"/>
            <c:bubble3D val="0"/>
            <c:spPr>
              <a:solidFill>
                <a:schemeClr val="accent1">
                  <a:lumMod val="70000"/>
                  <a:lumOff val="30000"/>
                  <a:alpha val="75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33D-7DA2-1943-9C2A-17CBDF35F5B5}"/>
              </c:ext>
            </c:extLst>
          </c:dPt>
          <c:dPt>
            <c:idx val="415"/>
            <c:invertIfNegative val="0"/>
            <c:bubble3D val="0"/>
            <c:spPr>
              <a:solidFill>
                <a:schemeClr val="accent2">
                  <a:lumMod val="70000"/>
                  <a:lumOff val="30000"/>
                  <a:alpha val="75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33F-7DA2-1943-9C2A-17CBDF35F5B5}"/>
              </c:ext>
            </c:extLst>
          </c:dPt>
          <c:dPt>
            <c:idx val="416"/>
            <c:invertIfNegative val="0"/>
            <c:bubble3D val="0"/>
            <c:spPr>
              <a:solidFill>
                <a:schemeClr val="accent3">
                  <a:lumMod val="70000"/>
                  <a:lumOff val="30000"/>
                  <a:alpha val="75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341-7DA2-1943-9C2A-17CBDF35F5B5}"/>
              </c:ext>
            </c:extLst>
          </c:dPt>
          <c:dPt>
            <c:idx val="417"/>
            <c:invertIfNegative val="0"/>
            <c:bubble3D val="0"/>
            <c:spPr>
              <a:solidFill>
                <a:schemeClr val="accent4">
                  <a:lumMod val="70000"/>
                  <a:lumOff val="30000"/>
                  <a:alpha val="75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343-7DA2-1943-9C2A-17CBDF35F5B5}"/>
              </c:ext>
            </c:extLst>
          </c:dPt>
          <c:dPt>
            <c:idx val="418"/>
            <c:invertIfNegative val="0"/>
            <c:bubble3D val="0"/>
            <c:spPr>
              <a:solidFill>
                <a:schemeClr val="accent5">
                  <a:lumMod val="70000"/>
                  <a:lumOff val="30000"/>
                  <a:alpha val="75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345-7DA2-1943-9C2A-17CBDF35F5B5}"/>
              </c:ext>
            </c:extLst>
          </c:dPt>
          <c:dPt>
            <c:idx val="419"/>
            <c:invertIfNegative val="0"/>
            <c:bubble3D val="0"/>
            <c:spPr>
              <a:solidFill>
                <a:schemeClr val="accent6">
                  <a:lumMod val="70000"/>
                  <a:lumOff val="30000"/>
                  <a:alpha val="75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347-7DA2-1943-9C2A-17CBDF35F5B5}"/>
              </c:ext>
            </c:extLst>
          </c:dPt>
          <c:dPt>
            <c:idx val="420"/>
            <c:invertIfNegative val="0"/>
            <c:bubble3D val="0"/>
            <c:spPr>
              <a:solidFill>
                <a:schemeClr val="accent1">
                  <a:lumMod val="70000"/>
                  <a:alpha val="75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349-7DA2-1943-9C2A-17CBDF35F5B5}"/>
              </c:ext>
            </c:extLst>
          </c:dPt>
          <c:dPt>
            <c:idx val="421"/>
            <c:invertIfNegative val="0"/>
            <c:bubble3D val="0"/>
            <c:spPr>
              <a:solidFill>
                <a:schemeClr val="accent2">
                  <a:lumMod val="70000"/>
                  <a:alpha val="75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34B-7DA2-1943-9C2A-17CBDF35F5B5}"/>
              </c:ext>
            </c:extLst>
          </c:dPt>
          <c:dPt>
            <c:idx val="422"/>
            <c:invertIfNegative val="0"/>
            <c:bubble3D val="0"/>
            <c:spPr>
              <a:solidFill>
                <a:schemeClr val="accent3">
                  <a:lumMod val="70000"/>
                  <a:alpha val="75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34D-7DA2-1943-9C2A-17CBDF35F5B5}"/>
              </c:ext>
            </c:extLst>
          </c:dPt>
          <c:dPt>
            <c:idx val="423"/>
            <c:invertIfNegative val="0"/>
            <c:bubble3D val="0"/>
            <c:spPr>
              <a:solidFill>
                <a:schemeClr val="accent4">
                  <a:lumMod val="70000"/>
                  <a:alpha val="75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34F-7DA2-1943-9C2A-17CBDF35F5B5}"/>
              </c:ext>
            </c:extLst>
          </c:dPt>
          <c:dPt>
            <c:idx val="424"/>
            <c:invertIfNegative val="0"/>
            <c:bubble3D val="0"/>
            <c:spPr>
              <a:solidFill>
                <a:schemeClr val="accent5">
                  <a:lumMod val="70000"/>
                  <a:alpha val="75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351-7DA2-1943-9C2A-17CBDF35F5B5}"/>
              </c:ext>
            </c:extLst>
          </c:dPt>
          <c:dPt>
            <c:idx val="425"/>
            <c:invertIfNegative val="0"/>
            <c:bubble3D val="0"/>
            <c:spPr>
              <a:solidFill>
                <a:schemeClr val="accent6">
                  <a:lumMod val="70000"/>
                  <a:alpha val="75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353-7DA2-1943-9C2A-17CBDF35F5B5}"/>
              </c:ext>
            </c:extLst>
          </c:dPt>
          <c:dPt>
            <c:idx val="426"/>
            <c:invertIfNegative val="0"/>
            <c:bubble3D val="0"/>
            <c:spPr>
              <a:solidFill>
                <a:schemeClr val="accent1">
                  <a:lumMod val="50000"/>
                  <a:lumOff val="50000"/>
                  <a:alpha val="75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355-7DA2-1943-9C2A-17CBDF35F5B5}"/>
              </c:ext>
            </c:extLst>
          </c:dPt>
          <c:dPt>
            <c:idx val="427"/>
            <c:invertIfNegative val="0"/>
            <c:bubble3D val="0"/>
            <c:spPr>
              <a:solidFill>
                <a:schemeClr val="accent2">
                  <a:lumMod val="50000"/>
                  <a:lumOff val="50000"/>
                  <a:alpha val="75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357-7DA2-1943-9C2A-17CBDF35F5B5}"/>
              </c:ext>
            </c:extLst>
          </c:dPt>
          <c:dPt>
            <c:idx val="428"/>
            <c:invertIfNegative val="0"/>
            <c:bubble3D val="0"/>
            <c:spPr>
              <a:solidFill>
                <a:schemeClr val="accent3">
                  <a:lumMod val="50000"/>
                  <a:lumOff val="50000"/>
                  <a:alpha val="75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359-7DA2-1943-9C2A-17CBDF35F5B5}"/>
              </c:ext>
            </c:extLst>
          </c:dPt>
          <c:dPt>
            <c:idx val="429"/>
            <c:invertIfNegative val="0"/>
            <c:bubble3D val="0"/>
            <c:spPr>
              <a:solidFill>
                <a:schemeClr val="accent4">
                  <a:lumMod val="50000"/>
                  <a:lumOff val="50000"/>
                  <a:alpha val="75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35B-7DA2-1943-9C2A-17CBDF35F5B5}"/>
              </c:ext>
            </c:extLst>
          </c:dPt>
          <c:dPt>
            <c:idx val="430"/>
            <c:invertIfNegative val="0"/>
            <c:bubble3D val="0"/>
            <c:spPr>
              <a:solidFill>
                <a:schemeClr val="accent5">
                  <a:lumMod val="50000"/>
                  <a:lumOff val="50000"/>
                  <a:alpha val="75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35D-7DA2-1943-9C2A-17CBDF35F5B5}"/>
              </c:ext>
            </c:extLst>
          </c:dPt>
          <c:dPt>
            <c:idx val="431"/>
            <c:invertIfNegative val="0"/>
            <c:bubble3D val="0"/>
            <c:spPr>
              <a:solidFill>
                <a:schemeClr val="accent6">
                  <a:lumMod val="50000"/>
                  <a:lumOff val="50000"/>
                  <a:alpha val="75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35F-7DA2-1943-9C2A-17CBDF35F5B5}"/>
              </c:ext>
            </c:extLst>
          </c:dPt>
          <c:dPt>
            <c:idx val="432"/>
            <c:invertIfNegative val="0"/>
            <c:bubble3D val="0"/>
            <c:spPr>
              <a:solidFill>
                <a:schemeClr val="accent1">
                  <a:alpha val="75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361-7DA2-1943-9C2A-17CBDF35F5B5}"/>
              </c:ext>
            </c:extLst>
          </c:dPt>
          <c:dPt>
            <c:idx val="433"/>
            <c:invertIfNegative val="0"/>
            <c:bubble3D val="0"/>
            <c:spPr>
              <a:solidFill>
                <a:schemeClr val="accent2">
                  <a:alpha val="75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363-7DA2-1943-9C2A-17CBDF35F5B5}"/>
              </c:ext>
            </c:extLst>
          </c:dPt>
          <c:dPt>
            <c:idx val="434"/>
            <c:invertIfNegative val="0"/>
            <c:bubble3D val="0"/>
            <c:spPr>
              <a:solidFill>
                <a:schemeClr val="accent3">
                  <a:alpha val="75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365-7DA2-1943-9C2A-17CBDF35F5B5}"/>
              </c:ext>
            </c:extLst>
          </c:dPt>
          <c:dPt>
            <c:idx val="435"/>
            <c:invertIfNegative val="0"/>
            <c:bubble3D val="0"/>
            <c:spPr>
              <a:solidFill>
                <a:schemeClr val="accent4">
                  <a:alpha val="75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367-7DA2-1943-9C2A-17CBDF35F5B5}"/>
              </c:ext>
            </c:extLst>
          </c:dPt>
          <c:dPt>
            <c:idx val="436"/>
            <c:invertIfNegative val="0"/>
            <c:bubble3D val="0"/>
            <c:spPr>
              <a:solidFill>
                <a:schemeClr val="accent5">
                  <a:alpha val="75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369-7DA2-1943-9C2A-17CBDF35F5B5}"/>
              </c:ext>
            </c:extLst>
          </c:dPt>
          <c:dPt>
            <c:idx val="437"/>
            <c:invertIfNegative val="0"/>
            <c:bubble3D val="0"/>
            <c:spPr>
              <a:solidFill>
                <a:schemeClr val="accent6">
                  <a:alpha val="75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36B-7DA2-1943-9C2A-17CBDF35F5B5}"/>
              </c:ext>
            </c:extLst>
          </c:dPt>
          <c:dPt>
            <c:idx val="438"/>
            <c:invertIfNegative val="0"/>
            <c:bubble3D val="0"/>
            <c:spPr>
              <a:solidFill>
                <a:schemeClr val="accent1">
                  <a:lumMod val="60000"/>
                  <a:alpha val="75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36D-7DA2-1943-9C2A-17CBDF35F5B5}"/>
              </c:ext>
            </c:extLst>
          </c:dPt>
          <c:dPt>
            <c:idx val="439"/>
            <c:invertIfNegative val="0"/>
            <c:bubble3D val="0"/>
            <c:spPr>
              <a:solidFill>
                <a:schemeClr val="accent2">
                  <a:lumMod val="60000"/>
                  <a:alpha val="75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36F-7DA2-1943-9C2A-17CBDF35F5B5}"/>
              </c:ext>
            </c:extLst>
          </c:dPt>
          <c:dPt>
            <c:idx val="440"/>
            <c:invertIfNegative val="0"/>
            <c:bubble3D val="0"/>
            <c:spPr>
              <a:solidFill>
                <a:schemeClr val="accent3">
                  <a:lumMod val="60000"/>
                  <a:alpha val="75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371-7DA2-1943-9C2A-17CBDF35F5B5}"/>
              </c:ext>
            </c:extLst>
          </c:dPt>
          <c:dPt>
            <c:idx val="441"/>
            <c:invertIfNegative val="0"/>
            <c:bubble3D val="0"/>
            <c:spPr>
              <a:solidFill>
                <a:schemeClr val="accent4">
                  <a:lumMod val="60000"/>
                  <a:alpha val="75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373-7DA2-1943-9C2A-17CBDF35F5B5}"/>
              </c:ext>
            </c:extLst>
          </c:dPt>
          <c:dPt>
            <c:idx val="442"/>
            <c:invertIfNegative val="0"/>
            <c:bubble3D val="0"/>
            <c:spPr>
              <a:solidFill>
                <a:schemeClr val="accent5">
                  <a:lumMod val="60000"/>
                  <a:alpha val="75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375-7DA2-1943-9C2A-17CBDF35F5B5}"/>
              </c:ext>
            </c:extLst>
          </c:dPt>
          <c:dPt>
            <c:idx val="443"/>
            <c:invertIfNegative val="0"/>
            <c:bubble3D val="0"/>
            <c:spPr>
              <a:solidFill>
                <a:schemeClr val="accent6">
                  <a:lumMod val="60000"/>
                  <a:alpha val="75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377-7DA2-1943-9C2A-17CBDF35F5B5}"/>
              </c:ext>
            </c:extLst>
          </c:dPt>
          <c:dPt>
            <c:idx val="444"/>
            <c:invertIfNegative val="0"/>
            <c:bubble3D val="0"/>
            <c:spPr>
              <a:solidFill>
                <a:schemeClr val="accent1">
                  <a:lumMod val="80000"/>
                  <a:lumOff val="20000"/>
                  <a:alpha val="75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379-7DA2-1943-9C2A-17CBDF35F5B5}"/>
              </c:ext>
            </c:extLst>
          </c:dPt>
          <c:dPt>
            <c:idx val="445"/>
            <c:invertIfNegative val="0"/>
            <c:bubble3D val="0"/>
            <c:spPr>
              <a:solidFill>
                <a:schemeClr val="accent2">
                  <a:lumMod val="80000"/>
                  <a:lumOff val="20000"/>
                  <a:alpha val="75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37B-7DA2-1943-9C2A-17CBDF35F5B5}"/>
              </c:ext>
            </c:extLst>
          </c:dPt>
          <c:dPt>
            <c:idx val="446"/>
            <c:invertIfNegative val="0"/>
            <c:bubble3D val="0"/>
            <c:spPr>
              <a:solidFill>
                <a:schemeClr val="accent3">
                  <a:lumMod val="80000"/>
                  <a:lumOff val="20000"/>
                  <a:alpha val="75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37D-7DA2-1943-9C2A-17CBDF35F5B5}"/>
              </c:ext>
            </c:extLst>
          </c:dPt>
          <c:dPt>
            <c:idx val="447"/>
            <c:invertIfNegative val="0"/>
            <c:bubble3D val="0"/>
            <c:spPr>
              <a:solidFill>
                <a:schemeClr val="accent4">
                  <a:lumMod val="80000"/>
                  <a:lumOff val="20000"/>
                  <a:alpha val="75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37F-7DA2-1943-9C2A-17CBDF35F5B5}"/>
              </c:ext>
            </c:extLst>
          </c:dPt>
          <c:dPt>
            <c:idx val="448"/>
            <c:invertIfNegative val="0"/>
            <c:bubble3D val="0"/>
            <c:spPr>
              <a:solidFill>
                <a:schemeClr val="accent5">
                  <a:lumMod val="80000"/>
                  <a:lumOff val="20000"/>
                  <a:alpha val="75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381-7DA2-1943-9C2A-17CBDF35F5B5}"/>
              </c:ext>
            </c:extLst>
          </c:dPt>
          <c:dPt>
            <c:idx val="449"/>
            <c:invertIfNegative val="0"/>
            <c:bubble3D val="0"/>
            <c:spPr>
              <a:solidFill>
                <a:schemeClr val="accent6">
                  <a:lumMod val="80000"/>
                  <a:lumOff val="20000"/>
                  <a:alpha val="75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383-7DA2-1943-9C2A-17CBDF35F5B5}"/>
              </c:ext>
            </c:extLst>
          </c:dPt>
          <c:dPt>
            <c:idx val="450"/>
            <c:invertIfNegative val="0"/>
            <c:bubble3D val="0"/>
            <c:spPr>
              <a:solidFill>
                <a:schemeClr val="accent1">
                  <a:lumMod val="80000"/>
                  <a:alpha val="75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385-7DA2-1943-9C2A-17CBDF35F5B5}"/>
              </c:ext>
            </c:extLst>
          </c:dPt>
          <c:dPt>
            <c:idx val="451"/>
            <c:invertIfNegative val="0"/>
            <c:bubble3D val="0"/>
            <c:spPr>
              <a:solidFill>
                <a:schemeClr val="accent2">
                  <a:lumMod val="80000"/>
                  <a:alpha val="75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387-7DA2-1943-9C2A-17CBDF35F5B5}"/>
              </c:ext>
            </c:extLst>
          </c:dPt>
          <c:dPt>
            <c:idx val="452"/>
            <c:invertIfNegative val="0"/>
            <c:bubble3D val="0"/>
            <c:spPr>
              <a:solidFill>
                <a:schemeClr val="accent3">
                  <a:lumMod val="80000"/>
                  <a:alpha val="75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389-7DA2-1943-9C2A-17CBDF35F5B5}"/>
              </c:ext>
            </c:extLst>
          </c:dPt>
          <c:dPt>
            <c:idx val="453"/>
            <c:invertIfNegative val="0"/>
            <c:bubble3D val="0"/>
            <c:spPr>
              <a:solidFill>
                <a:schemeClr val="accent4">
                  <a:lumMod val="80000"/>
                  <a:alpha val="75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38B-7DA2-1943-9C2A-17CBDF35F5B5}"/>
              </c:ext>
            </c:extLst>
          </c:dPt>
          <c:dPt>
            <c:idx val="454"/>
            <c:invertIfNegative val="0"/>
            <c:bubble3D val="0"/>
            <c:spPr>
              <a:solidFill>
                <a:schemeClr val="accent5">
                  <a:lumMod val="80000"/>
                  <a:alpha val="75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38D-7DA2-1943-9C2A-17CBDF35F5B5}"/>
              </c:ext>
            </c:extLst>
          </c:dPt>
          <c:dPt>
            <c:idx val="455"/>
            <c:invertIfNegative val="0"/>
            <c:bubble3D val="0"/>
            <c:spPr>
              <a:solidFill>
                <a:schemeClr val="accent6">
                  <a:lumMod val="80000"/>
                  <a:alpha val="75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38F-7DA2-1943-9C2A-17CBDF35F5B5}"/>
              </c:ext>
            </c:extLst>
          </c:dPt>
          <c:dPt>
            <c:idx val="456"/>
            <c:invertIfNegative val="0"/>
            <c:bubble3D val="0"/>
            <c:spPr>
              <a:solidFill>
                <a:schemeClr val="accent1">
                  <a:lumMod val="60000"/>
                  <a:lumOff val="40000"/>
                  <a:alpha val="75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391-7DA2-1943-9C2A-17CBDF35F5B5}"/>
              </c:ext>
            </c:extLst>
          </c:dPt>
          <c:dPt>
            <c:idx val="457"/>
            <c:invertIfNegative val="0"/>
            <c:bubble3D val="0"/>
            <c:spPr>
              <a:solidFill>
                <a:schemeClr val="accent2">
                  <a:lumMod val="60000"/>
                  <a:lumOff val="40000"/>
                  <a:alpha val="75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393-7DA2-1943-9C2A-17CBDF35F5B5}"/>
              </c:ext>
            </c:extLst>
          </c:dPt>
          <c:dPt>
            <c:idx val="458"/>
            <c:invertIfNegative val="0"/>
            <c:bubble3D val="0"/>
            <c:spPr>
              <a:solidFill>
                <a:schemeClr val="accent3">
                  <a:lumMod val="60000"/>
                  <a:lumOff val="40000"/>
                  <a:alpha val="75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395-7DA2-1943-9C2A-17CBDF35F5B5}"/>
              </c:ext>
            </c:extLst>
          </c:dPt>
          <c:dPt>
            <c:idx val="459"/>
            <c:invertIfNegative val="0"/>
            <c:bubble3D val="0"/>
            <c:spPr>
              <a:solidFill>
                <a:schemeClr val="accent4">
                  <a:lumMod val="60000"/>
                  <a:lumOff val="40000"/>
                  <a:alpha val="75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397-7DA2-1943-9C2A-17CBDF35F5B5}"/>
              </c:ext>
            </c:extLst>
          </c:dPt>
          <c:dPt>
            <c:idx val="460"/>
            <c:invertIfNegative val="0"/>
            <c:bubble3D val="0"/>
            <c:spPr>
              <a:solidFill>
                <a:schemeClr val="accent5">
                  <a:lumMod val="60000"/>
                  <a:lumOff val="40000"/>
                  <a:alpha val="75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399-7DA2-1943-9C2A-17CBDF35F5B5}"/>
              </c:ext>
            </c:extLst>
          </c:dPt>
          <c:dPt>
            <c:idx val="461"/>
            <c:invertIfNegative val="0"/>
            <c:bubble3D val="0"/>
            <c:spPr>
              <a:solidFill>
                <a:schemeClr val="accent6">
                  <a:lumMod val="60000"/>
                  <a:lumOff val="40000"/>
                  <a:alpha val="75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39B-7DA2-1943-9C2A-17CBDF35F5B5}"/>
              </c:ext>
            </c:extLst>
          </c:dPt>
          <c:dPt>
            <c:idx val="462"/>
            <c:invertIfNegative val="0"/>
            <c:bubble3D val="0"/>
            <c:spPr>
              <a:solidFill>
                <a:schemeClr val="accent1">
                  <a:lumMod val="50000"/>
                  <a:alpha val="75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39D-7DA2-1943-9C2A-17CBDF35F5B5}"/>
              </c:ext>
            </c:extLst>
          </c:dPt>
          <c:dPt>
            <c:idx val="463"/>
            <c:invertIfNegative val="0"/>
            <c:bubble3D val="0"/>
            <c:spPr>
              <a:solidFill>
                <a:schemeClr val="accent2">
                  <a:lumMod val="50000"/>
                  <a:alpha val="75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39F-7DA2-1943-9C2A-17CBDF35F5B5}"/>
              </c:ext>
            </c:extLst>
          </c:dPt>
          <c:dPt>
            <c:idx val="464"/>
            <c:invertIfNegative val="0"/>
            <c:bubble3D val="0"/>
            <c:spPr>
              <a:solidFill>
                <a:schemeClr val="accent3">
                  <a:lumMod val="50000"/>
                  <a:alpha val="75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3A1-7DA2-1943-9C2A-17CBDF35F5B5}"/>
              </c:ext>
            </c:extLst>
          </c:dPt>
          <c:dPt>
            <c:idx val="465"/>
            <c:invertIfNegative val="0"/>
            <c:bubble3D val="0"/>
            <c:spPr>
              <a:solidFill>
                <a:schemeClr val="accent4">
                  <a:lumMod val="50000"/>
                  <a:alpha val="75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3A3-7DA2-1943-9C2A-17CBDF35F5B5}"/>
              </c:ext>
            </c:extLst>
          </c:dPt>
          <c:dPt>
            <c:idx val="466"/>
            <c:invertIfNegative val="0"/>
            <c:bubble3D val="0"/>
            <c:spPr>
              <a:solidFill>
                <a:schemeClr val="accent5">
                  <a:lumMod val="50000"/>
                  <a:alpha val="75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3A5-7DA2-1943-9C2A-17CBDF35F5B5}"/>
              </c:ext>
            </c:extLst>
          </c:dPt>
          <c:dPt>
            <c:idx val="467"/>
            <c:invertIfNegative val="0"/>
            <c:bubble3D val="0"/>
            <c:spPr>
              <a:solidFill>
                <a:schemeClr val="accent6">
                  <a:lumMod val="50000"/>
                  <a:alpha val="75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3A7-7DA2-1943-9C2A-17CBDF35F5B5}"/>
              </c:ext>
            </c:extLst>
          </c:dPt>
          <c:dPt>
            <c:idx val="468"/>
            <c:invertIfNegative val="0"/>
            <c:bubble3D val="0"/>
            <c:spPr>
              <a:solidFill>
                <a:schemeClr val="accent1">
                  <a:lumMod val="70000"/>
                  <a:lumOff val="30000"/>
                  <a:alpha val="75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3A9-7DA2-1943-9C2A-17CBDF35F5B5}"/>
              </c:ext>
            </c:extLst>
          </c:dPt>
          <c:dPt>
            <c:idx val="469"/>
            <c:invertIfNegative val="0"/>
            <c:bubble3D val="0"/>
            <c:spPr>
              <a:solidFill>
                <a:schemeClr val="accent2">
                  <a:lumMod val="70000"/>
                  <a:lumOff val="30000"/>
                  <a:alpha val="75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3AB-7DA2-1943-9C2A-17CBDF35F5B5}"/>
              </c:ext>
            </c:extLst>
          </c:dPt>
          <c:dPt>
            <c:idx val="470"/>
            <c:invertIfNegative val="0"/>
            <c:bubble3D val="0"/>
            <c:spPr>
              <a:solidFill>
                <a:schemeClr val="accent3">
                  <a:lumMod val="70000"/>
                  <a:lumOff val="30000"/>
                  <a:alpha val="75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3AD-7DA2-1943-9C2A-17CBDF35F5B5}"/>
              </c:ext>
            </c:extLst>
          </c:dPt>
          <c:dPt>
            <c:idx val="471"/>
            <c:invertIfNegative val="0"/>
            <c:bubble3D val="0"/>
            <c:spPr>
              <a:solidFill>
                <a:schemeClr val="accent4">
                  <a:lumMod val="70000"/>
                  <a:lumOff val="30000"/>
                  <a:alpha val="75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3AF-7DA2-1943-9C2A-17CBDF35F5B5}"/>
              </c:ext>
            </c:extLst>
          </c:dPt>
          <c:dPt>
            <c:idx val="472"/>
            <c:invertIfNegative val="0"/>
            <c:bubble3D val="0"/>
            <c:spPr>
              <a:solidFill>
                <a:schemeClr val="accent5">
                  <a:lumMod val="70000"/>
                  <a:lumOff val="30000"/>
                  <a:alpha val="75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3B1-7DA2-1943-9C2A-17CBDF35F5B5}"/>
              </c:ext>
            </c:extLst>
          </c:dPt>
          <c:dPt>
            <c:idx val="473"/>
            <c:invertIfNegative val="0"/>
            <c:bubble3D val="0"/>
            <c:spPr>
              <a:solidFill>
                <a:schemeClr val="accent6">
                  <a:lumMod val="70000"/>
                  <a:lumOff val="30000"/>
                  <a:alpha val="75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3B3-7DA2-1943-9C2A-17CBDF35F5B5}"/>
              </c:ext>
            </c:extLst>
          </c:dPt>
          <c:dPt>
            <c:idx val="474"/>
            <c:invertIfNegative val="0"/>
            <c:bubble3D val="0"/>
            <c:spPr>
              <a:solidFill>
                <a:schemeClr val="accent1">
                  <a:lumMod val="70000"/>
                  <a:alpha val="75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3B5-7DA2-1943-9C2A-17CBDF35F5B5}"/>
              </c:ext>
            </c:extLst>
          </c:dPt>
          <c:dPt>
            <c:idx val="475"/>
            <c:invertIfNegative val="0"/>
            <c:bubble3D val="0"/>
            <c:spPr>
              <a:solidFill>
                <a:schemeClr val="accent2">
                  <a:lumMod val="70000"/>
                  <a:alpha val="75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3B7-7DA2-1943-9C2A-17CBDF35F5B5}"/>
              </c:ext>
            </c:extLst>
          </c:dPt>
          <c:dPt>
            <c:idx val="476"/>
            <c:invertIfNegative val="0"/>
            <c:bubble3D val="0"/>
            <c:spPr>
              <a:solidFill>
                <a:schemeClr val="accent3">
                  <a:lumMod val="70000"/>
                  <a:alpha val="75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3B9-7DA2-1943-9C2A-17CBDF35F5B5}"/>
              </c:ext>
            </c:extLst>
          </c:dPt>
          <c:dPt>
            <c:idx val="477"/>
            <c:invertIfNegative val="0"/>
            <c:bubble3D val="0"/>
            <c:spPr>
              <a:solidFill>
                <a:schemeClr val="accent4">
                  <a:lumMod val="70000"/>
                  <a:alpha val="75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3BB-7DA2-1943-9C2A-17CBDF35F5B5}"/>
              </c:ext>
            </c:extLst>
          </c:dPt>
          <c:dPt>
            <c:idx val="478"/>
            <c:invertIfNegative val="0"/>
            <c:bubble3D val="0"/>
            <c:spPr>
              <a:solidFill>
                <a:schemeClr val="accent5">
                  <a:lumMod val="70000"/>
                  <a:alpha val="75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3BD-7DA2-1943-9C2A-17CBDF35F5B5}"/>
              </c:ext>
            </c:extLst>
          </c:dPt>
          <c:dPt>
            <c:idx val="479"/>
            <c:invertIfNegative val="0"/>
            <c:bubble3D val="0"/>
            <c:spPr>
              <a:solidFill>
                <a:schemeClr val="accent6">
                  <a:lumMod val="70000"/>
                  <a:alpha val="75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3BF-7DA2-1943-9C2A-17CBDF35F5B5}"/>
              </c:ext>
            </c:extLst>
          </c:dPt>
          <c:dPt>
            <c:idx val="480"/>
            <c:invertIfNegative val="0"/>
            <c:bubble3D val="0"/>
            <c:spPr>
              <a:solidFill>
                <a:schemeClr val="accent1">
                  <a:lumMod val="50000"/>
                  <a:lumOff val="50000"/>
                  <a:alpha val="75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3C1-7DA2-1943-9C2A-17CBDF35F5B5}"/>
              </c:ext>
            </c:extLst>
          </c:dPt>
          <c:dPt>
            <c:idx val="481"/>
            <c:invertIfNegative val="0"/>
            <c:bubble3D val="0"/>
            <c:spPr>
              <a:solidFill>
                <a:schemeClr val="accent2">
                  <a:lumMod val="50000"/>
                  <a:lumOff val="50000"/>
                  <a:alpha val="75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3C3-7DA2-1943-9C2A-17CBDF35F5B5}"/>
              </c:ext>
            </c:extLst>
          </c:dPt>
          <c:dPt>
            <c:idx val="482"/>
            <c:invertIfNegative val="0"/>
            <c:bubble3D val="0"/>
            <c:spPr>
              <a:solidFill>
                <a:schemeClr val="accent3">
                  <a:lumMod val="50000"/>
                  <a:lumOff val="50000"/>
                  <a:alpha val="75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3C5-7DA2-1943-9C2A-17CBDF35F5B5}"/>
              </c:ext>
            </c:extLst>
          </c:dPt>
          <c:dPt>
            <c:idx val="483"/>
            <c:invertIfNegative val="0"/>
            <c:bubble3D val="0"/>
            <c:spPr>
              <a:solidFill>
                <a:schemeClr val="accent4">
                  <a:lumMod val="50000"/>
                  <a:lumOff val="50000"/>
                  <a:alpha val="75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3C7-7DA2-1943-9C2A-17CBDF35F5B5}"/>
              </c:ext>
            </c:extLst>
          </c:dPt>
          <c:dPt>
            <c:idx val="484"/>
            <c:invertIfNegative val="0"/>
            <c:bubble3D val="0"/>
            <c:spPr>
              <a:solidFill>
                <a:schemeClr val="accent5">
                  <a:lumMod val="50000"/>
                  <a:lumOff val="50000"/>
                  <a:alpha val="75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3C9-7DA2-1943-9C2A-17CBDF35F5B5}"/>
              </c:ext>
            </c:extLst>
          </c:dPt>
          <c:dPt>
            <c:idx val="485"/>
            <c:invertIfNegative val="0"/>
            <c:bubble3D val="0"/>
            <c:spPr>
              <a:solidFill>
                <a:schemeClr val="accent6">
                  <a:lumMod val="50000"/>
                  <a:lumOff val="50000"/>
                  <a:alpha val="75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3CB-7DA2-1943-9C2A-17CBDF35F5B5}"/>
              </c:ext>
            </c:extLst>
          </c:dPt>
          <c:dPt>
            <c:idx val="486"/>
            <c:invertIfNegative val="0"/>
            <c:bubble3D val="0"/>
            <c:spPr>
              <a:solidFill>
                <a:schemeClr val="accent1">
                  <a:alpha val="75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3CD-7DA2-1943-9C2A-17CBDF35F5B5}"/>
              </c:ext>
            </c:extLst>
          </c:dPt>
          <c:dPt>
            <c:idx val="487"/>
            <c:invertIfNegative val="0"/>
            <c:bubble3D val="0"/>
            <c:spPr>
              <a:solidFill>
                <a:schemeClr val="accent2">
                  <a:alpha val="75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3CF-7DA2-1943-9C2A-17CBDF35F5B5}"/>
              </c:ext>
            </c:extLst>
          </c:dPt>
          <c:dPt>
            <c:idx val="488"/>
            <c:invertIfNegative val="0"/>
            <c:bubble3D val="0"/>
            <c:spPr>
              <a:solidFill>
                <a:schemeClr val="accent3">
                  <a:alpha val="75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3D1-7DA2-1943-9C2A-17CBDF35F5B5}"/>
              </c:ext>
            </c:extLst>
          </c:dPt>
          <c:dPt>
            <c:idx val="489"/>
            <c:invertIfNegative val="0"/>
            <c:bubble3D val="0"/>
            <c:spPr>
              <a:solidFill>
                <a:schemeClr val="accent4">
                  <a:alpha val="75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3D3-7DA2-1943-9C2A-17CBDF35F5B5}"/>
              </c:ext>
            </c:extLst>
          </c:dPt>
          <c:dPt>
            <c:idx val="490"/>
            <c:invertIfNegative val="0"/>
            <c:bubble3D val="0"/>
            <c:spPr>
              <a:solidFill>
                <a:schemeClr val="accent5">
                  <a:alpha val="75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3D5-7DA2-1943-9C2A-17CBDF35F5B5}"/>
              </c:ext>
            </c:extLst>
          </c:dPt>
          <c:dPt>
            <c:idx val="491"/>
            <c:invertIfNegative val="0"/>
            <c:bubble3D val="0"/>
            <c:spPr>
              <a:solidFill>
                <a:schemeClr val="accent6">
                  <a:alpha val="75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3D7-7DA2-1943-9C2A-17CBDF35F5B5}"/>
              </c:ext>
            </c:extLst>
          </c:dPt>
          <c:dPt>
            <c:idx val="492"/>
            <c:invertIfNegative val="0"/>
            <c:bubble3D val="0"/>
            <c:spPr>
              <a:solidFill>
                <a:schemeClr val="accent1">
                  <a:lumMod val="60000"/>
                  <a:alpha val="75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3D9-7DA2-1943-9C2A-17CBDF35F5B5}"/>
              </c:ext>
            </c:extLst>
          </c:dPt>
          <c:dPt>
            <c:idx val="493"/>
            <c:invertIfNegative val="0"/>
            <c:bubble3D val="0"/>
            <c:spPr>
              <a:solidFill>
                <a:schemeClr val="accent2">
                  <a:lumMod val="60000"/>
                  <a:alpha val="75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3DB-7DA2-1943-9C2A-17CBDF35F5B5}"/>
              </c:ext>
            </c:extLst>
          </c:dPt>
          <c:dPt>
            <c:idx val="494"/>
            <c:invertIfNegative val="0"/>
            <c:bubble3D val="0"/>
            <c:spPr>
              <a:solidFill>
                <a:schemeClr val="accent3">
                  <a:lumMod val="60000"/>
                  <a:alpha val="75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3DD-7DA2-1943-9C2A-17CBDF35F5B5}"/>
              </c:ext>
            </c:extLst>
          </c:dPt>
          <c:dPt>
            <c:idx val="495"/>
            <c:invertIfNegative val="0"/>
            <c:bubble3D val="0"/>
            <c:spPr>
              <a:solidFill>
                <a:schemeClr val="accent4">
                  <a:lumMod val="60000"/>
                  <a:alpha val="75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3DF-7DA2-1943-9C2A-17CBDF35F5B5}"/>
              </c:ext>
            </c:extLst>
          </c:dPt>
          <c:dPt>
            <c:idx val="496"/>
            <c:invertIfNegative val="0"/>
            <c:bubble3D val="0"/>
            <c:spPr>
              <a:solidFill>
                <a:schemeClr val="accent5">
                  <a:lumMod val="60000"/>
                  <a:alpha val="75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3E1-7DA2-1943-9C2A-17CBDF35F5B5}"/>
              </c:ext>
            </c:extLst>
          </c:dPt>
          <c:dPt>
            <c:idx val="497"/>
            <c:invertIfNegative val="0"/>
            <c:bubble3D val="0"/>
            <c:spPr>
              <a:solidFill>
                <a:schemeClr val="accent6">
                  <a:lumMod val="60000"/>
                  <a:alpha val="75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3E3-7DA2-1943-9C2A-17CBDF35F5B5}"/>
              </c:ext>
            </c:extLst>
          </c:dPt>
          <c:dPt>
            <c:idx val="498"/>
            <c:invertIfNegative val="0"/>
            <c:bubble3D val="0"/>
            <c:spPr>
              <a:solidFill>
                <a:schemeClr val="accent1">
                  <a:lumMod val="80000"/>
                  <a:lumOff val="20000"/>
                  <a:alpha val="75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3E5-7DA2-1943-9C2A-17CBDF35F5B5}"/>
              </c:ext>
            </c:extLst>
          </c:dPt>
          <c:dPt>
            <c:idx val="499"/>
            <c:invertIfNegative val="0"/>
            <c:bubble3D val="0"/>
            <c:spPr>
              <a:solidFill>
                <a:schemeClr val="accent2">
                  <a:lumMod val="80000"/>
                  <a:lumOff val="20000"/>
                  <a:alpha val="75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3E7-7DA2-1943-9C2A-17CBDF35F5B5}"/>
              </c:ext>
            </c:extLst>
          </c:dPt>
          <c:dPt>
            <c:idx val="500"/>
            <c:invertIfNegative val="0"/>
            <c:bubble3D val="0"/>
            <c:spPr>
              <a:solidFill>
                <a:schemeClr val="accent3">
                  <a:lumMod val="80000"/>
                  <a:lumOff val="20000"/>
                  <a:alpha val="75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3E9-7DA2-1943-9C2A-17CBDF35F5B5}"/>
              </c:ext>
            </c:extLst>
          </c:dPt>
          <c:dPt>
            <c:idx val="501"/>
            <c:invertIfNegative val="0"/>
            <c:bubble3D val="0"/>
            <c:spPr>
              <a:solidFill>
                <a:schemeClr val="accent4">
                  <a:lumMod val="80000"/>
                  <a:lumOff val="20000"/>
                  <a:alpha val="75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3EB-7DA2-1943-9C2A-17CBDF35F5B5}"/>
              </c:ext>
            </c:extLst>
          </c:dPt>
          <c:dPt>
            <c:idx val="502"/>
            <c:invertIfNegative val="0"/>
            <c:bubble3D val="0"/>
            <c:spPr>
              <a:solidFill>
                <a:schemeClr val="accent5">
                  <a:lumMod val="80000"/>
                  <a:lumOff val="20000"/>
                  <a:alpha val="75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3ED-7DA2-1943-9C2A-17CBDF35F5B5}"/>
              </c:ext>
            </c:extLst>
          </c:dPt>
          <c:dPt>
            <c:idx val="503"/>
            <c:invertIfNegative val="0"/>
            <c:bubble3D val="0"/>
            <c:spPr>
              <a:solidFill>
                <a:schemeClr val="accent6">
                  <a:lumMod val="80000"/>
                  <a:lumOff val="20000"/>
                  <a:alpha val="75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3EF-7DA2-1943-9C2A-17CBDF35F5B5}"/>
              </c:ext>
            </c:extLst>
          </c:dPt>
          <c:dPt>
            <c:idx val="504"/>
            <c:invertIfNegative val="0"/>
            <c:bubble3D val="0"/>
            <c:spPr>
              <a:solidFill>
                <a:schemeClr val="accent1">
                  <a:lumMod val="80000"/>
                  <a:alpha val="75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3F1-7DA2-1943-9C2A-17CBDF35F5B5}"/>
              </c:ext>
            </c:extLst>
          </c:dPt>
          <c:dPt>
            <c:idx val="505"/>
            <c:invertIfNegative val="0"/>
            <c:bubble3D val="0"/>
            <c:spPr>
              <a:solidFill>
                <a:schemeClr val="accent2">
                  <a:lumMod val="80000"/>
                  <a:alpha val="75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3F3-7DA2-1943-9C2A-17CBDF35F5B5}"/>
              </c:ext>
            </c:extLst>
          </c:dPt>
          <c:dPt>
            <c:idx val="506"/>
            <c:invertIfNegative val="0"/>
            <c:bubble3D val="0"/>
            <c:spPr>
              <a:solidFill>
                <a:schemeClr val="accent3">
                  <a:lumMod val="80000"/>
                  <a:alpha val="75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3F5-7DA2-1943-9C2A-17CBDF35F5B5}"/>
              </c:ext>
            </c:extLst>
          </c:dPt>
          <c:dPt>
            <c:idx val="507"/>
            <c:invertIfNegative val="0"/>
            <c:bubble3D val="0"/>
            <c:spPr>
              <a:solidFill>
                <a:schemeClr val="accent4">
                  <a:lumMod val="80000"/>
                  <a:alpha val="75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3F7-7DA2-1943-9C2A-17CBDF35F5B5}"/>
              </c:ext>
            </c:extLst>
          </c:dPt>
          <c:dPt>
            <c:idx val="508"/>
            <c:invertIfNegative val="0"/>
            <c:bubble3D val="0"/>
            <c:spPr>
              <a:solidFill>
                <a:schemeClr val="accent5">
                  <a:lumMod val="80000"/>
                  <a:alpha val="75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3F9-7DA2-1943-9C2A-17CBDF35F5B5}"/>
              </c:ext>
            </c:extLst>
          </c:dPt>
          <c:dPt>
            <c:idx val="509"/>
            <c:invertIfNegative val="0"/>
            <c:bubble3D val="0"/>
            <c:spPr>
              <a:solidFill>
                <a:schemeClr val="accent6">
                  <a:lumMod val="80000"/>
                  <a:alpha val="75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3FB-7DA2-1943-9C2A-17CBDF35F5B5}"/>
              </c:ext>
            </c:extLst>
          </c:dPt>
          <c:dPt>
            <c:idx val="510"/>
            <c:invertIfNegative val="0"/>
            <c:bubble3D val="0"/>
            <c:spPr>
              <a:solidFill>
                <a:schemeClr val="accent1">
                  <a:lumMod val="60000"/>
                  <a:lumOff val="40000"/>
                  <a:alpha val="75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3FD-7DA2-1943-9C2A-17CBDF35F5B5}"/>
              </c:ext>
            </c:extLst>
          </c:dPt>
          <c:dPt>
            <c:idx val="511"/>
            <c:invertIfNegative val="0"/>
            <c:bubble3D val="0"/>
            <c:spPr>
              <a:solidFill>
                <a:schemeClr val="accent2">
                  <a:lumMod val="60000"/>
                  <a:lumOff val="40000"/>
                  <a:alpha val="75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3FF-7DA2-1943-9C2A-17CBDF35F5B5}"/>
              </c:ext>
            </c:extLst>
          </c:dPt>
          <c:dPt>
            <c:idx val="512"/>
            <c:invertIfNegative val="0"/>
            <c:bubble3D val="0"/>
            <c:spPr>
              <a:solidFill>
                <a:schemeClr val="accent3">
                  <a:lumMod val="60000"/>
                  <a:lumOff val="40000"/>
                  <a:alpha val="75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401-7DA2-1943-9C2A-17CBDF35F5B5}"/>
              </c:ext>
            </c:extLst>
          </c:dPt>
          <c:dPt>
            <c:idx val="513"/>
            <c:invertIfNegative val="0"/>
            <c:bubble3D val="0"/>
            <c:spPr>
              <a:solidFill>
                <a:schemeClr val="accent4">
                  <a:lumMod val="60000"/>
                  <a:lumOff val="40000"/>
                  <a:alpha val="75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403-7DA2-1943-9C2A-17CBDF35F5B5}"/>
              </c:ext>
            </c:extLst>
          </c:dPt>
          <c:dPt>
            <c:idx val="514"/>
            <c:invertIfNegative val="0"/>
            <c:bubble3D val="0"/>
            <c:spPr>
              <a:solidFill>
                <a:schemeClr val="accent5">
                  <a:lumMod val="60000"/>
                  <a:lumOff val="40000"/>
                  <a:alpha val="75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405-7DA2-1943-9C2A-17CBDF35F5B5}"/>
              </c:ext>
            </c:extLst>
          </c:dPt>
          <c:dPt>
            <c:idx val="515"/>
            <c:invertIfNegative val="0"/>
            <c:bubble3D val="0"/>
            <c:spPr>
              <a:solidFill>
                <a:schemeClr val="accent6">
                  <a:lumMod val="60000"/>
                  <a:lumOff val="40000"/>
                  <a:alpha val="75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407-7DA2-1943-9C2A-17CBDF35F5B5}"/>
              </c:ext>
            </c:extLst>
          </c:dPt>
          <c:dPt>
            <c:idx val="516"/>
            <c:invertIfNegative val="0"/>
            <c:bubble3D val="0"/>
            <c:spPr>
              <a:solidFill>
                <a:schemeClr val="accent1">
                  <a:lumMod val="50000"/>
                  <a:alpha val="75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409-7DA2-1943-9C2A-17CBDF35F5B5}"/>
              </c:ext>
            </c:extLst>
          </c:dPt>
          <c:dPt>
            <c:idx val="517"/>
            <c:invertIfNegative val="0"/>
            <c:bubble3D val="0"/>
            <c:spPr>
              <a:solidFill>
                <a:schemeClr val="accent2">
                  <a:lumMod val="50000"/>
                  <a:alpha val="75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40B-7DA2-1943-9C2A-17CBDF35F5B5}"/>
              </c:ext>
            </c:extLst>
          </c:dPt>
          <c:dPt>
            <c:idx val="518"/>
            <c:invertIfNegative val="0"/>
            <c:bubble3D val="0"/>
            <c:spPr>
              <a:solidFill>
                <a:schemeClr val="accent3">
                  <a:lumMod val="50000"/>
                  <a:alpha val="75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40D-7DA2-1943-9C2A-17CBDF35F5B5}"/>
              </c:ext>
            </c:extLst>
          </c:dPt>
          <c:dPt>
            <c:idx val="519"/>
            <c:invertIfNegative val="0"/>
            <c:bubble3D val="0"/>
            <c:spPr>
              <a:solidFill>
                <a:schemeClr val="accent4">
                  <a:lumMod val="50000"/>
                  <a:alpha val="75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40F-7DA2-1943-9C2A-17CBDF35F5B5}"/>
              </c:ext>
            </c:extLst>
          </c:dPt>
          <c:dPt>
            <c:idx val="520"/>
            <c:invertIfNegative val="0"/>
            <c:bubble3D val="0"/>
            <c:spPr>
              <a:solidFill>
                <a:schemeClr val="accent5">
                  <a:lumMod val="50000"/>
                  <a:alpha val="75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411-7DA2-1943-9C2A-17CBDF35F5B5}"/>
              </c:ext>
            </c:extLst>
          </c:dPt>
          <c:dPt>
            <c:idx val="521"/>
            <c:invertIfNegative val="0"/>
            <c:bubble3D val="0"/>
            <c:spPr>
              <a:solidFill>
                <a:schemeClr val="accent6">
                  <a:lumMod val="50000"/>
                  <a:alpha val="75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413-7DA2-1943-9C2A-17CBDF35F5B5}"/>
              </c:ext>
            </c:extLst>
          </c:dPt>
          <c:dPt>
            <c:idx val="522"/>
            <c:invertIfNegative val="0"/>
            <c:bubble3D val="0"/>
            <c:spPr>
              <a:solidFill>
                <a:schemeClr val="accent1">
                  <a:lumMod val="70000"/>
                  <a:lumOff val="30000"/>
                  <a:alpha val="75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415-7DA2-1943-9C2A-17CBDF35F5B5}"/>
              </c:ext>
            </c:extLst>
          </c:dPt>
          <c:dPt>
            <c:idx val="523"/>
            <c:invertIfNegative val="0"/>
            <c:bubble3D val="0"/>
            <c:spPr>
              <a:solidFill>
                <a:schemeClr val="accent2">
                  <a:lumMod val="70000"/>
                  <a:lumOff val="30000"/>
                  <a:alpha val="75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417-7DA2-1943-9C2A-17CBDF35F5B5}"/>
              </c:ext>
            </c:extLst>
          </c:dPt>
          <c:dPt>
            <c:idx val="524"/>
            <c:invertIfNegative val="0"/>
            <c:bubble3D val="0"/>
            <c:spPr>
              <a:solidFill>
                <a:schemeClr val="accent3">
                  <a:lumMod val="70000"/>
                  <a:lumOff val="30000"/>
                  <a:alpha val="75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419-7DA2-1943-9C2A-17CBDF35F5B5}"/>
              </c:ext>
            </c:extLst>
          </c:dPt>
          <c:dPt>
            <c:idx val="525"/>
            <c:invertIfNegative val="0"/>
            <c:bubble3D val="0"/>
            <c:spPr>
              <a:solidFill>
                <a:schemeClr val="accent4">
                  <a:lumMod val="70000"/>
                  <a:lumOff val="30000"/>
                  <a:alpha val="75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41B-7DA2-1943-9C2A-17CBDF35F5B5}"/>
              </c:ext>
            </c:extLst>
          </c:dPt>
          <c:dPt>
            <c:idx val="526"/>
            <c:invertIfNegative val="0"/>
            <c:bubble3D val="0"/>
            <c:spPr>
              <a:solidFill>
                <a:schemeClr val="accent5">
                  <a:lumMod val="70000"/>
                  <a:lumOff val="30000"/>
                  <a:alpha val="75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41D-7DA2-1943-9C2A-17CBDF35F5B5}"/>
              </c:ext>
            </c:extLst>
          </c:dPt>
          <c:dPt>
            <c:idx val="527"/>
            <c:invertIfNegative val="0"/>
            <c:bubble3D val="0"/>
            <c:spPr>
              <a:solidFill>
                <a:schemeClr val="accent6">
                  <a:lumMod val="70000"/>
                  <a:lumOff val="30000"/>
                  <a:alpha val="75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41F-7DA2-1943-9C2A-17CBDF35F5B5}"/>
              </c:ext>
            </c:extLst>
          </c:dPt>
          <c:dPt>
            <c:idx val="528"/>
            <c:invertIfNegative val="0"/>
            <c:bubble3D val="0"/>
            <c:spPr>
              <a:solidFill>
                <a:schemeClr val="accent1">
                  <a:lumMod val="70000"/>
                  <a:alpha val="75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421-7DA2-1943-9C2A-17CBDF35F5B5}"/>
              </c:ext>
            </c:extLst>
          </c:dPt>
          <c:dPt>
            <c:idx val="529"/>
            <c:invertIfNegative val="0"/>
            <c:bubble3D val="0"/>
            <c:spPr>
              <a:solidFill>
                <a:schemeClr val="accent2">
                  <a:lumMod val="70000"/>
                  <a:alpha val="75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423-7DA2-1943-9C2A-17CBDF35F5B5}"/>
              </c:ext>
            </c:extLst>
          </c:dPt>
          <c:dPt>
            <c:idx val="530"/>
            <c:invertIfNegative val="0"/>
            <c:bubble3D val="0"/>
            <c:spPr>
              <a:solidFill>
                <a:schemeClr val="accent3">
                  <a:lumMod val="70000"/>
                  <a:alpha val="75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425-7DA2-1943-9C2A-17CBDF35F5B5}"/>
              </c:ext>
            </c:extLst>
          </c:dPt>
          <c:dPt>
            <c:idx val="531"/>
            <c:invertIfNegative val="0"/>
            <c:bubble3D val="0"/>
            <c:spPr>
              <a:solidFill>
                <a:schemeClr val="accent4">
                  <a:lumMod val="70000"/>
                  <a:alpha val="75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427-7DA2-1943-9C2A-17CBDF35F5B5}"/>
              </c:ext>
            </c:extLst>
          </c:dPt>
          <c:dPt>
            <c:idx val="532"/>
            <c:invertIfNegative val="0"/>
            <c:bubble3D val="0"/>
            <c:spPr>
              <a:solidFill>
                <a:schemeClr val="accent5">
                  <a:lumMod val="70000"/>
                  <a:alpha val="75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429-7DA2-1943-9C2A-17CBDF35F5B5}"/>
              </c:ext>
            </c:extLst>
          </c:dPt>
          <c:dPt>
            <c:idx val="533"/>
            <c:invertIfNegative val="0"/>
            <c:bubble3D val="0"/>
            <c:spPr>
              <a:solidFill>
                <a:schemeClr val="accent6">
                  <a:lumMod val="70000"/>
                  <a:alpha val="75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42B-7DA2-1943-9C2A-17CBDF35F5B5}"/>
              </c:ext>
            </c:extLst>
          </c:dPt>
          <c:dPt>
            <c:idx val="534"/>
            <c:invertIfNegative val="0"/>
            <c:bubble3D val="0"/>
            <c:spPr>
              <a:solidFill>
                <a:schemeClr val="accent1">
                  <a:lumMod val="50000"/>
                  <a:lumOff val="50000"/>
                  <a:alpha val="75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42D-7DA2-1943-9C2A-17CBDF35F5B5}"/>
              </c:ext>
            </c:extLst>
          </c:dPt>
          <c:dPt>
            <c:idx val="535"/>
            <c:invertIfNegative val="0"/>
            <c:bubble3D val="0"/>
            <c:spPr>
              <a:solidFill>
                <a:schemeClr val="accent2">
                  <a:lumMod val="50000"/>
                  <a:lumOff val="50000"/>
                  <a:alpha val="75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42F-7DA2-1943-9C2A-17CBDF35F5B5}"/>
              </c:ext>
            </c:extLst>
          </c:dPt>
          <c:dPt>
            <c:idx val="536"/>
            <c:invertIfNegative val="0"/>
            <c:bubble3D val="0"/>
            <c:spPr>
              <a:solidFill>
                <a:schemeClr val="accent3">
                  <a:lumMod val="50000"/>
                  <a:lumOff val="50000"/>
                  <a:alpha val="75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431-7DA2-1943-9C2A-17CBDF35F5B5}"/>
              </c:ext>
            </c:extLst>
          </c:dPt>
          <c:dPt>
            <c:idx val="537"/>
            <c:invertIfNegative val="0"/>
            <c:bubble3D val="0"/>
            <c:spPr>
              <a:solidFill>
                <a:schemeClr val="accent4">
                  <a:lumMod val="50000"/>
                  <a:lumOff val="50000"/>
                  <a:alpha val="75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433-7DA2-1943-9C2A-17CBDF35F5B5}"/>
              </c:ext>
            </c:extLst>
          </c:dPt>
          <c:dPt>
            <c:idx val="538"/>
            <c:invertIfNegative val="0"/>
            <c:bubble3D val="0"/>
            <c:spPr>
              <a:solidFill>
                <a:schemeClr val="accent5">
                  <a:lumMod val="50000"/>
                  <a:lumOff val="50000"/>
                  <a:alpha val="75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435-7DA2-1943-9C2A-17CBDF35F5B5}"/>
              </c:ext>
            </c:extLst>
          </c:dPt>
          <c:dPt>
            <c:idx val="539"/>
            <c:invertIfNegative val="0"/>
            <c:bubble3D val="0"/>
            <c:spPr>
              <a:solidFill>
                <a:schemeClr val="accent6">
                  <a:lumMod val="50000"/>
                  <a:lumOff val="50000"/>
                  <a:alpha val="75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437-7DA2-1943-9C2A-17CBDF35F5B5}"/>
              </c:ext>
            </c:extLst>
          </c:dPt>
          <c:dPt>
            <c:idx val="540"/>
            <c:invertIfNegative val="0"/>
            <c:bubble3D val="0"/>
            <c:spPr>
              <a:solidFill>
                <a:schemeClr val="accent1">
                  <a:alpha val="75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439-7DA2-1943-9C2A-17CBDF35F5B5}"/>
              </c:ext>
            </c:extLst>
          </c:dPt>
          <c:dPt>
            <c:idx val="541"/>
            <c:invertIfNegative val="0"/>
            <c:bubble3D val="0"/>
            <c:spPr>
              <a:solidFill>
                <a:schemeClr val="accent2">
                  <a:alpha val="75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43B-7DA2-1943-9C2A-17CBDF35F5B5}"/>
              </c:ext>
            </c:extLst>
          </c:dPt>
          <c:dPt>
            <c:idx val="542"/>
            <c:invertIfNegative val="0"/>
            <c:bubble3D val="0"/>
            <c:spPr>
              <a:solidFill>
                <a:schemeClr val="accent3">
                  <a:alpha val="75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43D-7DA2-1943-9C2A-17CBDF35F5B5}"/>
              </c:ext>
            </c:extLst>
          </c:dPt>
          <c:dPt>
            <c:idx val="543"/>
            <c:invertIfNegative val="0"/>
            <c:bubble3D val="0"/>
            <c:spPr>
              <a:solidFill>
                <a:schemeClr val="accent4">
                  <a:alpha val="75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43F-7DA2-1943-9C2A-17CBDF35F5B5}"/>
              </c:ext>
            </c:extLst>
          </c:dPt>
          <c:dPt>
            <c:idx val="544"/>
            <c:invertIfNegative val="0"/>
            <c:bubble3D val="0"/>
            <c:spPr>
              <a:solidFill>
                <a:schemeClr val="accent5">
                  <a:alpha val="75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441-7DA2-1943-9C2A-17CBDF35F5B5}"/>
              </c:ext>
            </c:extLst>
          </c:dPt>
          <c:dPt>
            <c:idx val="545"/>
            <c:invertIfNegative val="0"/>
            <c:bubble3D val="0"/>
            <c:spPr>
              <a:solidFill>
                <a:schemeClr val="accent6">
                  <a:alpha val="75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443-7DA2-1943-9C2A-17CBDF35F5B5}"/>
              </c:ext>
            </c:extLst>
          </c:dPt>
          <c:dPt>
            <c:idx val="546"/>
            <c:invertIfNegative val="0"/>
            <c:bubble3D val="0"/>
            <c:spPr>
              <a:solidFill>
                <a:schemeClr val="accent1">
                  <a:lumMod val="60000"/>
                  <a:alpha val="75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445-7DA2-1943-9C2A-17CBDF35F5B5}"/>
              </c:ext>
            </c:extLst>
          </c:dPt>
          <c:dPt>
            <c:idx val="547"/>
            <c:invertIfNegative val="0"/>
            <c:bubble3D val="0"/>
            <c:spPr>
              <a:solidFill>
                <a:schemeClr val="accent2">
                  <a:lumMod val="60000"/>
                  <a:alpha val="75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447-7DA2-1943-9C2A-17CBDF35F5B5}"/>
              </c:ext>
            </c:extLst>
          </c:dPt>
          <c:dPt>
            <c:idx val="548"/>
            <c:invertIfNegative val="0"/>
            <c:bubble3D val="0"/>
            <c:spPr>
              <a:solidFill>
                <a:schemeClr val="accent3">
                  <a:lumMod val="60000"/>
                  <a:alpha val="75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449-7DA2-1943-9C2A-17CBDF35F5B5}"/>
              </c:ext>
            </c:extLst>
          </c:dPt>
          <c:dPt>
            <c:idx val="549"/>
            <c:invertIfNegative val="0"/>
            <c:bubble3D val="0"/>
            <c:spPr>
              <a:solidFill>
                <a:schemeClr val="accent4">
                  <a:lumMod val="60000"/>
                  <a:alpha val="75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44B-7DA2-1943-9C2A-17CBDF35F5B5}"/>
              </c:ext>
            </c:extLst>
          </c:dPt>
          <c:dPt>
            <c:idx val="550"/>
            <c:invertIfNegative val="0"/>
            <c:bubble3D val="0"/>
            <c:spPr>
              <a:solidFill>
                <a:schemeClr val="accent5">
                  <a:lumMod val="60000"/>
                  <a:alpha val="75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44D-7DA2-1943-9C2A-17CBDF35F5B5}"/>
              </c:ext>
            </c:extLst>
          </c:dPt>
          <c:dPt>
            <c:idx val="551"/>
            <c:invertIfNegative val="0"/>
            <c:bubble3D val="0"/>
            <c:spPr>
              <a:solidFill>
                <a:schemeClr val="accent6">
                  <a:lumMod val="60000"/>
                  <a:alpha val="75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44F-7DA2-1943-9C2A-17CBDF35F5B5}"/>
              </c:ext>
            </c:extLst>
          </c:dPt>
          <c:dPt>
            <c:idx val="552"/>
            <c:invertIfNegative val="0"/>
            <c:bubble3D val="0"/>
            <c:spPr>
              <a:solidFill>
                <a:schemeClr val="accent1">
                  <a:lumMod val="80000"/>
                  <a:lumOff val="20000"/>
                  <a:alpha val="75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451-7DA2-1943-9C2A-17CBDF35F5B5}"/>
              </c:ext>
            </c:extLst>
          </c:dPt>
          <c:dPt>
            <c:idx val="553"/>
            <c:invertIfNegative val="0"/>
            <c:bubble3D val="0"/>
            <c:spPr>
              <a:solidFill>
                <a:schemeClr val="accent2">
                  <a:lumMod val="80000"/>
                  <a:lumOff val="20000"/>
                  <a:alpha val="75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453-7DA2-1943-9C2A-17CBDF35F5B5}"/>
              </c:ext>
            </c:extLst>
          </c:dPt>
          <c:dPt>
            <c:idx val="554"/>
            <c:invertIfNegative val="0"/>
            <c:bubble3D val="0"/>
            <c:spPr>
              <a:solidFill>
                <a:schemeClr val="accent3">
                  <a:lumMod val="80000"/>
                  <a:lumOff val="20000"/>
                  <a:alpha val="75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455-7DA2-1943-9C2A-17CBDF35F5B5}"/>
              </c:ext>
            </c:extLst>
          </c:dPt>
          <c:dPt>
            <c:idx val="555"/>
            <c:invertIfNegative val="0"/>
            <c:bubble3D val="0"/>
            <c:spPr>
              <a:solidFill>
                <a:schemeClr val="accent4">
                  <a:lumMod val="80000"/>
                  <a:lumOff val="20000"/>
                  <a:alpha val="75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457-7DA2-1943-9C2A-17CBDF35F5B5}"/>
              </c:ext>
            </c:extLst>
          </c:dPt>
          <c:dPt>
            <c:idx val="556"/>
            <c:invertIfNegative val="0"/>
            <c:bubble3D val="0"/>
            <c:spPr>
              <a:solidFill>
                <a:schemeClr val="accent5">
                  <a:lumMod val="80000"/>
                  <a:lumOff val="20000"/>
                  <a:alpha val="75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459-7DA2-1943-9C2A-17CBDF35F5B5}"/>
              </c:ext>
            </c:extLst>
          </c:dPt>
          <c:dPt>
            <c:idx val="557"/>
            <c:invertIfNegative val="0"/>
            <c:bubble3D val="0"/>
            <c:spPr>
              <a:solidFill>
                <a:schemeClr val="accent6">
                  <a:lumMod val="80000"/>
                  <a:lumOff val="20000"/>
                  <a:alpha val="75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45B-7DA2-1943-9C2A-17CBDF35F5B5}"/>
              </c:ext>
            </c:extLst>
          </c:dPt>
          <c:dPt>
            <c:idx val="558"/>
            <c:invertIfNegative val="0"/>
            <c:bubble3D val="0"/>
            <c:spPr>
              <a:solidFill>
                <a:schemeClr val="accent1">
                  <a:lumMod val="80000"/>
                  <a:alpha val="75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45D-7DA2-1943-9C2A-17CBDF35F5B5}"/>
              </c:ext>
            </c:extLst>
          </c:dPt>
          <c:dPt>
            <c:idx val="559"/>
            <c:invertIfNegative val="0"/>
            <c:bubble3D val="0"/>
            <c:spPr>
              <a:solidFill>
                <a:schemeClr val="accent2">
                  <a:lumMod val="80000"/>
                  <a:alpha val="75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45F-7DA2-1943-9C2A-17CBDF35F5B5}"/>
              </c:ext>
            </c:extLst>
          </c:dPt>
          <c:dPt>
            <c:idx val="560"/>
            <c:invertIfNegative val="0"/>
            <c:bubble3D val="0"/>
            <c:spPr>
              <a:solidFill>
                <a:schemeClr val="accent3">
                  <a:lumMod val="80000"/>
                  <a:alpha val="75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461-7DA2-1943-9C2A-17CBDF35F5B5}"/>
              </c:ext>
            </c:extLst>
          </c:dPt>
          <c:dPt>
            <c:idx val="561"/>
            <c:invertIfNegative val="0"/>
            <c:bubble3D val="0"/>
            <c:spPr>
              <a:solidFill>
                <a:schemeClr val="accent4">
                  <a:lumMod val="80000"/>
                  <a:alpha val="75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463-7DA2-1943-9C2A-17CBDF35F5B5}"/>
              </c:ext>
            </c:extLst>
          </c:dPt>
          <c:dPt>
            <c:idx val="562"/>
            <c:invertIfNegative val="0"/>
            <c:bubble3D val="0"/>
            <c:spPr>
              <a:solidFill>
                <a:schemeClr val="accent5">
                  <a:lumMod val="80000"/>
                  <a:alpha val="75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465-7DA2-1943-9C2A-17CBDF35F5B5}"/>
              </c:ext>
            </c:extLst>
          </c:dPt>
          <c:dPt>
            <c:idx val="563"/>
            <c:invertIfNegative val="0"/>
            <c:bubble3D val="0"/>
            <c:spPr>
              <a:solidFill>
                <a:schemeClr val="accent6">
                  <a:lumMod val="80000"/>
                  <a:alpha val="75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467-7DA2-1943-9C2A-17CBDF35F5B5}"/>
              </c:ext>
            </c:extLst>
          </c:dPt>
          <c:dPt>
            <c:idx val="564"/>
            <c:invertIfNegative val="0"/>
            <c:bubble3D val="0"/>
            <c:spPr>
              <a:solidFill>
                <a:schemeClr val="accent1">
                  <a:lumMod val="60000"/>
                  <a:lumOff val="40000"/>
                  <a:alpha val="75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469-7DA2-1943-9C2A-17CBDF35F5B5}"/>
              </c:ext>
            </c:extLst>
          </c:dPt>
          <c:dPt>
            <c:idx val="565"/>
            <c:invertIfNegative val="0"/>
            <c:bubble3D val="0"/>
            <c:spPr>
              <a:solidFill>
                <a:schemeClr val="accent2">
                  <a:lumMod val="60000"/>
                  <a:lumOff val="40000"/>
                  <a:alpha val="75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46B-7DA2-1943-9C2A-17CBDF35F5B5}"/>
              </c:ext>
            </c:extLst>
          </c:dPt>
          <c:dPt>
            <c:idx val="566"/>
            <c:invertIfNegative val="0"/>
            <c:bubble3D val="0"/>
            <c:spPr>
              <a:solidFill>
                <a:schemeClr val="accent3">
                  <a:lumMod val="60000"/>
                  <a:lumOff val="40000"/>
                  <a:alpha val="75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46D-7DA2-1943-9C2A-17CBDF35F5B5}"/>
              </c:ext>
            </c:extLst>
          </c:dPt>
          <c:dPt>
            <c:idx val="567"/>
            <c:invertIfNegative val="0"/>
            <c:bubble3D val="0"/>
            <c:spPr>
              <a:solidFill>
                <a:schemeClr val="accent4">
                  <a:lumMod val="60000"/>
                  <a:lumOff val="40000"/>
                  <a:alpha val="75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46F-7DA2-1943-9C2A-17CBDF35F5B5}"/>
              </c:ext>
            </c:extLst>
          </c:dPt>
          <c:dPt>
            <c:idx val="568"/>
            <c:invertIfNegative val="0"/>
            <c:bubble3D val="0"/>
            <c:spPr>
              <a:solidFill>
                <a:schemeClr val="accent5">
                  <a:lumMod val="60000"/>
                  <a:lumOff val="40000"/>
                  <a:alpha val="75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471-7DA2-1943-9C2A-17CBDF35F5B5}"/>
              </c:ext>
            </c:extLst>
          </c:dPt>
          <c:dPt>
            <c:idx val="569"/>
            <c:invertIfNegative val="0"/>
            <c:bubble3D val="0"/>
            <c:spPr>
              <a:solidFill>
                <a:schemeClr val="accent6">
                  <a:lumMod val="60000"/>
                  <a:lumOff val="40000"/>
                  <a:alpha val="75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473-7DA2-1943-9C2A-17CBDF35F5B5}"/>
              </c:ext>
            </c:extLst>
          </c:dPt>
          <c:dPt>
            <c:idx val="570"/>
            <c:invertIfNegative val="0"/>
            <c:bubble3D val="0"/>
            <c:spPr>
              <a:solidFill>
                <a:schemeClr val="accent1">
                  <a:lumMod val="50000"/>
                  <a:alpha val="75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475-7DA2-1943-9C2A-17CBDF35F5B5}"/>
              </c:ext>
            </c:extLst>
          </c:dPt>
          <c:dPt>
            <c:idx val="571"/>
            <c:invertIfNegative val="0"/>
            <c:bubble3D val="0"/>
            <c:spPr>
              <a:solidFill>
                <a:schemeClr val="accent2">
                  <a:lumMod val="50000"/>
                  <a:alpha val="75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477-7DA2-1943-9C2A-17CBDF35F5B5}"/>
              </c:ext>
            </c:extLst>
          </c:dPt>
          <c:dPt>
            <c:idx val="572"/>
            <c:invertIfNegative val="0"/>
            <c:bubble3D val="0"/>
            <c:spPr>
              <a:solidFill>
                <a:schemeClr val="accent3">
                  <a:lumMod val="50000"/>
                  <a:alpha val="75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479-7DA2-1943-9C2A-17CBDF35F5B5}"/>
              </c:ext>
            </c:extLst>
          </c:dPt>
          <c:dPt>
            <c:idx val="573"/>
            <c:invertIfNegative val="0"/>
            <c:bubble3D val="0"/>
            <c:spPr>
              <a:solidFill>
                <a:schemeClr val="accent4">
                  <a:lumMod val="50000"/>
                  <a:alpha val="75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47B-7DA2-1943-9C2A-17CBDF35F5B5}"/>
              </c:ext>
            </c:extLst>
          </c:dPt>
          <c:dPt>
            <c:idx val="574"/>
            <c:invertIfNegative val="0"/>
            <c:bubble3D val="0"/>
            <c:spPr>
              <a:solidFill>
                <a:schemeClr val="accent5">
                  <a:lumMod val="50000"/>
                  <a:alpha val="75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47D-7DA2-1943-9C2A-17CBDF35F5B5}"/>
              </c:ext>
            </c:extLst>
          </c:dPt>
          <c:dPt>
            <c:idx val="575"/>
            <c:invertIfNegative val="0"/>
            <c:bubble3D val="0"/>
            <c:spPr>
              <a:solidFill>
                <a:schemeClr val="accent6">
                  <a:lumMod val="50000"/>
                  <a:alpha val="75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47F-7DA2-1943-9C2A-17CBDF35F5B5}"/>
              </c:ext>
            </c:extLst>
          </c:dPt>
          <c:dPt>
            <c:idx val="576"/>
            <c:invertIfNegative val="0"/>
            <c:bubble3D val="0"/>
            <c:spPr>
              <a:solidFill>
                <a:schemeClr val="accent1">
                  <a:lumMod val="70000"/>
                  <a:lumOff val="30000"/>
                  <a:alpha val="75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481-7DA2-1943-9C2A-17CBDF35F5B5}"/>
              </c:ext>
            </c:extLst>
          </c:dPt>
          <c:dPt>
            <c:idx val="577"/>
            <c:invertIfNegative val="0"/>
            <c:bubble3D val="0"/>
            <c:spPr>
              <a:solidFill>
                <a:schemeClr val="accent2">
                  <a:lumMod val="70000"/>
                  <a:lumOff val="30000"/>
                  <a:alpha val="75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483-7DA2-1943-9C2A-17CBDF35F5B5}"/>
              </c:ext>
            </c:extLst>
          </c:dPt>
          <c:dPt>
            <c:idx val="578"/>
            <c:invertIfNegative val="0"/>
            <c:bubble3D val="0"/>
            <c:spPr>
              <a:solidFill>
                <a:schemeClr val="accent3">
                  <a:lumMod val="70000"/>
                  <a:lumOff val="30000"/>
                  <a:alpha val="75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485-7DA2-1943-9C2A-17CBDF35F5B5}"/>
              </c:ext>
            </c:extLst>
          </c:dPt>
          <c:dPt>
            <c:idx val="579"/>
            <c:invertIfNegative val="0"/>
            <c:bubble3D val="0"/>
            <c:spPr>
              <a:solidFill>
                <a:schemeClr val="accent4">
                  <a:lumMod val="70000"/>
                  <a:lumOff val="30000"/>
                  <a:alpha val="75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487-7DA2-1943-9C2A-17CBDF35F5B5}"/>
              </c:ext>
            </c:extLst>
          </c:dPt>
          <c:dPt>
            <c:idx val="580"/>
            <c:invertIfNegative val="0"/>
            <c:bubble3D val="0"/>
            <c:spPr>
              <a:solidFill>
                <a:schemeClr val="accent5">
                  <a:lumMod val="70000"/>
                  <a:lumOff val="30000"/>
                  <a:alpha val="75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489-7DA2-1943-9C2A-17CBDF35F5B5}"/>
              </c:ext>
            </c:extLst>
          </c:dPt>
          <c:dPt>
            <c:idx val="581"/>
            <c:invertIfNegative val="0"/>
            <c:bubble3D val="0"/>
            <c:spPr>
              <a:solidFill>
                <a:schemeClr val="accent6">
                  <a:lumMod val="70000"/>
                  <a:lumOff val="30000"/>
                  <a:alpha val="75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48B-7DA2-1943-9C2A-17CBDF35F5B5}"/>
              </c:ext>
            </c:extLst>
          </c:dPt>
          <c:dPt>
            <c:idx val="582"/>
            <c:invertIfNegative val="0"/>
            <c:bubble3D val="0"/>
            <c:spPr>
              <a:solidFill>
                <a:schemeClr val="accent1">
                  <a:lumMod val="70000"/>
                  <a:alpha val="75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48D-7DA2-1943-9C2A-17CBDF35F5B5}"/>
              </c:ext>
            </c:extLst>
          </c:dPt>
          <c:dPt>
            <c:idx val="583"/>
            <c:invertIfNegative val="0"/>
            <c:bubble3D val="0"/>
            <c:spPr>
              <a:solidFill>
                <a:schemeClr val="accent2">
                  <a:lumMod val="70000"/>
                  <a:alpha val="75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48F-7DA2-1943-9C2A-17CBDF35F5B5}"/>
              </c:ext>
            </c:extLst>
          </c:dPt>
          <c:dPt>
            <c:idx val="584"/>
            <c:invertIfNegative val="0"/>
            <c:bubble3D val="0"/>
            <c:spPr>
              <a:solidFill>
                <a:schemeClr val="accent3">
                  <a:lumMod val="70000"/>
                  <a:alpha val="75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491-7DA2-1943-9C2A-17CBDF35F5B5}"/>
              </c:ext>
            </c:extLst>
          </c:dPt>
          <c:dPt>
            <c:idx val="585"/>
            <c:invertIfNegative val="0"/>
            <c:bubble3D val="0"/>
            <c:spPr>
              <a:solidFill>
                <a:schemeClr val="accent4">
                  <a:lumMod val="70000"/>
                  <a:alpha val="75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493-7DA2-1943-9C2A-17CBDF35F5B5}"/>
              </c:ext>
            </c:extLst>
          </c:dPt>
          <c:dPt>
            <c:idx val="586"/>
            <c:invertIfNegative val="0"/>
            <c:bubble3D val="0"/>
            <c:spPr>
              <a:solidFill>
                <a:schemeClr val="accent5">
                  <a:lumMod val="70000"/>
                  <a:alpha val="75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495-7DA2-1943-9C2A-17CBDF35F5B5}"/>
              </c:ext>
            </c:extLst>
          </c:dPt>
          <c:dPt>
            <c:idx val="587"/>
            <c:invertIfNegative val="0"/>
            <c:bubble3D val="0"/>
            <c:spPr>
              <a:solidFill>
                <a:schemeClr val="accent6">
                  <a:lumMod val="70000"/>
                  <a:alpha val="75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497-7DA2-1943-9C2A-17CBDF35F5B5}"/>
              </c:ext>
            </c:extLst>
          </c:dPt>
          <c:dPt>
            <c:idx val="588"/>
            <c:invertIfNegative val="0"/>
            <c:bubble3D val="0"/>
            <c:spPr>
              <a:solidFill>
                <a:schemeClr val="accent1">
                  <a:lumMod val="50000"/>
                  <a:lumOff val="50000"/>
                  <a:alpha val="75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499-7DA2-1943-9C2A-17CBDF35F5B5}"/>
              </c:ext>
            </c:extLst>
          </c:dPt>
          <c:dPt>
            <c:idx val="589"/>
            <c:invertIfNegative val="0"/>
            <c:bubble3D val="0"/>
            <c:spPr>
              <a:solidFill>
                <a:schemeClr val="accent2">
                  <a:lumMod val="50000"/>
                  <a:lumOff val="50000"/>
                  <a:alpha val="75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49B-7DA2-1943-9C2A-17CBDF35F5B5}"/>
              </c:ext>
            </c:extLst>
          </c:dPt>
          <c:dPt>
            <c:idx val="590"/>
            <c:invertIfNegative val="0"/>
            <c:bubble3D val="0"/>
            <c:spPr>
              <a:solidFill>
                <a:schemeClr val="accent3">
                  <a:lumMod val="50000"/>
                  <a:lumOff val="50000"/>
                  <a:alpha val="75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49D-7DA2-1943-9C2A-17CBDF35F5B5}"/>
              </c:ext>
            </c:extLst>
          </c:dPt>
          <c:dPt>
            <c:idx val="591"/>
            <c:invertIfNegative val="0"/>
            <c:bubble3D val="0"/>
            <c:spPr>
              <a:solidFill>
                <a:schemeClr val="accent4">
                  <a:lumMod val="50000"/>
                  <a:lumOff val="50000"/>
                  <a:alpha val="75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49F-7DA2-1943-9C2A-17CBDF35F5B5}"/>
              </c:ext>
            </c:extLst>
          </c:dPt>
          <c:dPt>
            <c:idx val="592"/>
            <c:invertIfNegative val="0"/>
            <c:bubble3D val="0"/>
            <c:spPr>
              <a:solidFill>
                <a:schemeClr val="accent5">
                  <a:lumMod val="50000"/>
                  <a:lumOff val="50000"/>
                  <a:alpha val="75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4A1-7DA2-1943-9C2A-17CBDF35F5B5}"/>
              </c:ext>
            </c:extLst>
          </c:dPt>
          <c:dPt>
            <c:idx val="593"/>
            <c:invertIfNegative val="0"/>
            <c:bubble3D val="0"/>
            <c:spPr>
              <a:solidFill>
                <a:schemeClr val="accent6">
                  <a:lumMod val="50000"/>
                  <a:lumOff val="50000"/>
                  <a:alpha val="75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4A3-7DA2-1943-9C2A-17CBDF35F5B5}"/>
              </c:ext>
            </c:extLst>
          </c:dPt>
          <c:dPt>
            <c:idx val="594"/>
            <c:invertIfNegative val="0"/>
            <c:bubble3D val="0"/>
            <c:spPr>
              <a:solidFill>
                <a:schemeClr val="accent1">
                  <a:alpha val="75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4A5-7DA2-1943-9C2A-17CBDF35F5B5}"/>
              </c:ext>
            </c:extLst>
          </c:dPt>
          <c:dPt>
            <c:idx val="595"/>
            <c:invertIfNegative val="0"/>
            <c:bubble3D val="0"/>
            <c:spPr>
              <a:solidFill>
                <a:schemeClr val="accent2">
                  <a:alpha val="75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4A7-7DA2-1943-9C2A-17CBDF35F5B5}"/>
              </c:ext>
            </c:extLst>
          </c:dPt>
          <c:dPt>
            <c:idx val="596"/>
            <c:invertIfNegative val="0"/>
            <c:bubble3D val="0"/>
            <c:spPr>
              <a:solidFill>
                <a:schemeClr val="accent3">
                  <a:alpha val="75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4A9-7DA2-1943-9C2A-17CBDF35F5B5}"/>
              </c:ext>
            </c:extLst>
          </c:dPt>
          <c:dPt>
            <c:idx val="597"/>
            <c:invertIfNegative val="0"/>
            <c:bubble3D val="0"/>
            <c:spPr>
              <a:solidFill>
                <a:schemeClr val="accent4">
                  <a:alpha val="75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4AB-7DA2-1943-9C2A-17CBDF35F5B5}"/>
              </c:ext>
            </c:extLst>
          </c:dPt>
          <c:dPt>
            <c:idx val="598"/>
            <c:invertIfNegative val="0"/>
            <c:bubble3D val="0"/>
            <c:spPr>
              <a:solidFill>
                <a:schemeClr val="accent5">
                  <a:alpha val="75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4AD-7DA2-1943-9C2A-17CBDF35F5B5}"/>
              </c:ext>
            </c:extLst>
          </c:dPt>
          <c:dPt>
            <c:idx val="599"/>
            <c:invertIfNegative val="0"/>
            <c:bubble3D val="0"/>
            <c:spPr>
              <a:solidFill>
                <a:schemeClr val="accent6">
                  <a:alpha val="75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4AF-7DA2-1943-9C2A-17CBDF35F5B5}"/>
              </c:ext>
            </c:extLst>
          </c:dPt>
          <c:dPt>
            <c:idx val="600"/>
            <c:invertIfNegative val="0"/>
            <c:bubble3D val="0"/>
            <c:spPr>
              <a:solidFill>
                <a:schemeClr val="accent1">
                  <a:lumMod val="60000"/>
                  <a:alpha val="75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4B1-7DA2-1943-9C2A-17CBDF35F5B5}"/>
              </c:ext>
            </c:extLst>
          </c:dPt>
          <c:dPt>
            <c:idx val="601"/>
            <c:invertIfNegative val="0"/>
            <c:bubble3D val="0"/>
            <c:spPr>
              <a:solidFill>
                <a:schemeClr val="accent2">
                  <a:lumMod val="60000"/>
                  <a:alpha val="75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4B3-7DA2-1943-9C2A-17CBDF35F5B5}"/>
              </c:ext>
            </c:extLst>
          </c:dPt>
          <c:dPt>
            <c:idx val="602"/>
            <c:invertIfNegative val="0"/>
            <c:bubble3D val="0"/>
            <c:spPr>
              <a:solidFill>
                <a:schemeClr val="accent3">
                  <a:lumMod val="60000"/>
                  <a:alpha val="75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4B5-7DA2-1943-9C2A-17CBDF35F5B5}"/>
              </c:ext>
            </c:extLst>
          </c:dPt>
          <c:dPt>
            <c:idx val="603"/>
            <c:invertIfNegative val="0"/>
            <c:bubble3D val="0"/>
            <c:spPr>
              <a:solidFill>
                <a:schemeClr val="accent4">
                  <a:lumMod val="60000"/>
                  <a:alpha val="75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4B7-7DA2-1943-9C2A-17CBDF35F5B5}"/>
              </c:ext>
            </c:extLst>
          </c:dPt>
          <c:dPt>
            <c:idx val="604"/>
            <c:invertIfNegative val="0"/>
            <c:bubble3D val="0"/>
            <c:spPr>
              <a:solidFill>
                <a:schemeClr val="accent5">
                  <a:lumMod val="60000"/>
                  <a:alpha val="75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4B9-7DA2-1943-9C2A-17CBDF35F5B5}"/>
              </c:ext>
            </c:extLst>
          </c:dPt>
          <c:dPt>
            <c:idx val="605"/>
            <c:invertIfNegative val="0"/>
            <c:bubble3D val="0"/>
            <c:spPr>
              <a:solidFill>
                <a:schemeClr val="accent6">
                  <a:lumMod val="60000"/>
                  <a:alpha val="75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4BB-7DA2-1943-9C2A-17CBDF35F5B5}"/>
              </c:ext>
            </c:extLst>
          </c:dPt>
          <c:dPt>
            <c:idx val="606"/>
            <c:invertIfNegative val="0"/>
            <c:bubble3D val="0"/>
            <c:spPr>
              <a:solidFill>
                <a:schemeClr val="accent1">
                  <a:lumMod val="80000"/>
                  <a:lumOff val="20000"/>
                  <a:alpha val="75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4BD-7DA2-1943-9C2A-17CBDF35F5B5}"/>
              </c:ext>
            </c:extLst>
          </c:dPt>
          <c:dPt>
            <c:idx val="607"/>
            <c:invertIfNegative val="0"/>
            <c:bubble3D val="0"/>
            <c:spPr>
              <a:solidFill>
                <a:schemeClr val="accent2">
                  <a:lumMod val="80000"/>
                  <a:lumOff val="20000"/>
                  <a:alpha val="75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4BF-7DA2-1943-9C2A-17CBDF35F5B5}"/>
              </c:ext>
            </c:extLst>
          </c:dPt>
          <c:dPt>
            <c:idx val="608"/>
            <c:invertIfNegative val="0"/>
            <c:bubble3D val="0"/>
            <c:spPr>
              <a:solidFill>
                <a:schemeClr val="accent3">
                  <a:lumMod val="80000"/>
                  <a:lumOff val="20000"/>
                  <a:alpha val="75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4C1-7DA2-1943-9C2A-17CBDF35F5B5}"/>
              </c:ext>
            </c:extLst>
          </c:dPt>
          <c:dPt>
            <c:idx val="609"/>
            <c:invertIfNegative val="0"/>
            <c:bubble3D val="0"/>
            <c:spPr>
              <a:solidFill>
                <a:schemeClr val="accent4">
                  <a:lumMod val="80000"/>
                  <a:lumOff val="20000"/>
                  <a:alpha val="75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4C3-7DA2-1943-9C2A-17CBDF35F5B5}"/>
              </c:ext>
            </c:extLst>
          </c:dPt>
          <c:dPt>
            <c:idx val="610"/>
            <c:invertIfNegative val="0"/>
            <c:bubble3D val="0"/>
            <c:spPr>
              <a:solidFill>
                <a:schemeClr val="accent5">
                  <a:lumMod val="80000"/>
                  <a:lumOff val="20000"/>
                  <a:alpha val="75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4C5-7DA2-1943-9C2A-17CBDF35F5B5}"/>
              </c:ext>
            </c:extLst>
          </c:dPt>
          <c:dPt>
            <c:idx val="611"/>
            <c:invertIfNegative val="0"/>
            <c:bubble3D val="0"/>
            <c:spPr>
              <a:solidFill>
                <a:schemeClr val="accent6">
                  <a:lumMod val="80000"/>
                  <a:lumOff val="20000"/>
                  <a:alpha val="75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4C7-7DA2-1943-9C2A-17CBDF35F5B5}"/>
              </c:ext>
            </c:extLst>
          </c:dPt>
          <c:dPt>
            <c:idx val="612"/>
            <c:invertIfNegative val="0"/>
            <c:bubble3D val="0"/>
            <c:spPr>
              <a:solidFill>
                <a:schemeClr val="accent1">
                  <a:lumMod val="80000"/>
                  <a:alpha val="75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4C9-7DA2-1943-9C2A-17CBDF35F5B5}"/>
              </c:ext>
            </c:extLst>
          </c:dPt>
          <c:dPt>
            <c:idx val="613"/>
            <c:invertIfNegative val="0"/>
            <c:bubble3D val="0"/>
            <c:spPr>
              <a:solidFill>
                <a:schemeClr val="accent2">
                  <a:lumMod val="80000"/>
                  <a:alpha val="75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4CB-7DA2-1943-9C2A-17CBDF35F5B5}"/>
              </c:ext>
            </c:extLst>
          </c:dPt>
          <c:dPt>
            <c:idx val="614"/>
            <c:invertIfNegative val="0"/>
            <c:bubble3D val="0"/>
            <c:spPr>
              <a:solidFill>
                <a:schemeClr val="accent3">
                  <a:lumMod val="80000"/>
                  <a:alpha val="75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4CD-7DA2-1943-9C2A-17CBDF35F5B5}"/>
              </c:ext>
            </c:extLst>
          </c:dPt>
          <c:dPt>
            <c:idx val="615"/>
            <c:invertIfNegative val="0"/>
            <c:bubble3D val="0"/>
            <c:spPr>
              <a:solidFill>
                <a:schemeClr val="accent4">
                  <a:lumMod val="80000"/>
                  <a:alpha val="75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4CF-7DA2-1943-9C2A-17CBDF35F5B5}"/>
              </c:ext>
            </c:extLst>
          </c:dPt>
          <c:dPt>
            <c:idx val="616"/>
            <c:invertIfNegative val="0"/>
            <c:bubble3D val="0"/>
            <c:spPr>
              <a:solidFill>
                <a:schemeClr val="accent5">
                  <a:lumMod val="80000"/>
                  <a:alpha val="75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4D1-7DA2-1943-9C2A-17CBDF35F5B5}"/>
              </c:ext>
            </c:extLst>
          </c:dPt>
          <c:dPt>
            <c:idx val="617"/>
            <c:invertIfNegative val="0"/>
            <c:bubble3D val="0"/>
            <c:spPr>
              <a:solidFill>
                <a:schemeClr val="accent6">
                  <a:lumMod val="80000"/>
                  <a:alpha val="75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4D3-7DA2-1943-9C2A-17CBDF35F5B5}"/>
              </c:ext>
            </c:extLst>
          </c:dPt>
          <c:dPt>
            <c:idx val="618"/>
            <c:invertIfNegative val="0"/>
            <c:bubble3D val="0"/>
            <c:spPr>
              <a:solidFill>
                <a:schemeClr val="accent1">
                  <a:lumMod val="60000"/>
                  <a:lumOff val="40000"/>
                  <a:alpha val="75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4D5-7DA2-1943-9C2A-17CBDF35F5B5}"/>
              </c:ext>
            </c:extLst>
          </c:dPt>
          <c:dPt>
            <c:idx val="619"/>
            <c:invertIfNegative val="0"/>
            <c:bubble3D val="0"/>
            <c:spPr>
              <a:solidFill>
                <a:schemeClr val="accent2">
                  <a:lumMod val="60000"/>
                  <a:lumOff val="40000"/>
                  <a:alpha val="75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4D7-7DA2-1943-9C2A-17CBDF35F5B5}"/>
              </c:ext>
            </c:extLst>
          </c:dPt>
          <c:dPt>
            <c:idx val="620"/>
            <c:invertIfNegative val="0"/>
            <c:bubble3D val="0"/>
            <c:spPr>
              <a:solidFill>
                <a:schemeClr val="accent3">
                  <a:lumMod val="60000"/>
                  <a:lumOff val="40000"/>
                  <a:alpha val="75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4D9-7DA2-1943-9C2A-17CBDF35F5B5}"/>
              </c:ext>
            </c:extLst>
          </c:dPt>
          <c:dPt>
            <c:idx val="621"/>
            <c:invertIfNegative val="0"/>
            <c:bubble3D val="0"/>
            <c:spPr>
              <a:solidFill>
                <a:schemeClr val="accent4">
                  <a:lumMod val="60000"/>
                  <a:lumOff val="40000"/>
                  <a:alpha val="75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4DB-7DA2-1943-9C2A-17CBDF35F5B5}"/>
              </c:ext>
            </c:extLst>
          </c:dPt>
          <c:dPt>
            <c:idx val="622"/>
            <c:invertIfNegative val="0"/>
            <c:bubble3D val="0"/>
            <c:spPr>
              <a:solidFill>
                <a:schemeClr val="accent5">
                  <a:lumMod val="60000"/>
                  <a:lumOff val="40000"/>
                  <a:alpha val="75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4DD-7DA2-1943-9C2A-17CBDF35F5B5}"/>
              </c:ext>
            </c:extLst>
          </c:dPt>
          <c:dPt>
            <c:idx val="623"/>
            <c:invertIfNegative val="0"/>
            <c:bubble3D val="0"/>
            <c:spPr>
              <a:solidFill>
                <a:schemeClr val="accent6">
                  <a:lumMod val="60000"/>
                  <a:lumOff val="40000"/>
                  <a:alpha val="75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4DF-7DA2-1943-9C2A-17CBDF35F5B5}"/>
              </c:ext>
            </c:extLst>
          </c:dPt>
          <c:dPt>
            <c:idx val="624"/>
            <c:invertIfNegative val="0"/>
            <c:bubble3D val="0"/>
            <c:spPr>
              <a:solidFill>
                <a:schemeClr val="accent1">
                  <a:lumMod val="50000"/>
                  <a:alpha val="75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4E1-7DA2-1943-9C2A-17CBDF35F5B5}"/>
              </c:ext>
            </c:extLst>
          </c:dPt>
          <c:dPt>
            <c:idx val="625"/>
            <c:invertIfNegative val="0"/>
            <c:bubble3D val="0"/>
            <c:spPr>
              <a:solidFill>
                <a:schemeClr val="accent2">
                  <a:lumMod val="50000"/>
                  <a:alpha val="75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4E3-7DA2-1943-9C2A-17CBDF35F5B5}"/>
              </c:ext>
            </c:extLst>
          </c:dPt>
          <c:dPt>
            <c:idx val="626"/>
            <c:invertIfNegative val="0"/>
            <c:bubble3D val="0"/>
            <c:spPr>
              <a:solidFill>
                <a:schemeClr val="accent3">
                  <a:lumMod val="50000"/>
                  <a:alpha val="75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4E5-7DA2-1943-9C2A-17CBDF35F5B5}"/>
              </c:ext>
            </c:extLst>
          </c:dPt>
          <c:dPt>
            <c:idx val="627"/>
            <c:invertIfNegative val="0"/>
            <c:bubble3D val="0"/>
            <c:spPr>
              <a:solidFill>
                <a:schemeClr val="accent4">
                  <a:lumMod val="50000"/>
                  <a:alpha val="75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4E7-7DA2-1943-9C2A-17CBDF35F5B5}"/>
              </c:ext>
            </c:extLst>
          </c:dPt>
          <c:dPt>
            <c:idx val="628"/>
            <c:invertIfNegative val="0"/>
            <c:bubble3D val="0"/>
            <c:spPr>
              <a:solidFill>
                <a:schemeClr val="accent5">
                  <a:lumMod val="50000"/>
                  <a:alpha val="75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4E9-7DA2-1943-9C2A-17CBDF35F5B5}"/>
              </c:ext>
            </c:extLst>
          </c:dPt>
          <c:dPt>
            <c:idx val="629"/>
            <c:invertIfNegative val="0"/>
            <c:bubble3D val="0"/>
            <c:spPr>
              <a:solidFill>
                <a:schemeClr val="accent6">
                  <a:lumMod val="50000"/>
                  <a:alpha val="75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4EB-7DA2-1943-9C2A-17CBDF35F5B5}"/>
              </c:ext>
            </c:extLst>
          </c:dPt>
          <c:dPt>
            <c:idx val="630"/>
            <c:invertIfNegative val="0"/>
            <c:bubble3D val="0"/>
            <c:spPr>
              <a:solidFill>
                <a:schemeClr val="accent1">
                  <a:lumMod val="70000"/>
                  <a:lumOff val="30000"/>
                  <a:alpha val="75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4ED-7DA2-1943-9C2A-17CBDF35F5B5}"/>
              </c:ext>
            </c:extLst>
          </c:dPt>
          <c:dPt>
            <c:idx val="631"/>
            <c:invertIfNegative val="0"/>
            <c:bubble3D val="0"/>
            <c:spPr>
              <a:solidFill>
                <a:schemeClr val="accent2">
                  <a:lumMod val="70000"/>
                  <a:lumOff val="30000"/>
                  <a:alpha val="75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4EF-7DA2-1943-9C2A-17CBDF35F5B5}"/>
              </c:ext>
            </c:extLst>
          </c:dPt>
          <c:dPt>
            <c:idx val="632"/>
            <c:invertIfNegative val="0"/>
            <c:bubble3D val="0"/>
            <c:spPr>
              <a:solidFill>
                <a:schemeClr val="accent3">
                  <a:lumMod val="70000"/>
                  <a:lumOff val="30000"/>
                  <a:alpha val="75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4F1-7DA2-1943-9C2A-17CBDF35F5B5}"/>
              </c:ext>
            </c:extLst>
          </c:dPt>
          <c:dPt>
            <c:idx val="633"/>
            <c:invertIfNegative val="0"/>
            <c:bubble3D val="0"/>
            <c:spPr>
              <a:solidFill>
                <a:schemeClr val="accent4">
                  <a:lumMod val="70000"/>
                  <a:lumOff val="30000"/>
                  <a:alpha val="75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4F3-7DA2-1943-9C2A-17CBDF35F5B5}"/>
              </c:ext>
            </c:extLst>
          </c:dPt>
          <c:dPt>
            <c:idx val="634"/>
            <c:invertIfNegative val="0"/>
            <c:bubble3D val="0"/>
            <c:spPr>
              <a:solidFill>
                <a:schemeClr val="accent5">
                  <a:lumMod val="70000"/>
                  <a:lumOff val="30000"/>
                  <a:alpha val="75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4F5-7DA2-1943-9C2A-17CBDF35F5B5}"/>
              </c:ext>
            </c:extLst>
          </c:dPt>
          <c:dPt>
            <c:idx val="635"/>
            <c:invertIfNegative val="0"/>
            <c:bubble3D val="0"/>
            <c:spPr>
              <a:solidFill>
                <a:schemeClr val="accent6">
                  <a:lumMod val="70000"/>
                  <a:lumOff val="30000"/>
                  <a:alpha val="75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4F7-7DA2-1943-9C2A-17CBDF35F5B5}"/>
              </c:ext>
            </c:extLst>
          </c:dPt>
          <c:dPt>
            <c:idx val="636"/>
            <c:invertIfNegative val="0"/>
            <c:bubble3D val="0"/>
            <c:spPr>
              <a:solidFill>
                <a:schemeClr val="accent1">
                  <a:lumMod val="70000"/>
                  <a:alpha val="75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4F9-7DA2-1943-9C2A-17CBDF35F5B5}"/>
              </c:ext>
            </c:extLst>
          </c:dPt>
          <c:dPt>
            <c:idx val="637"/>
            <c:invertIfNegative val="0"/>
            <c:bubble3D val="0"/>
            <c:spPr>
              <a:solidFill>
                <a:schemeClr val="accent2">
                  <a:lumMod val="70000"/>
                  <a:alpha val="75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4FB-7DA2-1943-9C2A-17CBDF35F5B5}"/>
              </c:ext>
            </c:extLst>
          </c:dPt>
          <c:dPt>
            <c:idx val="638"/>
            <c:invertIfNegative val="0"/>
            <c:bubble3D val="0"/>
            <c:spPr>
              <a:solidFill>
                <a:schemeClr val="accent3">
                  <a:lumMod val="70000"/>
                  <a:alpha val="75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4FD-7DA2-1943-9C2A-17CBDF35F5B5}"/>
              </c:ext>
            </c:extLst>
          </c:dPt>
          <c:dPt>
            <c:idx val="639"/>
            <c:invertIfNegative val="0"/>
            <c:bubble3D val="0"/>
            <c:spPr>
              <a:solidFill>
                <a:schemeClr val="accent4">
                  <a:lumMod val="70000"/>
                  <a:alpha val="75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4FF-7DA2-1943-9C2A-17CBDF35F5B5}"/>
              </c:ext>
            </c:extLst>
          </c:dPt>
          <c:dPt>
            <c:idx val="640"/>
            <c:invertIfNegative val="0"/>
            <c:bubble3D val="0"/>
            <c:spPr>
              <a:solidFill>
                <a:schemeClr val="accent5">
                  <a:lumMod val="70000"/>
                  <a:alpha val="75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501-7DA2-1943-9C2A-17CBDF35F5B5}"/>
              </c:ext>
            </c:extLst>
          </c:dPt>
          <c:dPt>
            <c:idx val="641"/>
            <c:invertIfNegative val="0"/>
            <c:bubble3D val="0"/>
            <c:spPr>
              <a:solidFill>
                <a:schemeClr val="accent6">
                  <a:lumMod val="70000"/>
                  <a:alpha val="75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503-7DA2-1943-9C2A-17CBDF35F5B5}"/>
              </c:ext>
            </c:extLst>
          </c:dPt>
          <c:dPt>
            <c:idx val="642"/>
            <c:invertIfNegative val="0"/>
            <c:bubble3D val="0"/>
            <c:spPr>
              <a:solidFill>
                <a:schemeClr val="accent1">
                  <a:lumMod val="50000"/>
                  <a:lumOff val="50000"/>
                  <a:alpha val="75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505-7DA2-1943-9C2A-17CBDF35F5B5}"/>
              </c:ext>
            </c:extLst>
          </c:dPt>
          <c:dPt>
            <c:idx val="643"/>
            <c:invertIfNegative val="0"/>
            <c:bubble3D val="0"/>
            <c:spPr>
              <a:solidFill>
                <a:schemeClr val="accent2">
                  <a:lumMod val="50000"/>
                  <a:lumOff val="50000"/>
                  <a:alpha val="75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507-7DA2-1943-9C2A-17CBDF35F5B5}"/>
              </c:ext>
            </c:extLst>
          </c:dPt>
          <c:dPt>
            <c:idx val="644"/>
            <c:invertIfNegative val="0"/>
            <c:bubble3D val="0"/>
            <c:spPr>
              <a:solidFill>
                <a:schemeClr val="accent3">
                  <a:lumMod val="50000"/>
                  <a:lumOff val="50000"/>
                  <a:alpha val="75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509-7DA2-1943-9C2A-17CBDF35F5B5}"/>
              </c:ext>
            </c:extLst>
          </c:dPt>
          <c:dPt>
            <c:idx val="645"/>
            <c:invertIfNegative val="0"/>
            <c:bubble3D val="0"/>
            <c:spPr>
              <a:solidFill>
                <a:schemeClr val="accent4">
                  <a:lumMod val="50000"/>
                  <a:lumOff val="50000"/>
                  <a:alpha val="75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50B-7DA2-1943-9C2A-17CBDF35F5B5}"/>
              </c:ext>
            </c:extLst>
          </c:dPt>
          <c:dPt>
            <c:idx val="646"/>
            <c:invertIfNegative val="0"/>
            <c:bubble3D val="0"/>
            <c:spPr>
              <a:solidFill>
                <a:schemeClr val="accent5">
                  <a:lumMod val="50000"/>
                  <a:lumOff val="50000"/>
                  <a:alpha val="75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50D-7DA2-1943-9C2A-17CBDF35F5B5}"/>
              </c:ext>
            </c:extLst>
          </c:dPt>
          <c:dPt>
            <c:idx val="647"/>
            <c:invertIfNegative val="0"/>
            <c:bubble3D val="0"/>
            <c:spPr>
              <a:solidFill>
                <a:schemeClr val="accent6">
                  <a:lumMod val="50000"/>
                  <a:lumOff val="50000"/>
                  <a:alpha val="75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50F-7DA2-1943-9C2A-17CBDF35F5B5}"/>
              </c:ext>
            </c:extLst>
          </c:dPt>
          <c:dPt>
            <c:idx val="648"/>
            <c:invertIfNegative val="0"/>
            <c:bubble3D val="0"/>
            <c:spPr>
              <a:solidFill>
                <a:schemeClr val="accent1">
                  <a:alpha val="75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511-7DA2-1943-9C2A-17CBDF35F5B5}"/>
              </c:ext>
            </c:extLst>
          </c:dPt>
          <c:dPt>
            <c:idx val="649"/>
            <c:invertIfNegative val="0"/>
            <c:bubble3D val="0"/>
            <c:spPr>
              <a:solidFill>
                <a:schemeClr val="accent2">
                  <a:alpha val="75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513-7DA2-1943-9C2A-17CBDF35F5B5}"/>
              </c:ext>
            </c:extLst>
          </c:dPt>
          <c:dPt>
            <c:idx val="650"/>
            <c:invertIfNegative val="0"/>
            <c:bubble3D val="0"/>
            <c:spPr>
              <a:solidFill>
                <a:schemeClr val="accent3">
                  <a:alpha val="75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515-7DA2-1943-9C2A-17CBDF35F5B5}"/>
              </c:ext>
            </c:extLst>
          </c:dPt>
          <c:dPt>
            <c:idx val="651"/>
            <c:invertIfNegative val="0"/>
            <c:bubble3D val="0"/>
            <c:spPr>
              <a:solidFill>
                <a:schemeClr val="accent4">
                  <a:alpha val="75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517-7DA2-1943-9C2A-17CBDF35F5B5}"/>
              </c:ext>
            </c:extLst>
          </c:dPt>
          <c:dPt>
            <c:idx val="652"/>
            <c:invertIfNegative val="0"/>
            <c:bubble3D val="0"/>
            <c:spPr>
              <a:solidFill>
                <a:schemeClr val="accent5">
                  <a:alpha val="75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519-7DA2-1943-9C2A-17CBDF35F5B5}"/>
              </c:ext>
            </c:extLst>
          </c:dPt>
          <c:dPt>
            <c:idx val="653"/>
            <c:invertIfNegative val="0"/>
            <c:bubble3D val="0"/>
            <c:spPr>
              <a:solidFill>
                <a:schemeClr val="accent6">
                  <a:alpha val="75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51B-7DA2-1943-9C2A-17CBDF35F5B5}"/>
              </c:ext>
            </c:extLst>
          </c:dPt>
          <c:dPt>
            <c:idx val="654"/>
            <c:invertIfNegative val="0"/>
            <c:bubble3D val="0"/>
            <c:spPr>
              <a:solidFill>
                <a:schemeClr val="accent1">
                  <a:lumMod val="60000"/>
                  <a:alpha val="75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51D-7DA2-1943-9C2A-17CBDF35F5B5}"/>
              </c:ext>
            </c:extLst>
          </c:dPt>
          <c:dPt>
            <c:idx val="655"/>
            <c:invertIfNegative val="0"/>
            <c:bubble3D val="0"/>
            <c:spPr>
              <a:solidFill>
                <a:schemeClr val="accent2">
                  <a:lumMod val="60000"/>
                  <a:alpha val="75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51F-7DA2-1943-9C2A-17CBDF35F5B5}"/>
              </c:ext>
            </c:extLst>
          </c:dPt>
          <c:dPt>
            <c:idx val="656"/>
            <c:invertIfNegative val="0"/>
            <c:bubble3D val="0"/>
            <c:spPr>
              <a:solidFill>
                <a:schemeClr val="accent3">
                  <a:lumMod val="60000"/>
                  <a:alpha val="75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521-7DA2-1943-9C2A-17CBDF35F5B5}"/>
              </c:ext>
            </c:extLst>
          </c:dPt>
          <c:dPt>
            <c:idx val="657"/>
            <c:invertIfNegative val="0"/>
            <c:bubble3D val="0"/>
            <c:spPr>
              <a:solidFill>
                <a:schemeClr val="accent4">
                  <a:lumMod val="60000"/>
                  <a:alpha val="75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523-7DA2-1943-9C2A-17CBDF35F5B5}"/>
              </c:ext>
            </c:extLst>
          </c:dPt>
          <c:dPt>
            <c:idx val="658"/>
            <c:invertIfNegative val="0"/>
            <c:bubble3D val="0"/>
            <c:spPr>
              <a:solidFill>
                <a:schemeClr val="accent5">
                  <a:lumMod val="60000"/>
                  <a:alpha val="75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525-7DA2-1943-9C2A-17CBDF35F5B5}"/>
              </c:ext>
            </c:extLst>
          </c:dPt>
          <c:dPt>
            <c:idx val="659"/>
            <c:invertIfNegative val="0"/>
            <c:bubble3D val="0"/>
            <c:spPr>
              <a:solidFill>
                <a:schemeClr val="accent6">
                  <a:lumMod val="60000"/>
                  <a:alpha val="75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527-7DA2-1943-9C2A-17CBDF35F5B5}"/>
              </c:ext>
            </c:extLst>
          </c:dPt>
          <c:dPt>
            <c:idx val="660"/>
            <c:invertIfNegative val="0"/>
            <c:bubble3D val="0"/>
            <c:spPr>
              <a:solidFill>
                <a:schemeClr val="accent1">
                  <a:lumMod val="80000"/>
                  <a:lumOff val="20000"/>
                  <a:alpha val="75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529-7DA2-1943-9C2A-17CBDF35F5B5}"/>
              </c:ext>
            </c:extLst>
          </c:dPt>
          <c:dPt>
            <c:idx val="661"/>
            <c:invertIfNegative val="0"/>
            <c:bubble3D val="0"/>
            <c:spPr>
              <a:solidFill>
                <a:schemeClr val="accent2">
                  <a:lumMod val="80000"/>
                  <a:lumOff val="20000"/>
                  <a:alpha val="75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52B-7DA2-1943-9C2A-17CBDF35F5B5}"/>
              </c:ext>
            </c:extLst>
          </c:dPt>
          <c:dPt>
            <c:idx val="662"/>
            <c:invertIfNegative val="0"/>
            <c:bubble3D val="0"/>
            <c:spPr>
              <a:solidFill>
                <a:schemeClr val="accent3">
                  <a:lumMod val="80000"/>
                  <a:lumOff val="20000"/>
                  <a:alpha val="75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52D-7DA2-1943-9C2A-17CBDF35F5B5}"/>
              </c:ext>
            </c:extLst>
          </c:dPt>
          <c:dPt>
            <c:idx val="663"/>
            <c:invertIfNegative val="0"/>
            <c:bubble3D val="0"/>
            <c:spPr>
              <a:solidFill>
                <a:schemeClr val="accent4">
                  <a:lumMod val="80000"/>
                  <a:lumOff val="20000"/>
                  <a:alpha val="75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52F-7DA2-1943-9C2A-17CBDF35F5B5}"/>
              </c:ext>
            </c:extLst>
          </c:dPt>
          <c:dPt>
            <c:idx val="664"/>
            <c:invertIfNegative val="0"/>
            <c:bubble3D val="0"/>
            <c:spPr>
              <a:solidFill>
                <a:schemeClr val="accent5">
                  <a:lumMod val="80000"/>
                  <a:lumOff val="20000"/>
                  <a:alpha val="75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531-7DA2-1943-9C2A-17CBDF35F5B5}"/>
              </c:ext>
            </c:extLst>
          </c:dPt>
          <c:dPt>
            <c:idx val="665"/>
            <c:invertIfNegative val="0"/>
            <c:bubble3D val="0"/>
            <c:spPr>
              <a:solidFill>
                <a:schemeClr val="accent6">
                  <a:lumMod val="80000"/>
                  <a:lumOff val="20000"/>
                  <a:alpha val="75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533-7DA2-1943-9C2A-17CBDF35F5B5}"/>
              </c:ext>
            </c:extLst>
          </c:dPt>
          <c:dPt>
            <c:idx val="666"/>
            <c:invertIfNegative val="0"/>
            <c:bubble3D val="0"/>
            <c:spPr>
              <a:solidFill>
                <a:schemeClr val="accent1">
                  <a:lumMod val="80000"/>
                  <a:alpha val="75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535-7DA2-1943-9C2A-17CBDF35F5B5}"/>
              </c:ext>
            </c:extLst>
          </c:dPt>
          <c:dPt>
            <c:idx val="667"/>
            <c:invertIfNegative val="0"/>
            <c:bubble3D val="0"/>
            <c:spPr>
              <a:solidFill>
                <a:schemeClr val="accent2">
                  <a:lumMod val="80000"/>
                  <a:alpha val="75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537-7DA2-1943-9C2A-17CBDF35F5B5}"/>
              </c:ext>
            </c:extLst>
          </c:dPt>
          <c:dPt>
            <c:idx val="668"/>
            <c:invertIfNegative val="0"/>
            <c:bubble3D val="0"/>
            <c:spPr>
              <a:solidFill>
                <a:schemeClr val="accent3">
                  <a:lumMod val="80000"/>
                  <a:alpha val="75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539-7DA2-1943-9C2A-17CBDF35F5B5}"/>
              </c:ext>
            </c:extLst>
          </c:dPt>
          <c:dPt>
            <c:idx val="669"/>
            <c:invertIfNegative val="0"/>
            <c:bubble3D val="0"/>
            <c:spPr>
              <a:solidFill>
                <a:schemeClr val="accent4">
                  <a:lumMod val="80000"/>
                  <a:alpha val="75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53B-7DA2-1943-9C2A-17CBDF35F5B5}"/>
              </c:ext>
            </c:extLst>
          </c:dPt>
          <c:dPt>
            <c:idx val="670"/>
            <c:invertIfNegative val="0"/>
            <c:bubble3D val="0"/>
            <c:spPr>
              <a:solidFill>
                <a:schemeClr val="accent5">
                  <a:lumMod val="80000"/>
                  <a:alpha val="75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53D-7DA2-1943-9C2A-17CBDF35F5B5}"/>
              </c:ext>
            </c:extLst>
          </c:dPt>
          <c:dPt>
            <c:idx val="671"/>
            <c:invertIfNegative val="0"/>
            <c:bubble3D val="0"/>
            <c:spPr>
              <a:solidFill>
                <a:schemeClr val="accent6">
                  <a:lumMod val="80000"/>
                  <a:alpha val="75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53F-7DA2-1943-9C2A-17CBDF35F5B5}"/>
              </c:ext>
            </c:extLst>
          </c:dPt>
          <c:dPt>
            <c:idx val="672"/>
            <c:invertIfNegative val="0"/>
            <c:bubble3D val="0"/>
            <c:spPr>
              <a:solidFill>
                <a:schemeClr val="accent1">
                  <a:lumMod val="60000"/>
                  <a:lumOff val="40000"/>
                  <a:alpha val="75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541-7DA2-1943-9C2A-17CBDF35F5B5}"/>
              </c:ext>
            </c:extLst>
          </c:dPt>
          <c:dPt>
            <c:idx val="673"/>
            <c:invertIfNegative val="0"/>
            <c:bubble3D val="0"/>
            <c:spPr>
              <a:solidFill>
                <a:schemeClr val="accent2">
                  <a:lumMod val="60000"/>
                  <a:lumOff val="40000"/>
                  <a:alpha val="75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543-7DA2-1943-9C2A-17CBDF35F5B5}"/>
              </c:ext>
            </c:extLst>
          </c:dPt>
          <c:dPt>
            <c:idx val="674"/>
            <c:invertIfNegative val="0"/>
            <c:bubble3D val="0"/>
            <c:spPr>
              <a:solidFill>
                <a:schemeClr val="accent3">
                  <a:lumMod val="60000"/>
                  <a:lumOff val="40000"/>
                  <a:alpha val="75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545-7DA2-1943-9C2A-17CBDF35F5B5}"/>
              </c:ext>
            </c:extLst>
          </c:dPt>
          <c:dPt>
            <c:idx val="675"/>
            <c:invertIfNegative val="0"/>
            <c:bubble3D val="0"/>
            <c:spPr>
              <a:solidFill>
                <a:schemeClr val="accent4">
                  <a:lumMod val="60000"/>
                  <a:lumOff val="40000"/>
                  <a:alpha val="75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547-7DA2-1943-9C2A-17CBDF35F5B5}"/>
              </c:ext>
            </c:extLst>
          </c:dPt>
          <c:dPt>
            <c:idx val="676"/>
            <c:invertIfNegative val="0"/>
            <c:bubble3D val="0"/>
            <c:spPr>
              <a:solidFill>
                <a:schemeClr val="accent5">
                  <a:lumMod val="60000"/>
                  <a:lumOff val="40000"/>
                  <a:alpha val="75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549-7DA2-1943-9C2A-17CBDF35F5B5}"/>
              </c:ext>
            </c:extLst>
          </c:dPt>
          <c:dPt>
            <c:idx val="677"/>
            <c:invertIfNegative val="0"/>
            <c:bubble3D val="0"/>
            <c:spPr>
              <a:solidFill>
                <a:schemeClr val="accent6">
                  <a:lumMod val="60000"/>
                  <a:lumOff val="40000"/>
                  <a:alpha val="75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54B-7DA2-1943-9C2A-17CBDF35F5B5}"/>
              </c:ext>
            </c:extLst>
          </c:dPt>
          <c:dPt>
            <c:idx val="678"/>
            <c:invertIfNegative val="0"/>
            <c:bubble3D val="0"/>
            <c:spPr>
              <a:solidFill>
                <a:schemeClr val="accent1">
                  <a:lumMod val="50000"/>
                  <a:alpha val="75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54D-7DA2-1943-9C2A-17CBDF35F5B5}"/>
              </c:ext>
            </c:extLst>
          </c:dPt>
          <c:dPt>
            <c:idx val="679"/>
            <c:invertIfNegative val="0"/>
            <c:bubble3D val="0"/>
            <c:spPr>
              <a:solidFill>
                <a:schemeClr val="accent2">
                  <a:lumMod val="50000"/>
                  <a:alpha val="75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54F-7DA2-1943-9C2A-17CBDF35F5B5}"/>
              </c:ext>
            </c:extLst>
          </c:dPt>
          <c:dPt>
            <c:idx val="680"/>
            <c:invertIfNegative val="0"/>
            <c:bubble3D val="0"/>
            <c:spPr>
              <a:solidFill>
                <a:schemeClr val="accent3">
                  <a:lumMod val="50000"/>
                  <a:alpha val="75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551-7DA2-1943-9C2A-17CBDF35F5B5}"/>
              </c:ext>
            </c:extLst>
          </c:dPt>
          <c:dPt>
            <c:idx val="681"/>
            <c:invertIfNegative val="0"/>
            <c:bubble3D val="0"/>
            <c:spPr>
              <a:solidFill>
                <a:schemeClr val="accent4">
                  <a:lumMod val="50000"/>
                  <a:alpha val="75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553-7DA2-1943-9C2A-17CBDF35F5B5}"/>
              </c:ext>
            </c:extLst>
          </c:dPt>
          <c:dPt>
            <c:idx val="682"/>
            <c:invertIfNegative val="0"/>
            <c:bubble3D val="0"/>
            <c:spPr>
              <a:solidFill>
                <a:schemeClr val="accent5">
                  <a:lumMod val="50000"/>
                  <a:alpha val="75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555-7DA2-1943-9C2A-17CBDF35F5B5}"/>
              </c:ext>
            </c:extLst>
          </c:dPt>
          <c:dPt>
            <c:idx val="683"/>
            <c:invertIfNegative val="0"/>
            <c:bubble3D val="0"/>
            <c:spPr>
              <a:solidFill>
                <a:schemeClr val="accent6">
                  <a:lumMod val="50000"/>
                  <a:alpha val="75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557-7DA2-1943-9C2A-17CBDF35F5B5}"/>
              </c:ext>
            </c:extLst>
          </c:dPt>
          <c:dPt>
            <c:idx val="684"/>
            <c:invertIfNegative val="0"/>
            <c:bubble3D val="0"/>
            <c:spPr>
              <a:solidFill>
                <a:schemeClr val="accent1">
                  <a:lumMod val="70000"/>
                  <a:lumOff val="30000"/>
                  <a:alpha val="75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559-7DA2-1943-9C2A-17CBDF35F5B5}"/>
              </c:ext>
            </c:extLst>
          </c:dPt>
          <c:dPt>
            <c:idx val="685"/>
            <c:invertIfNegative val="0"/>
            <c:bubble3D val="0"/>
            <c:spPr>
              <a:solidFill>
                <a:schemeClr val="accent2">
                  <a:lumMod val="70000"/>
                  <a:lumOff val="30000"/>
                  <a:alpha val="75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55B-7DA2-1943-9C2A-17CBDF35F5B5}"/>
              </c:ext>
            </c:extLst>
          </c:dPt>
          <c:dPt>
            <c:idx val="686"/>
            <c:invertIfNegative val="0"/>
            <c:bubble3D val="0"/>
            <c:spPr>
              <a:solidFill>
                <a:schemeClr val="accent3">
                  <a:lumMod val="70000"/>
                  <a:lumOff val="30000"/>
                  <a:alpha val="75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55D-7DA2-1943-9C2A-17CBDF35F5B5}"/>
              </c:ext>
            </c:extLst>
          </c:dPt>
          <c:dPt>
            <c:idx val="687"/>
            <c:invertIfNegative val="0"/>
            <c:bubble3D val="0"/>
            <c:spPr>
              <a:solidFill>
                <a:schemeClr val="accent4">
                  <a:lumMod val="70000"/>
                  <a:lumOff val="30000"/>
                  <a:alpha val="75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55F-7DA2-1943-9C2A-17CBDF35F5B5}"/>
              </c:ext>
            </c:extLst>
          </c:dPt>
          <c:dPt>
            <c:idx val="688"/>
            <c:invertIfNegative val="0"/>
            <c:bubble3D val="0"/>
            <c:spPr>
              <a:solidFill>
                <a:schemeClr val="accent5">
                  <a:lumMod val="70000"/>
                  <a:lumOff val="30000"/>
                  <a:alpha val="75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561-7DA2-1943-9C2A-17CBDF35F5B5}"/>
              </c:ext>
            </c:extLst>
          </c:dPt>
          <c:dPt>
            <c:idx val="689"/>
            <c:invertIfNegative val="0"/>
            <c:bubble3D val="0"/>
            <c:spPr>
              <a:solidFill>
                <a:schemeClr val="accent6">
                  <a:lumMod val="70000"/>
                  <a:lumOff val="30000"/>
                  <a:alpha val="75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563-7DA2-1943-9C2A-17CBDF35F5B5}"/>
              </c:ext>
            </c:extLst>
          </c:dPt>
          <c:dPt>
            <c:idx val="690"/>
            <c:invertIfNegative val="0"/>
            <c:bubble3D val="0"/>
            <c:spPr>
              <a:solidFill>
                <a:schemeClr val="accent1">
                  <a:lumMod val="70000"/>
                  <a:alpha val="75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565-7DA2-1943-9C2A-17CBDF35F5B5}"/>
              </c:ext>
            </c:extLst>
          </c:dPt>
          <c:dPt>
            <c:idx val="691"/>
            <c:invertIfNegative val="0"/>
            <c:bubble3D val="0"/>
            <c:spPr>
              <a:solidFill>
                <a:schemeClr val="accent2">
                  <a:lumMod val="70000"/>
                  <a:alpha val="75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567-7DA2-1943-9C2A-17CBDF35F5B5}"/>
              </c:ext>
            </c:extLst>
          </c:dPt>
          <c:dPt>
            <c:idx val="692"/>
            <c:invertIfNegative val="0"/>
            <c:bubble3D val="0"/>
            <c:spPr>
              <a:solidFill>
                <a:schemeClr val="accent3">
                  <a:lumMod val="70000"/>
                  <a:alpha val="75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569-7DA2-1943-9C2A-17CBDF35F5B5}"/>
              </c:ext>
            </c:extLst>
          </c:dPt>
          <c:dPt>
            <c:idx val="693"/>
            <c:invertIfNegative val="0"/>
            <c:bubble3D val="0"/>
            <c:spPr>
              <a:solidFill>
                <a:schemeClr val="accent4">
                  <a:lumMod val="70000"/>
                  <a:alpha val="75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56B-7DA2-1943-9C2A-17CBDF35F5B5}"/>
              </c:ext>
            </c:extLst>
          </c:dPt>
          <c:dPt>
            <c:idx val="694"/>
            <c:invertIfNegative val="0"/>
            <c:bubble3D val="0"/>
            <c:spPr>
              <a:solidFill>
                <a:schemeClr val="accent5">
                  <a:lumMod val="70000"/>
                  <a:alpha val="75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56D-7DA2-1943-9C2A-17CBDF35F5B5}"/>
              </c:ext>
            </c:extLst>
          </c:dPt>
          <c:dPt>
            <c:idx val="695"/>
            <c:invertIfNegative val="0"/>
            <c:bubble3D val="0"/>
            <c:spPr>
              <a:solidFill>
                <a:schemeClr val="accent6">
                  <a:lumMod val="70000"/>
                  <a:alpha val="75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56F-7DA2-1943-9C2A-17CBDF35F5B5}"/>
              </c:ext>
            </c:extLst>
          </c:dPt>
          <c:dPt>
            <c:idx val="696"/>
            <c:invertIfNegative val="0"/>
            <c:bubble3D val="0"/>
            <c:spPr>
              <a:solidFill>
                <a:schemeClr val="accent1">
                  <a:lumMod val="50000"/>
                  <a:lumOff val="50000"/>
                  <a:alpha val="75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571-7DA2-1943-9C2A-17CBDF35F5B5}"/>
              </c:ext>
            </c:extLst>
          </c:dPt>
          <c:dPt>
            <c:idx val="697"/>
            <c:invertIfNegative val="0"/>
            <c:bubble3D val="0"/>
            <c:spPr>
              <a:solidFill>
                <a:schemeClr val="accent2">
                  <a:lumMod val="50000"/>
                  <a:lumOff val="50000"/>
                  <a:alpha val="75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573-7DA2-1943-9C2A-17CBDF35F5B5}"/>
              </c:ext>
            </c:extLst>
          </c:dPt>
          <c:dPt>
            <c:idx val="698"/>
            <c:invertIfNegative val="0"/>
            <c:bubble3D val="0"/>
            <c:spPr>
              <a:solidFill>
                <a:schemeClr val="accent3">
                  <a:lumMod val="50000"/>
                  <a:lumOff val="50000"/>
                  <a:alpha val="75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575-7DA2-1943-9C2A-17CBDF35F5B5}"/>
              </c:ext>
            </c:extLst>
          </c:dPt>
          <c:dPt>
            <c:idx val="699"/>
            <c:invertIfNegative val="0"/>
            <c:bubble3D val="0"/>
            <c:spPr>
              <a:solidFill>
                <a:schemeClr val="accent4">
                  <a:lumMod val="50000"/>
                  <a:lumOff val="50000"/>
                  <a:alpha val="75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577-7DA2-1943-9C2A-17CBDF35F5B5}"/>
              </c:ext>
            </c:extLst>
          </c:dPt>
          <c:dPt>
            <c:idx val="700"/>
            <c:invertIfNegative val="0"/>
            <c:bubble3D val="0"/>
            <c:spPr>
              <a:solidFill>
                <a:schemeClr val="accent5">
                  <a:lumMod val="50000"/>
                  <a:lumOff val="50000"/>
                  <a:alpha val="75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579-7DA2-1943-9C2A-17CBDF35F5B5}"/>
              </c:ext>
            </c:extLst>
          </c:dPt>
          <c:dPt>
            <c:idx val="701"/>
            <c:invertIfNegative val="0"/>
            <c:bubble3D val="0"/>
            <c:spPr>
              <a:solidFill>
                <a:schemeClr val="accent6">
                  <a:lumMod val="50000"/>
                  <a:lumOff val="50000"/>
                  <a:alpha val="75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57B-7DA2-1943-9C2A-17CBDF35F5B5}"/>
              </c:ext>
            </c:extLst>
          </c:dPt>
          <c:dPt>
            <c:idx val="702"/>
            <c:invertIfNegative val="0"/>
            <c:bubble3D val="0"/>
            <c:spPr>
              <a:solidFill>
                <a:schemeClr val="accent1">
                  <a:alpha val="75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57D-7DA2-1943-9C2A-17CBDF35F5B5}"/>
              </c:ext>
            </c:extLst>
          </c:dPt>
          <c:dPt>
            <c:idx val="703"/>
            <c:invertIfNegative val="0"/>
            <c:bubble3D val="0"/>
            <c:spPr>
              <a:solidFill>
                <a:schemeClr val="accent2">
                  <a:alpha val="75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57F-7DA2-1943-9C2A-17CBDF35F5B5}"/>
              </c:ext>
            </c:extLst>
          </c:dPt>
          <c:dPt>
            <c:idx val="704"/>
            <c:invertIfNegative val="0"/>
            <c:bubble3D val="0"/>
            <c:spPr>
              <a:solidFill>
                <a:schemeClr val="accent3">
                  <a:alpha val="75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581-7DA2-1943-9C2A-17CBDF35F5B5}"/>
              </c:ext>
            </c:extLst>
          </c:dPt>
          <c:dPt>
            <c:idx val="705"/>
            <c:invertIfNegative val="0"/>
            <c:bubble3D val="0"/>
            <c:spPr>
              <a:solidFill>
                <a:schemeClr val="accent4">
                  <a:alpha val="75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583-7DA2-1943-9C2A-17CBDF35F5B5}"/>
              </c:ext>
            </c:extLst>
          </c:dPt>
          <c:dPt>
            <c:idx val="706"/>
            <c:invertIfNegative val="0"/>
            <c:bubble3D val="0"/>
            <c:spPr>
              <a:solidFill>
                <a:schemeClr val="accent5">
                  <a:alpha val="75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585-7DA2-1943-9C2A-17CBDF35F5B5}"/>
              </c:ext>
            </c:extLst>
          </c:dPt>
          <c:dPt>
            <c:idx val="707"/>
            <c:invertIfNegative val="0"/>
            <c:bubble3D val="0"/>
            <c:spPr>
              <a:solidFill>
                <a:schemeClr val="accent6">
                  <a:alpha val="75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587-7DA2-1943-9C2A-17CBDF35F5B5}"/>
              </c:ext>
            </c:extLst>
          </c:dPt>
          <c:dPt>
            <c:idx val="708"/>
            <c:invertIfNegative val="0"/>
            <c:bubble3D val="0"/>
            <c:spPr>
              <a:solidFill>
                <a:schemeClr val="accent1">
                  <a:lumMod val="60000"/>
                  <a:alpha val="75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589-7DA2-1943-9C2A-17CBDF35F5B5}"/>
              </c:ext>
            </c:extLst>
          </c:dPt>
          <c:dPt>
            <c:idx val="709"/>
            <c:invertIfNegative val="0"/>
            <c:bubble3D val="0"/>
            <c:spPr>
              <a:solidFill>
                <a:schemeClr val="accent2">
                  <a:lumMod val="60000"/>
                  <a:alpha val="75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58B-7DA2-1943-9C2A-17CBDF35F5B5}"/>
              </c:ext>
            </c:extLst>
          </c:dPt>
          <c:dPt>
            <c:idx val="710"/>
            <c:invertIfNegative val="0"/>
            <c:bubble3D val="0"/>
            <c:spPr>
              <a:solidFill>
                <a:schemeClr val="accent3">
                  <a:lumMod val="60000"/>
                  <a:alpha val="75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58D-7DA2-1943-9C2A-17CBDF35F5B5}"/>
              </c:ext>
            </c:extLst>
          </c:dPt>
          <c:dPt>
            <c:idx val="711"/>
            <c:invertIfNegative val="0"/>
            <c:bubble3D val="0"/>
            <c:spPr>
              <a:solidFill>
                <a:schemeClr val="accent4">
                  <a:lumMod val="60000"/>
                  <a:alpha val="75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58F-7DA2-1943-9C2A-17CBDF35F5B5}"/>
              </c:ext>
            </c:extLst>
          </c:dPt>
          <c:dPt>
            <c:idx val="712"/>
            <c:invertIfNegative val="0"/>
            <c:bubble3D val="0"/>
            <c:spPr>
              <a:solidFill>
                <a:schemeClr val="accent5">
                  <a:lumMod val="60000"/>
                  <a:alpha val="75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591-7DA2-1943-9C2A-17CBDF35F5B5}"/>
              </c:ext>
            </c:extLst>
          </c:dPt>
          <c:dPt>
            <c:idx val="713"/>
            <c:invertIfNegative val="0"/>
            <c:bubble3D val="0"/>
            <c:spPr>
              <a:solidFill>
                <a:schemeClr val="accent6">
                  <a:lumMod val="60000"/>
                  <a:alpha val="75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593-7DA2-1943-9C2A-17CBDF35F5B5}"/>
              </c:ext>
            </c:extLst>
          </c:dPt>
          <c:dPt>
            <c:idx val="714"/>
            <c:invertIfNegative val="0"/>
            <c:bubble3D val="0"/>
            <c:spPr>
              <a:solidFill>
                <a:schemeClr val="accent1">
                  <a:lumMod val="80000"/>
                  <a:lumOff val="20000"/>
                  <a:alpha val="75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595-7DA2-1943-9C2A-17CBDF35F5B5}"/>
              </c:ext>
            </c:extLst>
          </c:dPt>
          <c:dPt>
            <c:idx val="715"/>
            <c:invertIfNegative val="0"/>
            <c:bubble3D val="0"/>
            <c:spPr>
              <a:solidFill>
                <a:schemeClr val="accent2">
                  <a:lumMod val="80000"/>
                  <a:lumOff val="20000"/>
                  <a:alpha val="75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597-7DA2-1943-9C2A-17CBDF35F5B5}"/>
              </c:ext>
            </c:extLst>
          </c:dPt>
          <c:dPt>
            <c:idx val="716"/>
            <c:invertIfNegative val="0"/>
            <c:bubble3D val="0"/>
            <c:spPr>
              <a:solidFill>
                <a:schemeClr val="accent3">
                  <a:lumMod val="80000"/>
                  <a:lumOff val="20000"/>
                  <a:alpha val="75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599-7DA2-1943-9C2A-17CBDF35F5B5}"/>
              </c:ext>
            </c:extLst>
          </c:dPt>
          <c:dPt>
            <c:idx val="717"/>
            <c:invertIfNegative val="0"/>
            <c:bubble3D val="0"/>
            <c:spPr>
              <a:solidFill>
                <a:schemeClr val="accent4">
                  <a:lumMod val="80000"/>
                  <a:lumOff val="20000"/>
                  <a:alpha val="75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59B-7DA2-1943-9C2A-17CBDF35F5B5}"/>
              </c:ext>
            </c:extLst>
          </c:dPt>
          <c:dPt>
            <c:idx val="718"/>
            <c:invertIfNegative val="0"/>
            <c:bubble3D val="0"/>
            <c:spPr>
              <a:solidFill>
                <a:schemeClr val="accent5">
                  <a:lumMod val="80000"/>
                  <a:lumOff val="20000"/>
                  <a:alpha val="75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59D-7DA2-1943-9C2A-17CBDF35F5B5}"/>
              </c:ext>
            </c:extLst>
          </c:dPt>
          <c:dPt>
            <c:idx val="719"/>
            <c:invertIfNegative val="0"/>
            <c:bubble3D val="0"/>
            <c:spPr>
              <a:solidFill>
                <a:schemeClr val="accent6">
                  <a:lumMod val="80000"/>
                  <a:lumOff val="20000"/>
                  <a:alpha val="75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59F-7DA2-1943-9C2A-17CBDF35F5B5}"/>
              </c:ext>
            </c:extLst>
          </c:dPt>
          <c:dPt>
            <c:idx val="720"/>
            <c:invertIfNegative val="0"/>
            <c:bubble3D val="0"/>
            <c:spPr>
              <a:solidFill>
                <a:schemeClr val="accent1">
                  <a:lumMod val="80000"/>
                  <a:alpha val="75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5A1-7DA2-1943-9C2A-17CBDF35F5B5}"/>
              </c:ext>
            </c:extLst>
          </c:dPt>
          <c:dPt>
            <c:idx val="721"/>
            <c:invertIfNegative val="0"/>
            <c:bubble3D val="0"/>
            <c:spPr>
              <a:solidFill>
                <a:schemeClr val="accent2">
                  <a:lumMod val="80000"/>
                  <a:alpha val="75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5A3-7DA2-1943-9C2A-17CBDF35F5B5}"/>
              </c:ext>
            </c:extLst>
          </c:dPt>
          <c:dPt>
            <c:idx val="722"/>
            <c:invertIfNegative val="0"/>
            <c:bubble3D val="0"/>
            <c:spPr>
              <a:solidFill>
                <a:schemeClr val="accent3">
                  <a:lumMod val="80000"/>
                  <a:alpha val="75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5A5-7DA2-1943-9C2A-17CBDF35F5B5}"/>
              </c:ext>
            </c:extLst>
          </c:dPt>
          <c:dPt>
            <c:idx val="723"/>
            <c:invertIfNegative val="0"/>
            <c:bubble3D val="0"/>
            <c:spPr>
              <a:solidFill>
                <a:schemeClr val="accent4">
                  <a:lumMod val="80000"/>
                  <a:alpha val="75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5A7-7DA2-1943-9C2A-17CBDF35F5B5}"/>
              </c:ext>
            </c:extLst>
          </c:dPt>
          <c:dPt>
            <c:idx val="724"/>
            <c:invertIfNegative val="0"/>
            <c:bubble3D val="0"/>
            <c:spPr>
              <a:solidFill>
                <a:schemeClr val="accent5">
                  <a:lumMod val="80000"/>
                  <a:alpha val="75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5A9-7DA2-1943-9C2A-17CBDF35F5B5}"/>
              </c:ext>
            </c:extLst>
          </c:dPt>
          <c:dPt>
            <c:idx val="725"/>
            <c:invertIfNegative val="0"/>
            <c:bubble3D val="0"/>
            <c:spPr>
              <a:solidFill>
                <a:schemeClr val="accent6">
                  <a:lumMod val="80000"/>
                  <a:alpha val="75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5AB-7DA2-1943-9C2A-17CBDF35F5B5}"/>
              </c:ext>
            </c:extLst>
          </c:dPt>
          <c:dPt>
            <c:idx val="726"/>
            <c:invertIfNegative val="0"/>
            <c:bubble3D val="0"/>
            <c:spPr>
              <a:solidFill>
                <a:schemeClr val="accent1">
                  <a:lumMod val="60000"/>
                  <a:lumOff val="40000"/>
                  <a:alpha val="75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5AD-7DA2-1943-9C2A-17CBDF35F5B5}"/>
              </c:ext>
            </c:extLst>
          </c:dPt>
          <c:dPt>
            <c:idx val="727"/>
            <c:invertIfNegative val="0"/>
            <c:bubble3D val="0"/>
            <c:spPr>
              <a:solidFill>
                <a:schemeClr val="accent2">
                  <a:lumMod val="60000"/>
                  <a:lumOff val="40000"/>
                  <a:alpha val="75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5AF-7DA2-1943-9C2A-17CBDF35F5B5}"/>
              </c:ext>
            </c:extLst>
          </c:dPt>
          <c:dPt>
            <c:idx val="728"/>
            <c:invertIfNegative val="0"/>
            <c:bubble3D val="0"/>
            <c:spPr>
              <a:solidFill>
                <a:schemeClr val="accent3">
                  <a:lumMod val="60000"/>
                  <a:lumOff val="40000"/>
                  <a:alpha val="75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5B1-7DA2-1943-9C2A-17CBDF35F5B5}"/>
              </c:ext>
            </c:extLst>
          </c:dPt>
          <c:dPt>
            <c:idx val="729"/>
            <c:invertIfNegative val="0"/>
            <c:bubble3D val="0"/>
            <c:spPr>
              <a:solidFill>
                <a:schemeClr val="accent4">
                  <a:lumMod val="60000"/>
                  <a:lumOff val="40000"/>
                  <a:alpha val="75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5B3-7DA2-1943-9C2A-17CBDF35F5B5}"/>
              </c:ext>
            </c:extLst>
          </c:dPt>
          <c:dPt>
            <c:idx val="730"/>
            <c:invertIfNegative val="0"/>
            <c:bubble3D val="0"/>
            <c:spPr>
              <a:solidFill>
                <a:schemeClr val="accent5">
                  <a:lumMod val="60000"/>
                  <a:lumOff val="40000"/>
                  <a:alpha val="75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5B5-7DA2-1943-9C2A-17CBDF35F5B5}"/>
              </c:ext>
            </c:extLst>
          </c:dPt>
          <c:dPt>
            <c:idx val="731"/>
            <c:invertIfNegative val="0"/>
            <c:bubble3D val="0"/>
            <c:spPr>
              <a:solidFill>
                <a:schemeClr val="accent6">
                  <a:lumMod val="60000"/>
                  <a:lumOff val="40000"/>
                  <a:alpha val="75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5B7-7DA2-1943-9C2A-17CBDF35F5B5}"/>
              </c:ext>
            </c:extLst>
          </c:dPt>
          <c:dPt>
            <c:idx val="732"/>
            <c:invertIfNegative val="0"/>
            <c:bubble3D val="0"/>
            <c:spPr>
              <a:solidFill>
                <a:schemeClr val="accent1">
                  <a:lumMod val="50000"/>
                  <a:alpha val="75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5B9-7DA2-1943-9C2A-17CBDF35F5B5}"/>
              </c:ext>
            </c:extLst>
          </c:dPt>
          <c:dPt>
            <c:idx val="733"/>
            <c:invertIfNegative val="0"/>
            <c:bubble3D val="0"/>
            <c:spPr>
              <a:solidFill>
                <a:schemeClr val="accent2">
                  <a:lumMod val="50000"/>
                  <a:alpha val="75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5BB-7DA2-1943-9C2A-17CBDF35F5B5}"/>
              </c:ext>
            </c:extLst>
          </c:dPt>
          <c:dPt>
            <c:idx val="734"/>
            <c:invertIfNegative val="0"/>
            <c:bubble3D val="0"/>
            <c:spPr>
              <a:solidFill>
                <a:schemeClr val="accent3">
                  <a:lumMod val="50000"/>
                  <a:alpha val="75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5BD-7DA2-1943-9C2A-17CBDF35F5B5}"/>
              </c:ext>
            </c:extLst>
          </c:dPt>
          <c:dPt>
            <c:idx val="735"/>
            <c:invertIfNegative val="0"/>
            <c:bubble3D val="0"/>
            <c:spPr>
              <a:solidFill>
                <a:schemeClr val="accent4">
                  <a:lumMod val="50000"/>
                  <a:alpha val="75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5BF-7DA2-1943-9C2A-17CBDF35F5B5}"/>
              </c:ext>
            </c:extLst>
          </c:dPt>
          <c:dPt>
            <c:idx val="736"/>
            <c:invertIfNegative val="0"/>
            <c:bubble3D val="0"/>
            <c:spPr>
              <a:solidFill>
                <a:schemeClr val="accent5">
                  <a:lumMod val="50000"/>
                  <a:alpha val="75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5C1-7DA2-1943-9C2A-17CBDF35F5B5}"/>
              </c:ext>
            </c:extLst>
          </c:dPt>
          <c:dPt>
            <c:idx val="737"/>
            <c:invertIfNegative val="0"/>
            <c:bubble3D val="0"/>
            <c:spPr>
              <a:solidFill>
                <a:schemeClr val="accent6">
                  <a:lumMod val="50000"/>
                  <a:alpha val="75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5C3-7DA2-1943-9C2A-17CBDF35F5B5}"/>
              </c:ext>
            </c:extLst>
          </c:dPt>
          <c:dPt>
            <c:idx val="738"/>
            <c:invertIfNegative val="0"/>
            <c:bubble3D val="0"/>
            <c:spPr>
              <a:solidFill>
                <a:schemeClr val="accent1">
                  <a:lumMod val="70000"/>
                  <a:lumOff val="30000"/>
                  <a:alpha val="75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5C5-7DA2-1943-9C2A-17CBDF35F5B5}"/>
              </c:ext>
            </c:extLst>
          </c:dPt>
          <c:dPt>
            <c:idx val="739"/>
            <c:invertIfNegative val="0"/>
            <c:bubble3D val="0"/>
            <c:spPr>
              <a:solidFill>
                <a:schemeClr val="accent2">
                  <a:lumMod val="70000"/>
                  <a:lumOff val="30000"/>
                  <a:alpha val="75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5C7-7DA2-1943-9C2A-17CBDF35F5B5}"/>
              </c:ext>
            </c:extLst>
          </c:dPt>
          <c:dPt>
            <c:idx val="740"/>
            <c:invertIfNegative val="0"/>
            <c:bubble3D val="0"/>
            <c:spPr>
              <a:solidFill>
                <a:schemeClr val="accent3">
                  <a:lumMod val="70000"/>
                  <a:lumOff val="30000"/>
                  <a:alpha val="75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5C9-7DA2-1943-9C2A-17CBDF35F5B5}"/>
              </c:ext>
            </c:extLst>
          </c:dPt>
          <c:dPt>
            <c:idx val="741"/>
            <c:invertIfNegative val="0"/>
            <c:bubble3D val="0"/>
            <c:spPr>
              <a:solidFill>
                <a:schemeClr val="accent4">
                  <a:lumMod val="70000"/>
                  <a:lumOff val="30000"/>
                  <a:alpha val="75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5CB-7DA2-1943-9C2A-17CBDF35F5B5}"/>
              </c:ext>
            </c:extLst>
          </c:dPt>
          <c:dPt>
            <c:idx val="742"/>
            <c:invertIfNegative val="0"/>
            <c:bubble3D val="0"/>
            <c:spPr>
              <a:solidFill>
                <a:schemeClr val="accent5">
                  <a:lumMod val="70000"/>
                  <a:lumOff val="30000"/>
                  <a:alpha val="75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5CD-7DA2-1943-9C2A-17CBDF35F5B5}"/>
              </c:ext>
            </c:extLst>
          </c:dPt>
          <c:dPt>
            <c:idx val="743"/>
            <c:invertIfNegative val="0"/>
            <c:bubble3D val="0"/>
            <c:spPr>
              <a:solidFill>
                <a:schemeClr val="accent6">
                  <a:lumMod val="70000"/>
                  <a:lumOff val="30000"/>
                  <a:alpha val="75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5CF-7DA2-1943-9C2A-17CBDF35F5B5}"/>
              </c:ext>
            </c:extLst>
          </c:dPt>
          <c:dPt>
            <c:idx val="744"/>
            <c:invertIfNegative val="0"/>
            <c:bubble3D val="0"/>
            <c:spPr>
              <a:solidFill>
                <a:schemeClr val="accent1">
                  <a:lumMod val="70000"/>
                  <a:alpha val="75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5D1-7DA2-1943-9C2A-17CBDF35F5B5}"/>
              </c:ext>
            </c:extLst>
          </c:dPt>
          <c:dPt>
            <c:idx val="745"/>
            <c:invertIfNegative val="0"/>
            <c:bubble3D val="0"/>
            <c:spPr>
              <a:solidFill>
                <a:schemeClr val="accent2">
                  <a:lumMod val="70000"/>
                  <a:alpha val="75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5D3-7DA2-1943-9C2A-17CBDF35F5B5}"/>
              </c:ext>
            </c:extLst>
          </c:dPt>
          <c:dPt>
            <c:idx val="746"/>
            <c:invertIfNegative val="0"/>
            <c:bubble3D val="0"/>
            <c:spPr>
              <a:solidFill>
                <a:schemeClr val="accent3">
                  <a:lumMod val="70000"/>
                  <a:alpha val="75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5D5-7DA2-1943-9C2A-17CBDF35F5B5}"/>
              </c:ext>
            </c:extLst>
          </c:dPt>
          <c:dPt>
            <c:idx val="747"/>
            <c:invertIfNegative val="0"/>
            <c:bubble3D val="0"/>
            <c:spPr>
              <a:solidFill>
                <a:schemeClr val="accent4">
                  <a:lumMod val="70000"/>
                  <a:alpha val="75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5D7-7DA2-1943-9C2A-17CBDF35F5B5}"/>
              </c:ext>
            </c:extLst>
          </c:dPt>
          <c:dPt>
            <c:idx val="748"/>
            <c:invertIfNegative val="0"/>
            <c:bubble3D val="0"/>
            <c:spPr>
              <a:solidFill>
                <a:schemeClr val="accent5">
                  <a:lumMod val="70000"/>
                  <a:alpha val="75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5D9-7DA2-1943-9C2A-17CBDF35F5B5}"/>
              </c:ext>
            </c:extLst>
          </c:dPt>
          <c:dPt>
            <c:idx val="749"/>
            <c:invertIfNegative val="0"/>
            <c:bubble3D val="0"/>
            <c:spPr>
              <a:solidFill>
                <a:schemeClr val="accent6">
                  <a:lumMod val="70000"/>
                  <a:alpha val="75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5DB-7DA2-1943-9C2A-17CBDF35F5B5}"/>
              </c:ext>
            </c:extLst>
          </c:dPt>
          <c:dPt>
            <c:idx val="750"/>
            <c:invertIfNegative val="0"/>
            <c:bubble3D val="0"/>
            <c:spPr>
              <a:solidFill>
                <a:schemeClr val="accent1">
                  <a:lumMod val="50000"/>
                  <a:lumOff val="50000"/>
                  <a:alpha val="75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5DD-7DA2-1943-9C2A-17CBDF35F5B5}"/>
              </c:ext>
            </c:extLst>
          </c:dPt>
          <c:dPt>
            <c:idx val="751"/>
            <c:invertIfNegative val="0"/>
            <c:bubble3D val="0"/>
            <c:spPr>
              <a:solidFill>
                <a:schemeClr val="accent2">
                  <a:lumMod val="50000"/>
                  <a:lumOff val="50000"/>
                  <a:alpha val="75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5DF-7DA2-1943-9C2A-17CBDF35F5B5}"/>
              </c:ext>
            </c:extLst>
          </c:dPt>
          <c:dPt>
            <c:idx val="752"/>
            <c:invertIfNegative val="0"/>
            <c:bubble3D val="0"/>
            <c:spPr>
              <a:solidFill>
                <a:schemeClr val="accent3">
                  <a:lumMod val="50000"/>
                  <a:lumOff val="50000"/>
                  <a:alpha val="75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5E1-7DA2-1943-9C2A-17CBDF35F5B5}"/>
              </c:ext>
            </c:extLst>
          </c:dPt>
          <c:dPt>
            <c:idx val="753"/>
            <c:invertIfNegative val="0"/>
            <c:bubble3D val="0"/>
            <c:spPr>
              <a:solidFill>
                <a:schemeClr val="accent4">
                  <a:lumMod val="50000"/>
                  <a:lumOff val="50000"/>
                  <a:alpha val="75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5E3-7DA2-1943-9C2A-17CBDF35F5B5}"/>
              </c:ext>
            </c:extLst>
          </c:dPt>
          <c:dPt>
            <c:idx val="754"/>
            <c:invertIfNegative val="0"/>
            <c:bubble3D val="0"/>
            <c:spPr>
              <a:solidFill>
                <a:schemeClr val="accent5">
                  <a:lumMod val="50000"/>
                  <a:lumOff val="50000"/>
                  <a:alpha val="75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5E5-7DA2-1943-9C2A-17CBDF35F5B5}"/>
              </c:ext>
            </c:extLst>
          </c:dPt>
          <c:dPt>
            <c:idx val="755"/>
            <c:invertIfNegative val="0"/>
            <c:bubble3D val="0"/>
            <c:spPr>
              <a:solidFill>
                <a:schemeClr val="accent6">
                  <a:lumMod val="50000"/>
                  <a:lumOff val="50000"/>
                  <a:alpha val="75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5E7-7DA2-1943-9C2A-17CBDF35F5B5}"/>
              </c:ext>
            </c:extLst>
          </c:dPt>
          <c:dPt>
            <c:idx val="756"/>
            <c:invertIfNegative val="0"/>
            <c:bubble3D val="0"/>
            <c:spPr>
              <a:solidFill>
                <a:schemeClr val="accent1">
                  <a:alpha val="75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5E9-7DA2-1943-9C2A-17CBDF35F5B5}"/>
              </c:ext>
            </c:extLst>
          </c:dPt>
          <c:dPt>
            <c:idx val="757"/>
            <c:invertIfNegative val="0"/>
            <c:bubble3D val="0"/>
            <c:spPr>
              <a:solidFill>
                <a:schemeClr val="accent2">
                  <a:alpha val="75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5EB-7DA2-1943-9C2A-17CBDF35F5B5}"/>
              </c:ext>
            </c:extLst>
          </c:dPt>
          <c:dPt>
            <c:idx val="758"/>
            <c:invertIfNegative val="0"/>
            <c:bubble3D val="0"/>
            <c:spPr>
              <a:solidFill>
                <a:schemeClr val="accent3">
                  <a:alpha val="75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5ED-7DA2-1943-9C2A-17CBDF35F5B5}"/>
              </c:ext>
            </c:extLst>
          </c:dPt>
          <c:dPt>
            <c:idx val="759"/>
            <c:invertIfNegative val="0"/>
            <c:bubble3D val="0"/>
            <c:spPr>
              <a:solidFill>
                <a:schemeClr val="accent4">
                  <a:alpha val="75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5EF-7DA2-1943-9C2A-17CBDF35F5B5}"/>
              </c:ext>
            </c:extLst>
          </c:dPt>
          <c:dPt>
            <c:idx val="760"/>
            <c:invertIfNegative val="0"/>
            <c:bubble3D val="0"/>
            <c:spPr>
              <a:solidFill>
                <a:schemeClr val="accent5">
                  <a:alpha val="75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5F1-7DA2-1943-9C2A-17CBDF35F5B5}"/>
              </c:ext>
            </c:extLst>
          </c:dPt>
          <c:dPt>
            <c:idx val="761"/>
            <c:invertIfNegative val="0"/>
            <c:bubble3D val="0"/>
            <c:spPr>
              <a:solidFill>
                <a:schemeClr val="accent6">
                  <a:alpha val="75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5F3-7DA2-1943-9C2A-17CBDF35F5B5}"/>
              </c:ext>
            </c:extLst>
          </c:dPt>
          <c:dPt>
            <c:idx val="762"/>
            <c:invertIfNegative val="0"/>
            <c:bubble3D val="0"/>
            <c:spPr>
              <a:solidFill>
                <a:schemeClr val="accent1">
                  <a:lumMod val="60000"/>
                  <a:alpha val="75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5F5-7DA2-1943-9C2A-17CBDF35F5B5}"/>
              </c:ext>
            </c:extLst>
          </c:dPt>
          <c:dPt>
            <c:idx val="763"/>
            <c:invertIfNegative val="0"/>
            <c:bubble3D val="0"/>
            <c:spPr>
              <a:solidFill>
                <a:schemeClr val="accent2">
                  <a:lumMod val="60000"/>
                  <a:alpha val="75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5F7-7DA2-1943-9C2A-17CBDF35F5B5}"/>
              </c:ext>
            </c:extLst>
          </c:dPt>
          <c:dPt>
            <c:idx val="764"/>
            <c:invertIfNegative val="0"/>
            <c:bubble3D val="0"/>
            <c:spPr>
              <a:solidFill>
                <a:schemeClr val="accent3">
                  <a:lumMod val="60000"/>
                  <a:alpha val="75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5F9-7DA2-1943-9C2A-17CBDF35F5B5}"/>
              </c:ext>
            </c:extLst>
          </c:dPt>
          <c:dPt>
            <c:idx val="765"/>
            <c:invertIfNegative val="0"/>
            <c:bubble3D val="0"/>
            <c:spPr>
              <a:solidFill>
                <a:schemeClr val="accent4">
                  <a:lumMod val="60000"/>
                  <a:alpha val="75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5FB-7DA2-1943-9C2A-17CBDF35F5B5}"/>
              </c:ext>
            </c:extLst>
          </c:dPt>
          <c:dPt>
            <c:idx val="766"/>
            <c:invertIfNegative val="0"/>
            <c:bubble3D val="0"/>
            <c:spPr>
              <a:solidFill>
                <a:schemeClr val="accent5">
                  <a:lumMod val="60000"/>
                  <a:alpha val="75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5FD-7DA2-1943-9C2A-17CBDF35F5B5}"/>
              </c:ext>
            </c:extLst>
          </c:dPt>
          <c:dPt>
            <c:idx val="767"/>
            <c:invertIfNegative val="0"/>
            <c:bubble3D val="0"/>
            <c:spPr>
              <a:solidFill>
                <a:schemeClr val="accent6">
                  <a:lumMod val="60000"/>
                  <a:alpha val="75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5FF-7DA2-1943-9C2A-17CBDF35F5B5}"/>
              </c:ext>
            </c:extLst>
          </c:dPt>
          <c:dPt>
            <c:idx val="768"/>
            <c:invertIfNegative val="0"/>
            <c:bubble3D val="0"/>
            <c:spPr>
              <a:solidFill>
                <a:schemeClr val="accent1">
                  <a:lumMod val="80000"/>
                  <a:lumOff val="20000"/>
                  <a:alpha val="75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601-7DA2-1943-9C2A-17CBDF35F5B5}"/>
              </c:ext>
            </c:extLst>
          </c:dPt>
          <c:dPt>
            <c:idx val="769"/>
            <c:invertIfNegative val="0"/>
            <c:bubble3D val="0"/>
            <c:spPr>
              <a:solidFill>
                <a:schemeClr val="accent2">
                  <a:lumMod val="80000"/>
                  <a:lumOff val="20000"/>
                  <a:alpha val="75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603-7DA2-1943-9C2A-17CBDF35F5B5}"/>
              </c:ext>
            </c:extLst>
          </c:dPt>
          <c:dPt>
            <c:idx val="770"/>
            <c:invertIfNegative val="0"/>
            <c:bubble3D val="0"/>
            <c:spPr>
              <a:solidFill>
                <a:schemeClr val="accent3">
                  <a:lumMod val="80000"/>
                  <a:lumOff val="20000"/>
                  <a:alpha val="75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605-7DA2-1943-9C2A-17CBDF35F5B5}"/>
              </c:ext>
            </c:extLst>
          </c:dPt>
          <c:dPt>
            <c:idx val="771"/>
            <c:invertIfNegative val="0"/>
            <c:bubble3D val="0"/>
            <c:spPr>
              <a:solidFill>
                <a:schemeClr val="accent4">
                  <a:lumMod val="80000"/>
                  <a:lumOff val="20000"/>
                  <a:alpha val="75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607-7DA2-1943-9C2A-17CBDF35F5B5}"/>
              </c:ext>
            </c:extLst>
          </c:dPt>
          <c:dPt>
            <c:idx val="772"/>
            <c:invertIfNegative val="0"/>
            <c:bubble3D val="0"/>
            <c:spPr>
              <a:solidFill>
                <a:schemeClr val="accent5">
                  <a:lumMod val="80000"/>
                  <a:lumOff val="20000"/>
                  <a:alpha val="75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609-7DA2-1943-9C2A-17CBDF35F5B5}"/>
              </c:ext>
            </c:extLst>
          </c:dPt>
          <c:dPt>
            <c:idx val="773"/>
            <c:invertIfNegative val="0"/>
            <c:bubble3D val="0"/>
            <c:spPr>
              <a:solidFill>
                <a:schemeClr val="accent6">
                  <a:lumMod val="80000"/>
                  <a:lumOff val="20000"/>
                  <a:alpha val="75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60B-7DA2-1943-9C2A-17CBDF35F5B5}"/>
              </c:ext>
            </c:extLst>
          </c:dPt>
          <c:dPt>
            <c:idx val="774"/>
            <c:invertIfNegative val="0"/>
            <c:bubble3D val="0"/>
            <c:spPr>
              <a:solidFill>
                <a:schemeClr val="accent1">
                  <a:lumMod val="80000"/>
                  <a:alpha val="75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60D-7DA2-1943-9C2A-17CBDF35F5B5}"/>
              </c:ext>
            </c:extLst>
          </c:dPt>
          <c:dPt>
            <c:idx val="775"/>
            <c:invertIfNegative val="0"/>
            <c:bubble3D val="0"/>
            <c:spPr>
              <a:solidFill>
                <a:schemeClr val="accent2">
                  <a:lumMod val="80000"/>
                  <a:alpha val="75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60F-7DA2-1943-9C2A-17CBDF35F5B5}"/>
              </c:ext>
            </c:extLst>
          </c:dPt>
          <c:dPt>
            <c:idx val="776"/>
            <c:invertIfNegative val="0"/>
            <c:bubble3D val="0"/>
            <c:spPr>
              <a:solidFill>
                <a:schemeClr val="accent3">
                  <a:lumMod val="80000"/>
                  <a:alpha val="75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611-7DA2-1943-9C2A-17CBDF35F5B5}"/>
              </c:ext>
            </c:extLst>
          </c:dPt>
          <c:dPt>
            <c:idx val="777"/>
            <c:invertIfNegative val="0"/>
            <c:bubble3D val="0"/>
            <c:spPr>
              <a:solidFill>
                <a:schemeClr val="accent4">
                  <a:lumMod val="80000"/>
                  <a:alpha val="75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613-7DA2-1943-9C2A-17CBDF35F5B5}"/>
              </c:ext>
            </c:extLst>
          </c:dPt>
          <c:dPt>
            <c:idx val="778"/>
            <c:invertIfNegative val="0"/>
            <c:bubble3D val="0"/>
            <c:spPr>
              <a:solidFill>
                <a:schemeClr val="accent5">
                  <a:lumMod val="80000"/>
                  <a:alpha val="75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615-7DA2-1943-9C2A-17CBDF35F5B5}"/>
              </c:ext>
            </c:extLst>
          </c:dPt>
          <c:dPt>
            <c:idx val="779"/>
            <c:invertIfNegative val="0"/>
            <c:bubble3D val="0"/>
            <c:spPr>
              <a:solidFill>
                <a:schemeClr val="accent6">
                  <a:lumMod val="80000"/>
                  <a:alpha val="75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617-7DA2-1943-9C2A-17CBDF35F5B5}"/>
              </c:ext>
            </c:extLst>
          </c:dPt>
          <c:dPt>
            <c:idx val="780"/>
            <c:invertIfNegative val="0"/>
            <c:bubble3D val="0"/>
            <c:spPr>
              <a:solidFill>
                <a:schemeClr val="accent1">
                  <a:lumMod val="60000"/>
                  <a:lumOff val="40000"/>
                  <a:alpha val="75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619-7DA2-1943-9C2A-17CBDF35F5B5}"/>
              </c:ext>
            </c:extLst>
          </c:dPt>
          <c:dPt>
            <c:idx val="781"/>
            <c:invertIfNegative val="0"/>
            <c:bubble3D val="0"/>
            <c:spPr>
              <a:solidFill>
                <a:schemeClr val="accent2">
                  <a:lumMod val="60000"/>
                  <a:lumOff val="40000"/>
                  <a:alpha val="75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61B-7DA2-1943-9C2A-17CBDF35F5B5}"/>
              </c:ext>
            </c:extLst>
          </c:dPt>
          <c:dPt>
            <c:idx val="782"/>
            <c:invertIfNegative val="0"/>
            <c:bubble3D val="0"/>
            <c:spPr>
              <a:solidFill>
                <a:schemeClr val="accent3">
                  <a:lumMod val="60000"/>
                  <a:lumOff val="40000"/>
                  <a:alpha val="75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61D-7DA2-1943-9C2A-17CBDF35F5B5}"/>
              </c:ext>
            </c:extLst>
          </c:dPt>
          <c:dPt>
            <c:idx val="783"/>
            <c:invertIfNegative val="0"/>
            <c:bubble3D val="0"/>
            <c:spPr>
              <a:solidFill>
                <a:schemeClr val="accent4">
                  <a:lumMod val="60000"/>
                  <a:lumOff val="40000"/>
                  <a:alpha val="75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61F-7DA2-1943-9C2A-17CBDF35F5B5}"/>
              </c:ext>
            </c:extLst>
          </c:dPt>
          <c:dPt>
            <c:idx val="784"/>
            <c:invertIfNegative val="0"/>
            <c:bubble3D val="0"/>
            <c:spPr>
              <a:solidFill>
                <a:schemeClr val="accent5">
                  <a:lumMod val="60000"/>
                  <a:lumOff val="40000"/>
                  <a:alpha val="75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621-7DA2-1943-9C2A-17CBDF35F5B5}"/>
              </c:ext>
            </c:extLst>
          </c:dPt>
          <c:dPt>
            <c:idx val="785"/>
            <c:invertIfNegative val="0"/>
            <c:bubble3D val="0"/>
            <c:spPr>
              <a:solidFill>
                <a:schemeClr val="accent6">
                  <a:lumMod val="60000"/>
                  <a:lumOff val="40000"/>
                  <a:alpha val="75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623-7DA2-1943-9C2A-17CBDF35F5B5}"/>
              </c:ext>
            </c:extLst>
          </c:dPt>
          <c:dPt>
            <c:idx val="786"/>
            <c:invertIfNegative val="0"/>
            <c:bubble3D val="0"/>
            <c:spPr>
              <a:solidFill>
                <a:schemeClr val="accent1">
                  <a:lumMod val="50000"/>
                  <a:alpha val="75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625-7DA2-1943-9C2A-17CBDF35F5B5}"/>
              </c:ext>
            </c:extLst>
          </c:dPt>
          <c:dPt>
            <c:idx val="787"/>
            <c:invertIfNegative val="0"/>
            <c:bubble3D val="0"/>
            <c:spPr>
              <a:solidFill>
                <a:schemeClr val="accent2">
                  <a:lumMod val="50000"/>
                  <a:alpha val="75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627-7DA2-1943-9C2A-17CBDF35F5B5}"/>
              </c:ext>
            </c:extLst>
          </c:dPt>
          <c:dPt>
            <c:idx val="788"/>
            <c:invertIfNegative val="0"/>
            <c:bubble3D val="0"/>
            <c:spPr>
              <a:solidFill>
                <a:schemeClr val="accent3">
                  <a:lumMod val="50000"/>
                  <a:alpha val="75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629-7DA2-1943-9C2A-17CBDF35F5B5}"/>
              </c:ext>
            </c:extLst>
          </c:dPt>
          <c:dPt>
            <c:idx val="789"/>
            <c:invertIfNegative val="0"/>
            <c:bubble3D val="0"/>
            <c:spPr>
              <a:solidFill>
                <a:schemeClr val="accent4">
                  <a:lumMod val="50000"/>
                  <a:alpha val="75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62B-7DA2-1943-9C2A-17CBDF35F5B5}"/>
              </c:ext>
            </c:extLst>
          </c:dPt>
          <c:dPt>
            <c:idx val="790"/>
            <c:invertIfNegative val="0"/>
            <c:bubble3D val="0"/>
            <c:spPr>
              <a:solidFill>
                <a:schemeClr val="accent5">
                  <a:lumMod val="50000"/>
                  <a:alpha val="75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62D-7DA2-1943-9C2A-17CBDF35F5B5}"/>
              </c:ext>
            </c:extLst>
          </c:dPt>
          <c:dPt>
            <c:idx val="791"/>
            <c:invertIfNegative val="0"/>
            <c:bubble3D val="0"/>
            <c:spPr>
              <a:solidFill>
                <a:schemeClr val="accent6">
                  <a:lumMod val="50000"/>
                  <a:alpha val="75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62F-7DA2-1943-9C2A-17CBDF35F5B5}"/>
              </c:ext>
            </c:extLst>
          </c:dPt>
          <c:dPt>
            <c:idx val="792"/>
            <c:invertIfNegative val="0"/>
            <c:bubble3D val="0"/>
            <c:spPr>
              <a:solidFill>
                <a:schemeClr val="accent1">
                  <a:lumMod val="70000"/>
                  <a:lumOff val="30000"/>
                  <a:alpha val="75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631-7DA2-1943-9C2A-17CBDF35F5B5}"/>
              </c:ext>
            </c:extLst>
          </c:dPt>
          <c:dPt>
            <c:idx val="793"/>
            <c:invertIfNegative val="0"/>
            <c:bubble3D val="0"/>
            <c:spPr>
              <a:solidFill>
                <a:schemeClr val="accent2">
                  <a:lumMod val="70000"/>
                  <a:lumOff val="30000"/>
                  <a:alpha val="75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633-7DA2-1943-9C2A-17CBDF35F5B5}"/>
              </c:ext>
            </c:extLst>
          </c:dPt>
          <c:dPt>
            <c:idx val="794"/>
            <c:invertIfNegative val="0"/>
            <c:bubble3D val="0"/>
            <c:spPr>
              <a:solidFill>
                <a:schemeClr val="accent3">
                  <a:lumMod val="70000"/>
                  <a:lumOff val="30000"/>
                  <a:alpha val="75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635-7DA2-1943-9C2A-17CBDF35F5B5}"/>
              </c:ext>
            </c:extLst>
          </c:dPt>
          <c:dPt>
            <c:idx val="795"/>
            <c:invertIfNegative val="0"/>
            <c:bubble3D val="0"/>
            <c:spPr>
              <a:solidFill>
                <a:schemeClr val="accent4">
                  <a:lumMod val="70000"/>
                  <a:lumOff val="30000"/>
                  <a:alpha val="75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637-7DA2-1943-9C2A-17CBDF35F5B5}"/>
              </c:ext>
            </c:extLst>
          </c:dPt>
          <c:dPt>
            <c:idx val="796"/>
            <c:invertIfNegative val="0"/>
            <c:bubble3D val="0"/>
            <c:spPr>
              <a:solidFill>
                <a:schemeClr val="accent5">
                  <a:lumMod val="70000"/>
                  <a:lumOff val="30000"/>
                  <a:alpha val="75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639-7DA2-1943-9C2A-17CBDF35F5B5}"/>
              </c:ext>
            </c:extLst>
          </c:dPt>
          <c:dPt>
            <c:idx val="797"/>
            <c:invertIfNegative val="0"/>
            <c:bubble3D val="0"/>
            <c:spPr>
              <a:solidFill>
                <a:schemeClr val="accent6">
                  <a:lumMod val="70000"/>
                  <a:lumOff val="30000"/>
                  <a:alpha val="75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63B-7DA2-1943-9C2A-17CBDF35F5B5}"/>
              </c:ext>
            </c:extLst>
          </c:dPt>
          <c:dPt>
            <c:idx val="798"/>
            <c:invertIfNegative val="0"/>
            <c:bubble3D val="0"/>
            <c:spPr>
              <a:solidFill>
                <a:schemeClr val="accent1">
                  <a:lumMod val="70000"/>
                  <a:alpha val="75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63D-7DA2-1943-9C2A-17CBDF35F5B5}"/>
              </c:ext>
            </c:extLst>
          </c:dPt>
          <c:dPt>
            <c:idx val="799"/>
            <c:invertIfNegative val="0"/>
            <c:bubble3D val="0"/>
            <c:spPr>
              <a:solidFill>
                <a:schemeClr val="accent2">
                  <a:lumMod val="70000"/>
                  <a:alpha val="75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63F-7DA2-1943-9C2A-17CBDF35F5B5}"/>
              </c:ext>
            </c:extLst>
          </c:dPt>
          <c:dPt>
            <c:idx val="800"/>
            <c:invertIfNegative val="0"/>
            <c:bubble3D val="0"/>
            <c:spPr>
              <a:solidFill>
                <a:schemeClr val="accent3">
                  <a:lumMod val="70000"/>
                  <a:alpha val="75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641-7DA2-1943-9C2A-17CBDF35F5B5}"/>
              </c:ext>
            </c:extLst>
          </c:dPt>
          <c:dPt>
            <c:idx val="801"/>
            <c:invertIfNegative val="0"/>
            <c:bubble3D val="0"/>
            <c:spPr>
              <a:solidFill>
                <a:schemeClr val="accent4">
                  <a:lumMod val="70000"/>
                  <a:alpha val="75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643-7DA2-1943-9C2A-17CBDF35F5B5}"/>
              </c:ext>
            </c:extLst>
          </c:dPt>
          <c:dPt>
            <c:idx val="802"/>
            <c:invertIfNegative val="0"/>
            <c:bubble3D val="0"/>
            <c:spPr>
              <a:solidFill>
                <a:schemeClr val="accent5">
                  <a:lumMod val="70000"/>
                  <a:alpha val="75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645-7DA2-1943-9C2A-17CBDF35F5B5}"/>
              </c:ext>
            </c:extLst>
          </c:dPt>
          <c:dPt>
            <c:idx val="803"/>
            <c:invertIfNegative val="0"/>
            <c:bubble3D val="0"/>
            <c:spPr>
              <a:solidFill>
                <a:schemeClr val="accent6">
                  <a:lumMod val="70000"/>
                  <a:alpha val="75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647-7DA2-1943-9C2A-17CBDF35F5B5}"/>
              </c:ext>
            </c:extLst>
          </c:dPt>
          <c:dPt>
            <c:idx val="804"/>
            <c:invertIfNegative val="0"/>
            <c:bubble3D val="0"/>
            <c:spPr>
              <a:solidFill>
                <a:schemeClr val="accent1">
                  <a:lumMod val="50000"/>
                  <a:lumOff val="50000"/>
                  <a:alpha val="75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649-7DA2-1943-9C2A-17CBDF35F5B5}"/>
              </c:ext>
            </c:extLst>
          </c:dPt>
          <c:dPt>
            <c:idx val="805"/>
            <c:invertIfNegative val="0"/>
            <c:bubble3D val="0"/>
            <c:spPr>
              <a:solidFill>
                <a:schemeClr val="accent2">
                  <a:lumMod val="50000"/>
                  <a:lumOff val="50000"/>
                  <a:alpha val="75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64B-7DA2-1943-9C2A-17CBDF35F5B5}"/>
              </c:ext>
            </c:extLst>
          </c:dPt>
          <c:dPt>
            <c:idx val="806"/>
            <c:invertIfNegative val="0"/>
            <c:bubble3D val="0"/>
            <c:spPr>
              <a:solidFill>
                <a:schemeClr val="accent3">
                  <a:lumMod val="50000"/>
                  <a:lumOff val="50000"/>
                  <a:alpha val="75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64D-7DA2-1943-9C2A-17CBDF35F5B5}"/>
              </c:ext>
            </c:extLst>
          </c:dPt>
          <c:dPt>
            <c:idx val="807"/>
            <c:invertIfNegative val="0"/>
            <c:bubble3D val="0"/>
            <c:spPr>
              <a:solidFill>
                <a:schemeClr val="accent4">
                  <a:lumMod val="50000"/>
                  <a:lumOff val="50000"/>
                  <a:alpha val="75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64F-7DA2-1943-9C2A-17CBDF35F5B5}"/>
              </c:ext>
            </c:extLst>
          </c:dPt>
          <c:dPt>
            <c:idx val="808"/>
            <c:invertIfNegative val="0"/>
            <c:bubble3D val="0"/>
            <c:spPr>
              <a:solidFill>
                <a:schemeClr val="accent5">
                  <a:lumMod val="50000"/>
                  <a:lumOff val="50000"/>
                  <a:alpha val="75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651-7DA2-1943-9C2A-17CBDF35F5B5}"/>
              </c:ext>
            </c:extLst>
          </c:dPt>
          <c:dPt>
            <c:idx val="809"/>
            <c:invertIfNegative val="0"/>
            <c:bubble3D val="0"/>
            <c:spPr>
              <a:solidFill>
                <a:schemeClr val="accent6">
                  <a:lumMod val="50000"/>
                  <a:lumOff val="50000"/>
                  <a:alpha val="75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653-7DA2-1943-9C2A-17CBDF35F5B5}"/>
              </c:ext>
            </c:extLst>
          </c:dPt>
          <c:dPt>
            <c:idx val="810"/>
            <c:invertIfNegative val="0"/>
            <c:bubble3D val="0"/>
            <c:spPr>
              <a:solidFill>
                <a:schemeClr val="accent1">
                  <a:alpha val="75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655-7DA2-1943-9C2A-17CBDF35F5B5}"/>
              </c:ext>
            </c:extLst>
          </c:dPt>
          <c:dPt>
            <c:idx val="811"/>
            <c:invertIfNegative val="0"/>
            <c:bubble3D val="0"/>
            <c:spPr>
              <a:solidFill>
                <a:schemeClr val="accent2">
                  <a:alpha val="75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657-7DA2-1943-9C2A-17CBDF35F5B5}"/>
              </c:ext>
            </c:extLst>
          </c:dPt>
          <c:dPt>
            <c:idx val="812"/>
            <c:invertIfNegative val="0"/>
            <c:bubble3D val="0"/>
            <c:spPr>
              <a:solidFill>
                <a:schemeClr val="accent3">
                  <a:alpha val="75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659-7DA2-1943-9C2A-17CBDF35F5B5}"/>
              </c:ext>
            </c:extLst>
          </c:dPt>
          <c:dPt>
            <c:idx val="813"/>
            <c:invertIfNegative val="0"/>
            <c:bubble3D val="0"/>
            <c:spPr>
              <a:solidFill>
                <a:schemeClr val="accent4">
                  <a:alpha val="75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65B-7DA2-1943-9C2A-17CBDF35F5B5}"/>
              </c:ext>
            </c:extLst>
          </c:dPt>
          <c:dPt>
            <c:idx val="814"/>
            <c:invertIfNegative val="0"/>
            <c:bubble3D val="0"/>
            <c:spPr>
              <a:solidFill>
                <a:schemeClr val="accent5">
                  <a:alpha val="75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65D-7DA2-1943-9C2A-17CBDF35F5B5}"/>
              </c:ext>
            </c:extLst>
          </c:dPt>
          <c:dPt>
            <c:idx val="815"/>
            <c:invertIfNegative val="0"/>
            <c:bubble3D val="0"/>
            <c:spPr>
              <a:solidFill>
                <a:schemeClr val="accent6">
                  <a:alpha val="75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65F-7DA2-1943-9C2A-17CBDF35F5B5}"/>
              </c:ext>
            </c:extLst>
          </c:dPt>
          <c:dPt>
            <c:idx val="816"/>
            <c:invertIfNegative val="0"/>
            <c:bubble3D val="0"/>
            <c:spPr>
              <a:solidFill>
                <a:schemeClr val="accent1">
                  <a:lumMod val="60000"/>
                  <a:alpha val="75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661-7DA2-1943-9C2A-17CBDF35F5B5}"/>
              </c:ext>
            </c:extLst>
          </c:dPt>
          <c:dPt>
            <c:idx val="817"/>
            <c:invertIfNegative val="0"/>
            <c:bubble3D val="0"/>
            <c:spPr>
              <a:solidFill>
                <a:schemeClr val="accent2">
                  <a:lumMod val="60000"/>
                  <a:alpha val="75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663-7DA2-1943-9C2A-17CBDF35F5B5}"/>
              </c:ext>
            </c:extLst>
          </c:dPt>
          <c:dPt>
            <c:idx val="818"/>
            <c:invertIfNegative val="0"/>
            <c:bubble3D val="0"/>
            <c:spPr>
              <a:solidFill>
                <a:schemeClr val="accent3">
                  <a:lumMod val="60000"/>
                  <a:alpha val="75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665-7DA2-1943-9C2A-17CBDF35F5B5}"/>
              </c:ext>
            </c:extLst>
          </c:dPt>
          <c:dPt>
            <c:idx val="819"/>
            <c:invertIfNegative val="0"/>
            <c:bubble3D val="0"/>
            <c:spPr>
              <a:solidFill>
                <a:schemeClr val="accent4">
                  <a:lumMod val="60000"/>
                  <a:alpha val="75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667-7DA2-1943-9C2A-17CBDF35F5B5}"/>
              </c:ext>
            </c:extLst>
          </c:dPt>
          <c:dPt>
            <c:idx val="820"/>
            <c:invertIfNegative val="0"/>
            <c:bubble3D val="0"/>
            <c:spPr>
              <a:solidFill>
                <a:schemeClr val="accent5">
                  <a:lumMod val="60000"/>
                  <a:alpha val="75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669-7DA2-1943-9C2A-17CBDF35F5B5}"/>
              </c:ext>
            </c:extLst>
          </c:dPt>
          <c:dPt>
            <c:idx val="821"/>
            <c:invertIfNegative val="0"/>
            <c:bubble3D val="0"/>
            <c:spPr>
              <a:solidFill>
                <a:schemeClr val="accent6">
                  <a:lumMod val="60000"/>
                  <a:alpha val="75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66B-7DA2-1943-9C2A-17CBDF35F5B5}"/>
              </c:ext>
            </c:extLst>
          </c:dPt>
          <c:dPt>
            <c:idx val="822"/>
            <c:invertIfNegative val="0"/>
            <c:bubble3D val="0"/>
            <c:spPr>
              <a:solidFill>
                <a:schemeClr val="accent1">
                  <a:lumMod val="80000"/>
                  <a:lumOff val="20000"/>
                  <a:alpha val="75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66D-7DA2-1943-9C2A-17CBDF35F5B5}"/>
              </c:ext>
            </c:extLst>
          </c:dPt>
          <c:dPt>
            <c:idx val="823"/>
            <c:invertIfNegative val="0"/>
            <c:bubble3D val="0"/>
            <c:spPr>
              <a:solidFill>
                <a:schemeClr val="accent2">
                  <a:lumMod val="80000"/>
                  <a:lumOff val="20000"/>
                  <a:alpha val="75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66F-7DA2-1943-9C2A-17CBDF35F5B5}"/>
              </c:ext>
            </c:extLst>
          </c:dPt>
          <c:dPt>
            <c:idx val="824"/>
            <c:invertIfNegative val="0"/>
            <c:bubble3D val="0"/>
            <c:spPr>
              <a:solidFill>
                <a:schemeClr val="accent3">
                  <a:lumMod val="80000"/>
                  <a:lumOff val="20000"/>
                  <a:alpha val="75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671-7DA2-1943-9C2A-17CBDF35F5B5}"/>
              </c:ext>
            </c:extLst>
          </c:dPt>
          <c:dPt>
            <c:idx val="825"/>
            <c:invertIfNegative val="0"/>
            <c:bubble3D val="0"/>
            <c:spPr>
              <a:solidFill>
                <a:schemeClr val="accent4">
                  <a:lumMod val="80000"/>
                  <a:lumOff val="20000"/>
                  <a:alpha val="75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673-7DA2-1943-9C2A-17CBDF35F5B5}"/>
              </c:ext>
            </c:extLst>
          </c:dPt>
          <c:dPt>
            <c:idx val="826"/>
            <c:invertIfNegative val="0"/>
            <c:bubble3D val="0"/>
            <c:spPr>
              <a:solidFill>
                <a:schemeClr val="accent5">
                  <a:lumMod val="80000"/>
                  <a:lumOff val="20000"/>
                  <a:alpha val="75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675-7DA2-1943-9C2A-17CBDF35F5B5}"/>
              </c:ext>
            </c:extLst>
          </c:dPt>
          <c:dPt>
            <c:idx val="827"/>
            <c:invertIfNegative val="0"/>
            <c:bubble3D val="0"/>
            <c:spPr>
              <a:solidFill>
                <a:schemeClr val="accent6">
                  <a:lumMod val="80000"/>
                  <a:lumOff val="20000"/>
                  <a:alpha val="75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677-7DA2-1943-9C2A-17CBDF35F5B5}"/>
              </c:ext>
            </c:extLst>
          </c:dPt>
          <c:dPt>
            <c:idx val="828"/>
            <c:invertIfNegative val="0"/>
            <c:bubble3D val="0"/>
            <c:spPr>
              <a:solidFill>
                <a:schemeClr val="accent1">
                  <a:lumMod val="80000"/>
                  <a:alpha val="75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679-7DA2-1943-9C2A-17CBDF35F5B5}"/>
              </c:ext>
            </c:extLst>
          </c:dPt>
          <c:dPt>
            <c:idx val="829"/>
            <c:invertIfNegative val="0"/>
            <c:bubble3D val="0"/>
            <c:spPr>
              <a:solidFill>
                <a:schemeClr val="accent2">
                  <a:lumMod val="80000"/>
                  <a:alpha val="75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67B-7DA2-1943-9C2A-17CBDF35F5B5}"/>
              </c:ext>
            </c:extLst>
          </c:dPt>
          <c:dPt>
            <c:idx val="830"/>
            <c:invertIfNegative val="0"/>
            <c:bubble3D val="0"/>
            <c:spPr>
              <a:solidFill>
                <a:schemeClr val="accent3">
                  <a:lumMod val="80000"/>
                  <a:alpha val="75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67D-7DA2-1943-9C2A-17CBDF35F5B5}"/>
              </c:ext>
            </c:extLst>
          </c:dPt>
          <c:dPt>
            <c:idx val="831"/>
            <c:invertIfNegative val="0"/>
            <c:bubble3D val="0"/>
            <c:spPr>
              <a:solidFill>
                <a:schemeClr val="accent4">
                  <a:lumMod val="80000"/>
                  <a:alpha val="75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67F-7DA2-1943-9C2A-17CBDF35F5B5}"/>
              </c:ext>
            </c:extLst>
          </c:dPt>
          <c:dPt>
            <c:idx val="832"/>
            <c:invertIfNegative val="0"/>
            <c:bubble3D val="0"/>
            <c:spPr>
              <a:solidFill>
                <a:schemeClr val="accent5">
                  <a:lumMod val="80000"/>
                  <a:alpha val="75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681-7DA2-1943-9C2A-17CBDF35F5B5}"/>
              </c:ext>
            </c:extLst>
          </c:dPt>
          <c:dPt>
            <c:idx val="833"/>
            <c:invertIfNegative val="0"/>
            <c:bubble3D val="0"/>
            <c:spPr>
              <a:solidFill>
                <a:schemeClr val="accent6">
                  <a:lumMod val="80000"/>
                  <a:alpha val="75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683-7DA2-1943-9C2A-17CBDF35F5B5}"/>
              </c:ext>
            </c:extLst>
          </c:dPt>
          <c:dPt>
            <c:idx val="834"/>
            <c:invertIfNegative val="0"/>
            <c:bubble3D val="0"/>
            <c:spPr>
              <a:solidFill>
                <a:schemeClr val="accent1">
                  <a:lumMod val="60000"/>
                  <a:lumOff val="40000"/>
                  <a:alpha val="75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685-7DA2-1943-9C2A-17CBDF35F5B5}"/>
              </c:ext>
            </c:extLst>
          </c:dPt>
          <c:dPt>
            <c:idx val="835"/>
            <c:invertIfNegative val="0"/>
            <c:bubble3D val="0"/>
            <c:spPr>
              <a:solidFill>
                <a:schemeClr val="accent2">
                  <a:lumMod val="60000"/>
                  <a:lumOff val="40000"/>
                  <a:alpha val="75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687-7DA2-1943-9C2A-17CBDF35F5B5}"/>
              </c:ext>
            </c:extLst>
          </c:dPt>
          <c:dPt>
            <c:idx val="836"/>
            <c:invertIfNegative val="0"/>
            <c:bubble3D val="0"/>
            <c:spPr>
              <a:solidFill>
                <a:schemeClr val="accent3">
                  <a:lumMod val="60000"/>
                  <a:lumOff val="40000"/>
                  <a:alpha val="75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689-7DA2-1943-9C2A-17CBDF35F5B5}"/>
              </c:ext>
            </c:extLst>
          </c:dPt>
          <c:dPt>
            <c:idx val="837"/>
            <c:invertIfNegative val="0"/>
            <c:bubble3D val="0"/>
            <c:spPr>
              <a:solidFill>
                <a:schemeClr val="accent4">
                  <a:lumMod val="60000"/>
                  <a:lumOff val="40000"/>
                  <a:alpha val="75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68B-7DA2-1943-9C2A-17CBDF35F5B5}"/>
              </c:ext>
            </c:extLst>
          </c:dPt>
          <c:dPt>
            <c:idx val="838"/>
            <c:invertIfNegative val="0"/>
            <c:bubble3D val="0"/>
            <c:spPr>
              <a:solidFill>
                <a:schemeClr val="accent5">
                  <a:lumMod val="60000"/>
                  <a:lumOff val="40000"/>
                  <a:alpha val="75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68D-7DA2-1943-9C2A-17CBDF35F5B5}"/>
              </c:ext>
            </c:extLst>
          </c:dPt>
          <c:dPt>
            <c:idx val="839"/>
            <c:invertIfNegative val="0"/>
            <c:bubble3D val="0"/>
            <c:spPr>
              <a:solidFill>
                <a:schemeClr val="accent6">
                  <a:lumMod val="60000"/>
                  <a:lumOff val="40000"/>
                  <a:alpha val="75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68F-7DA2-1943-9C2A-17CBDF35F5B5}"/>
              </c:ext>
            </c:extLst>
          </c:dPt>
          <c:dPt>
            <c:idx val="840"/>
            <c:invertIfNegative val="0"/>
            <c:bubble3D val="0"/>
            <c:spPr>
              <a:solidFill>
                <a:schemeClr val="accent1">
                  <a:lumMod val="50000"/>
                  <a:alpha val="75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691-7DA2-1943-9C2A-17CBDF35F5B5}"/>
              </c:ext>
            </c:extLst>
          </c:dPt>
          <c:dPt>
            <c:idx val="841"/>
            <c:invertIfNegative val="0"/>
            <c:bubble3D val="0"/>
            <c:spPr>
              <a:solidFill>
                <a:schemeClr val="accent2">
                  <a:lumMod val="50000"/>
                  <a:alpha val="75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693-7DA2-1943-9C2A-17CBDF35F5B5}"/>
              </c:ext>
            </c:extLst>
          </c:dPt>
          <c:dPt>
            <c:idx val="842"/>
            <c:invertIfNegative val="0"/>
            <c:bubble3D val="0"/>
            <c:spPr>
              <a:solidFill>
                <a:schemeClr val="accent3">
                  <a:lumMod val="50000"/>
                  <a:alpha val="75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695-7DA2-1943-9C2A-17CBDF35F5B5}"/>
              </c:ext>
            </c:extLst>
          </c:dPt>
          <c:dPt>
            <c:idx val="843"/>
            <c:invertIfNegative val="0"/>
            <c:bubble3D val="0"/>
            <c:spPr>
              <a:solidFill>
                <a:schemeClr val="accent4">
                  <a:lumMod val="50000"/>
                  <a:alpha val="75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697-7DA2-1943-9C2A-17CBDF35F5B5}"/>
              </c:ext>
            </c:extLst>
          </c:dPt>
          <c:dPt>
            <c:idx val="844"/>
            <c:invertIfNegative val="0"/>
            <c:bubble3D val="0"/>
            <c:spPr>
              <a:solidFill>
                <a:schemeClr val="accent5">
                  <a:lumMod val="50000"/>
                  <a:alpha val="75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699-7DA2-1943-9C2A-17CBDF35F5B5}"/>
              </c:ext>
            </c:extLst>
          </c:dPt>
          <c:dPt>
            <c:idx val="845"/>
            <c:invertIfNegative val="0"/>
            <c:bubble3D val="0"/>
            <c:spPr>
              <a:solidFill>
                <a:schemeClr val="accent6">
                  <a:lumMod val="50000"/>
                  <a:alpha val="75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69B-7DA2-1943-9C2A-17CBDF35F5B5}"/>
              </c:ext>
            </c:extLst>
          </c:dPt>
          <c:dPt>
            <c:idx val="846"/>
            <c:invertIfNegative val="0"/>
            <c:bubble3D val="0"/>
            <c:spPr>
              <a:solidFill>
                <a:schemeClr val="accent1">
                  <a:lumMod val="70000"/>
                  <a:lumOff val="30000"/>
                  <a:alpha val="75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69D-7DA2-1943-9C2A-17CBDF35F5B5}"/>
              </c:ext>
            </c:extLst>
          </c:dPt>
          <c:dPt>
            <c:idx val="847"/>
            <c:invertIfNegative val="0"/>
            <c:bubble3D val="0"/>
            <c:spPr>
              <a:solidFill>
                <a:schemeClr val="accent2">
                  <a:lumMod val="70000"/>
                  <a:lumOff val="30000"/>
                  <a:alpha val="75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69F-7DA2-1943-9C2A-17CBDF35F5B5}"/>
              </c:ext>
            </c:extLst>
          </c:dPt>
          <c:dPt>
            <c:idx val="848"/>
            <c:invertIfNegative val="0"/>
            <c:bubble3D val="0"/>
            <c:spPr>
              <a:solidFill>
                <a:schemeClr val="accent3">
                  <a:lumMod val="70000"/>
                  <a:lumOff val="30000"/>
                  <a:alpha val="75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6A1-7DA2-1943-9C2A-17CBDF35F5B5}"/>
              </c:ext>
            </c:extLst>
          </c:dPt>
          <c:dPt>
            <c:idx val="849"/>
            <c:invertIfNegative val="0"/>
            <c:bubble3D val="0"/>
            <c:spPr>
              <a:solidFill>
                <a:schemeClr val="accent4">
                  <a:lumMod val="70000"/>
                  <a:lumOff val="30000"/>
                  <a:alpha val="75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6A3-7DA2-1943-9C2A-17CBDF35F5B5}"/>
              </c:ext>
            </c:extLst>
          </c:dPt>
          <c:dPt>
            <c:idx val="850"/>
            <c:invertIfNegative val="0"/>
            <c:bubble3D val="0"/>
            <c:spPr>
              <a:solidFill>
                <a:schemeClr val="accent5">
                  <a:lumMod val="70000"/>
                  <a:lumOff val="30000"/>
                  <a:alpha val="75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6A5-7DA2-1943-9C2A-17CBDF35F5B5}"/>
              </c:ext>
            </c:extLst>
          </c:dPt>
          <c:dPt>
            <c:idx val="851"/>
            <c:invertIfNegative val="0"/>
            <c:bubble3D val="0"/>
            <c:spPr>
              <a:solidFill>
                <a:schemeClr val="accent6">
                  <a:lumMod val="70000"/>
                  <a:lumOff val="30000"/>
                  <a:alpha val="75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6A7-7DA2-1943-9C2A-17CBDF35F5B5}"/>
              </c:ext>
            </c:extLst>
          </c:dPt>
          <c:dPt>
            <c:idx val="852"/>
            <c:invertIfNegative val="0"/>
            <c:bubble3D val="0"/>
            <c:spPr>
              <a:solidFill>
                <a:schemeClr val="accent1">
                  <a:lumMod val="70000"/>
                  <a:alpha val="75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6A9-7DA2-1943-9C2A-17CBDF35F5B5}"/>
              </c:ext>
            </c:extLst>
          </c:dPt>
          <c:dPt>
            <c:idx val="853"/>
            <c:invertIfNegative val="0"/>
            <c:bubble3D val="0"/>
            <c:spPr>
              <a:solidFill>
                <a:schemeClr val="accent2">
                  <a:lumMod val="70000"/>
                  <a:alpha val="75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6AB-7DA2-1943-9C2A-17CBDF35F5B5}"/>
              </c:ext>
            </c:extLst>
          </c:dPt>
          <c:dPt>
            <c:idx val="854"/>
            <c:invertIfNegative val="0"/>
            <c:bubble3D val="0"/>
            <c:spPr>
              <a:solidFill>
                <a:schemeClr val="accent3">
                  <a:lumMod val="70000"/>
                  <a:alpha val="75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6AD-7DA2-1943-9C2A-17CBDF35F5B5}"/>
              </c:ext>
            </c:extLst>
          </c:dPt>
          <c:dPt>
            <c:idx val="855"/>
            <c:invertIfNegative val="0"/>
            <c:bubble3D val="0"/>
            <c:spPr>
              <a:solidFill>
                <a:schemeClr val="accent4">
                  <a:lumMod val="70000"/>
                  <a:alpha val="75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6AF-7DA2-1943-9C2A-17CBDF35F5B5}"/>
              </c:ext>
            </c:extLst>
          </c:dPt>
          <c:dPt>
            <c:idx val="856"/>
            <c:invertIfNegative val="0"/>
            <c:bubble3D val="0"/>
            <c:spPr>
              <a:solidFill>
                <a:schemeClr val="accent5">
                  <a:lumMod val="70000"/>
                  <a:alpha val="75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6B1-7DA2-1943-9C2A-17CBDF35F5B5}"/>
              </c:ext>
            </c:extLst>
          </c:dPt>
          <c:dPt>
            <c:idx val="857"/>
            <c:invertIfNegative val="0"/>
            <c:bubble3D val="0"/>
            <c:spPr>
              <a:solidFill>
                <a:schemeClr val="accent6">
                  <a:lumMod val="70000"/>
                  <a:alpha val="75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6B3-7DA2-1943-9C2A-17CBDF35F5B5}"/>
              </c:ext>
            </c:extLst>
          </c:dPt>
          <c:dPt>
            <c:idx val="858"/>
            <c:invertIfNegative val="0"/>
            <c:bubble3D val="0"/>
            <c:spPr>
              <a:solidFill>
                <a:schemeClr val="accent1">
                  <a:lumMod val="50000"/>
                  <a:lumOff val="50000"/>
                  <a:alpha val="75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6B5-7DA2-1943-9C2A-17CBDF35F5B5}"/>
              </c:ext>
            </c:extLst>
          </c:dPt>
          <c:dPt>
            <c:idx val="859"/>
            <c:invertIfNegative val="0"/>
            <c:bubble3D val="0"/>
            <c:spPr>
              <a:solidFill>
                <a:schemeClr val="accent2">
                  <a:lumMod val="50000"/>
                  <a:lumOff val="50000"/>
                  <a:alpha val="75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6B7-7DA2-1943-9C2A-17CBDF35F5B5}"/>
              </c:ext>
            </c:extLst>
          </c:dPt>
          <c:dPt>
            <c:idx val="860"/>
            <c:invertIfNegative val="0"/>
            <c:bubble3D val="0"/>
            <c:spPr>
              <a:solidFill>
                <a:schemeClr val="accent3">
                  <a:lumMod val="50000"/>
                  <a:lumOff val="50000"/>
                  <a:alpha val="75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6B9-7DA2-1943-9C2A-17CBDF35F5B5}"/>
              </c:ext>
            </c:extLst>
          </c:dPt>
          <c:dPt>
            <c:idx val="861"/>
            <c:invertIfNegative val="0"/>
            <c:bubble3D val="0"/>
            <c:spPr>
              <a:solidFill>
                <a:schemeClr val="accent4">
                  <a:lumMod val="50000"/>
                  <a:lumOff val="50000"/>
                  <a:alpha val="75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6BB-7DA2-1943-9C2A-17CBDF35F5B5}"/>
              </c:ext>
            </c:extLst>
          </c:dPt>
          <c:dPt>
            <c:idx val="862"/>
            <c:invertIfNegative val="0"/>
            <c:bubble3D val="0"/>
            <c:spPr>
              <a:solidFill>
                <a:schemeClr val="accent5">
                  <a:lumMod val="50000"/>
                  <a:lumOff val="50000"/>
                  <a:alpha val="75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6BD-7DA2-1943-9C2A-17CBDF35F5B5}"/>
              </c:ext>
            </c:extLst>
          </c:dPt>
          <c:dPt>
            <c:idx val="863"/>
            <c:invertIfNegative val="0"/>
            <c:bubble3D val="0"/>
            <c:spPr>
              <a:solidFill>
                <a:schemeClr val="accent6">
                  <a:lumMod val="50000"/>
                  <a:lumOff val="50000"/>
                  <a:alpha val="75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6BF-7DA2-1943-9C2A-17CBDF35F5B5}"/>
              </c:ext>
            </c:extLst>
          </c:dPt>
          <c:dPt>
            <c:idx val="864"/>
            <c:invertIfNegative val="0"/>
            <c:bubble3D val="0"/>
            <c:spPr>
              <a:solidFill>
                <a:schemeClr val="accent1">
                  <a:alpha val="75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6C1-7DA2-1943-9C2A-17CBDF35F5B5}"/>
              </c:ext>
            </c:extLst>
          </c:dPt>
          <c:dPt>
            <c:idx val="865"/>
            <c:invertIfNegative val="0"/>
            <c:bubble3D val="0"/>
            <c:spPr>
              <a:solidFill>
                <a:schemeClr val="accent2">
                  <a:alpha val="75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6C3-7DA2-1943-9C2A-17CBDF35F5B5}"/>
              </c:ext>
            </c:extLst>
          </c:dPt>
          <c:dPt>
            <c:idx val="866"/>
            <c:invertIfNegative val="0"/>
            <c:bubble3D val="0"/>
            <c:spPr>
              <a:solidFill>
                <a:schemeClr val="accent3">
                  <a:alpha val="75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6C5-7DA2-1943-9C2A-17CBDF35F5B5}"/>
              </c:ext>
            </c:extLst>
          </c:dPt>
          <c:dPt>
            <c:idx val="867"/>
            <c:invertIfNegative val="0"/>
            <c:bubble3D val="0"/>
            <c:spPr>
              <a:solidFill>
                <a:schemeClr val="accent4">
                  <a:alpha val="75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6C7-7DA2-1943-9C2A-17CBDF35F5B5}"/>
              </c:ext>
            </c:extLst>
          </c:dPt>
          <c:dPt>
            <c:idx val="868"/>
            <c:invertIfNegative val="0"/>
            <c:bubble3D val="0"/>
            <c:spPr>
              <a:solidFill>
                <a:schemeClr val="accent5">
                  <a:alpha val="75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6C9-7DA2-1943-9C2A-17CBDF35F5B5}"/>
              </c:ext>
            </c:extLst>
          </c:dPt>
          <c:dPt>
            <c:idx val="869"/>
            <c:invertIfNegative val="0"/>
            <c:bubble3D val="0"/>
            <c:spPr>
              <a:solidFill>
                <a:schemeClr val="accent6">
                  <a:alpha val="75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6CB-7DA2-1943-9C2A-17CBDF35F5B5}"/>
              </c:ext>
            </c:extLst>
          </c:dPt>
          <c:dPt>
            <c:idx val="870"/>
            <c:invertIfNegative val="0"/>
            <c:bubble3D val="0"/>
            <c:spPr>
              <a:solidFill>
                <a:schemeClr val="accent1">
                  <a:lumMod val="60000"/>
                  <a:alpha val="75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6CD-7DA2-1943-9C2A-17CBDF35F5B5}"/>
              </c:ext>
            </c:extLst>
          </c:dPt>
          <c:dPt>
            <c:idx val="871"/>
            <c:invertIfNegative val="0"/>
            <c:bubble3D val="0"/>
            <c:spPr>
              <a:solidFill>
                <a:schemeClr val="accent2">
                  <a:lumMod val="60000"/>
                  <a:alpha val="75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6CF-7DA2-1943-9C2A-17CBDF35F5B5}"/>
              </c:ext>
            </c:extLst>
          </c:dPt>
          <c:dPt>
            <c:idx val="872"/>
            <c:invertIfNegative val="0"/>
            <c:bubble3D val="0"/>
            <c:spPr>
              <a:solidFill>
                <a:schemeClr val="accent3">
                  <a:lumMod val="60000"/>
                  <a:alpha val="75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6D1-7DA2-1943-9C2A-17CBDF35F5B5}"/>
              </c:ext>
            </c:extLst>
          </c:dPt>
          <c:dPt>
            <c:idx val="873"/>
            <c:invertIfNegative val="0"/>
            <c:bubble3D val="0"/>
            <c:spPr>
              <a:solidFill>
                <a:schemeClr val="accent4">
                  <a:lumMod val="60000"/>
                  <a:alpha val="75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6D3-7DA2-1943-9C2A-17CBDF35F5B5}"/>
              </c:ext>
            </c:extLst>
          </c:dPt>
          <c:dPt>
            <c:idx val="874"/>
            <c:invertIfNegative val="0"/>
            <c:bubble3D val="0"/>
            <c:spPr>
              <a:solidFill>
                <a:schemeClr val="accent5">
                  <a:lumMod val="60000"/>
                  <a:alpha val="75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6D5-7DA2-1943-9C2A-17CBDF35F5B5}"/>
              </c:ext>
            </c:extLst>
          </c:dPt>
          <c:dPt>
            <c:idx val="875"/>
            <c:invertIfNegative val="0"/>
            <c:bubble3D val="0"/>
            <c:spPr>
              <a:solidFill>
                <a:schemeClr val="accent6">
                  <a:lumMod val="60000"/>
                  <a:alpha val="75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6D7-7DA2-1943-9C2A-17CBDF35F5B5}"/>
              </c:ext>
            </c:extLst>
          </c:dPt>
          <c:dPt>
            <c:idx val="876"/>
            <c:invertIfNegative val="0"/>
            <c:bubble3D val="0"/>
            <c:spPr>
              <a:solidFill>
                <a:schemeClr val="accent1">
                  <a:lumMod val="80000"/>
                  <a:lumOff val="20000"/>
                  <a:alpha val="75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6D9-7DA2-1943-9C2A-17CBDF35F5B5}"/>
              </c:ext>
            </c:extLst>
          </c:dPt>
          <c:dPt>
            <c:idx val="877"/>
            <c:invertIfNegative val="0"/>
            <c:bubble3D val="0"/>
            <c:spPr>
              <a:solidFill>
                <a:schemeClr val="accent2">
                  <a:lumMod val="80000"/>
                  <a:lumOff val="20000"/>
                  <a:alpha val="75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6DB-7DA2-1943-9C2A-17CBDF35F5B5}"/>
              </c:ext>
            </c:extLst>
          </c:dPt>
          <c:dPt>
            <c:idx val="878"/>
            <c:invertIfNegative val="0"/>
            <c:bubble3D val="0"/>
            <c:spPr>
              <a:solidFill>
                <a:schemeClr val="accent3">
                  <a:lumMod val="80000"/>
                  <a:lumOff val="20000"/>
                  <a:alpha val="75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6DD-7DA2-1943-9C2A-17CBDF35F5B5}"/>
              </c:ext>
            </c:extLst>
          </c:dPt>
          <c:dPt>
            <c:idx val="879"/>
            <c:invertIfNegative val="0"/>
            <c:bubble3D val="0"/>
            <c:spPr>
              <a:solidFill>
                <a:schemeClr val="accent4">
                  <a:lumMod val="80000"/>
                  <a:lumOff val="20000"/>
                  <a:alpha val="75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6DF-7DA2-1943-9C2A-17CBDF35F5B5}"/>
              </c:ext>
            </c:extLst>
          </c:dPt>
          <c:dPt>
            <c:idx val="880"/>
            <c:invertIfNegative val="0"/>
            <c:bubble3D val="0"/>
            <c:spPr>
              <a:solidFill>
                <a:schemeClr val="accent5">
                  <a:lumMod val="80000"/>
                  <a:lumOff val="20000"/>
                  <a:alpha val="75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6E1-7DA2-1943-9C2A-17CBDF35F5B5}"/>
              </c:ext>
            </c:extLst>
          </c:dPt>
          <c:dPt>
            <c:idx val="881"/>
            <c:invertIfNegative val="0"/>
            <c:bubble3D val="0"/>
            <c:spPr>
              <a:solidFill>
                <a:schemeClr val="accent6">
                  <a:lumMod val="80000"/>
                  <a:lumOff val="20000"/>
                  <a:alpha val="75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6E3-7DA2-1943-9C2A-17CBDF35F5B5}"/>
              </c:ext>
            </c:extLst>
          </c:dPt>
          <c:dPt>
            <c:idx val="882"/>
            <c:invertIfNegative val="0"/>
            <c:bubble3D val="0"/>
            <c:spPr>
              <a:solidFill>
                <a:schemeClr val="accent1">
                  <a:lumMod val="80000"/>
                  <a:alpha val="75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6E5-7DA2-1943-9C2A-17CBDF35F5B5}"/>
              </c:ext>
            </c:extLst>
          </c:dPt>
          <c:dPt>
            <c:idx val="883"/>
            <c:invertIfNegative val="0"/>
            <c:bubble3D val="0"/>
            <c:spPr>
              <a:solidFill>
                <a:schemeClr val="accent2">
                  <a:lumMod val="80000"/>
                  <a:alpha val="75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6E7-7DA2-1943-9C2A-17CBDF35F5B5}"/>
              </c:ext>
            </c:extLst>
          </c:dPt>
          <c:dPt>
            <c:idx val="884"/>
            <c:invertIfNegative val="0"/>
            <c:bubble3D val="0"/>
            <c:spPr>
              <a:solidFill>
                <a:schemeClr val="accent3">
                  <a:lumMod val="80000"/>
                  <a:alpha val="75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6E9-7DA2-1943-9C2A-17CBDF35F5B5}"/>
              </c:ext>
            </c:extLst>
          </c:dPt>
          <c:dPt>
            <c:idx val="885"/>
            <c:invertIfNegative val="0"/>
            <c:bubble3D val="0"/>
            <c:spPr>
              <a:solidFill>
                <a:schemeClr val="accent4">
                  <a:lumMod val="80000"/>
                  <a:alpha val="75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6EB-7DA2-1943-9C2A-17CBDF35F5B5}"/>
              </c:ext>
            </c:extLst>
          </c:dPt>
          <c:dPt>
            <c:idx val="886"/>
            <c:invertIfNegative val="0"/>
            <c:bubble3D val="0"/>
            <c:spPr>
              <a:solidFill>
                <a:schemeClr val="accent5">
                  <a:lumMod val="80000"/>
                  <a:alpha val="75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6ED-7DA2-1943-9C2A-17CBDF35F5B5}"/>
              </c:ext>
            </c:extLst>
          </c:dPt>
          <c:dPt>
            <c:idx val="887"/>
            <c:invertIfNegative val="0"/>
            <c:bubble3D val="0"/>
            <c:spPr>
              <a:solidFill>
                <a:schemeClr val="accent6">
                  <a:lumMod val="80000"/>
                  <a:alpha val="75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6EF-7DA2-1943-9C2A-17CBDF35F5B5}"/>
              </c:ext>
            </c:extLst>
          </c:dPt>
          <c:dPt>
            <c:idx val="888"/>
            <c:invertIfNegative val="0"/>
            <c:bubble3D val="0"/>
            <c:spPr>
              <a:solidFill>
                <a:schemeClr val="accent1">
                  <a:lumMod val="60000"/>
                  <a:lumOff val="40000"/>
                  <a:alpha val="75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6F1-7DA2-1943-9C2A-17CBDF35F5B5}"/>
              </c:ext>
            </c:extLst>
          </c:dPt>
          <c:dPt>
            <c:idx val="889"/>
            <c:invertIfNegative val="0"/>
            <c:bubble3D val="0"/>
            <c:spPr>
              <a:solidFill>
                <a:schemeClr val="accent2">
                  <a:lumMod val="60000"/>
                  <a:lumOff val="40000"/>
                  <a:alpha val="75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6F3-7DA2-1943-9C2A-17CBDF35F5B5}"/>
              </c:ext>
            </c:extLst>
          </c:dPt>
          <c:dPt>
            <c:idx val="890"/>
            <c:invertIfNegative val="0"/>
            <c:bubble3D val="0"/>
            <c:spPr>
              <a:solidFill>
                <a:schemeClr val="accent3">
                  <a:lumMod val="60000"/>
                  <a:lumOff val="40000"/>
                  <a:alpha val="75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6F5-7DA2-1943-9C2A-17CBDF35F5B5}"/>
              </c:ext>
            </c:extLst>
          </c:dPt>
          <c:dPt>
            <c:idx val="891"/>
            <c:invertIfNegative val="0"/>
            <c:bubble3D val="0"/>
            <c:spPr>
              <a:solidFill>
                <a:schemeClr val="accent4">
                  <a:lumMod val="60000"/>
                  <a:lumOff val="40000"/>
                  <a:alpha val="75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6F7-7DA2-1943-9C2A-17CBDF35F5B5}"/>
              </c:ext>
            </c:extLst>
          </c:dPt>
          <c:dPt>
            <c:idx val="892"/>
            <c:invertIfNegative val="0"/>
            <c:bubble3D val="0"/>
            <c:spPr>
              <a:solidFill>
                <a:schemeClr val="accent5">
                  <a:lumMod val="60000"/>
                  <a:lumOff val="40000"/>
                  <a:alpha val="75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6F9-7DA2-1943-9C2A-17CBDF35F5B5}"/>
              </c:ext>
            </c:extLst>
          </c:dPt>
          <c:dPt>
            <c:idx val="893"/>
            <c:invertIfNegative val="0"/>
            <c:bubble3D val="0"/>
            <c:spPr>
              <a:solidFill>
                <a:schemeClr val="accent6">
                  <a:lumMod val="60000"/>
                  <a:lumOff val="40000"/>
                  <a:alpha val="75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6FB-7DA2-1943-9C2A-17CBDF35F5B5}"/>
              </c:ext>
            </c:extLst>
          </c:dPt>
          <c:dPt>
            <c:idx val="894"/>
            <c:invertIfNegative val="0"/>
            <c:bubble3D val="0"/>
            <c:spPr>
              <a:solidFill>
                <a:schemeClr val="accent1">
                  <a:lumMod val="50000"/>
                  <a:alpha val="75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6FD-7DA2-1943-9C2A-17CBDF35F5B5}"/>
              </c:ext>
            </c:extLst>
          </c:dPt>
          <c:dPt>
            <c:idx val="895"/>
            <c:invertIfNegative val="0"/>
            <c:bubble3D val="0"/>
            <c:spPr>
              <a:solidFill>
                <a:schemeClr val="accent2">
                  <a:lumMod val="50000"/>
                  <a:alpha val="75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6FF-7DA2-1943-9C2A-17CBDF35F5B5}"/>
              </c:ext>
            </c:extLst>
          </c:dPt>
          <c:dPt>
            <c:idx val="896"/>
            <c:invertIfNegative val="0"/>
            <c:bubble3D val="0"/>
            <c:spPr>
              <a:solidFill>
                <a:schemeClr val="accent3">
                  <a:lumMod val="50000"/>
                  <a:alpha val="75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701-7DA2-1943-9C2A-17CBDF35F5B5}"/>
              </c:ext>
            </c:extLst>
          </c:dPt>
          <c:dPt>
            <c:idx val="897"/>
            <c:invertIfNegative val="0"/>
            <c:bubble3D val="0"/>
            <c:spPr>
              <a:solidFill>
                <a:schemeClr val="accent4">
                  <a:lumMod val="50000"/>
                  <a:alpha val="75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703-7DA2-1943-9C2A-17CBDF35F5B5}"/>
              </c:ext>
            </c:extLst>
          </c:dPt>
          <c:dPt>
            <c:idx val="898"/>
            <c:invertIfNegative val="0"/>
            <c:bubble3D val="0"/>
            <c:spPr>
              <a:solidFill>
                <a:schemeClr val="accent5">
                  <a:lumMod val="50000"/>
                  <a:alpha val="75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705-7DA2-1943-9C2A-17CBDF35F5B5}"/>
              </c:ext>
            </c:extLst>
          </c:dPt>
          <c:dPt>
            <c:idx val="899"/>
            <c:invertIfNegative val="0"/>
            <c:bubble3D val="0"/>
            <c:spPr>
              <a:solidFill>
                <a:schemeClr val="accent6">
                  <a:lumMod val="50000"/>
                  <a:alpha val="75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707-7DA2-1943-9C2A-17CBDF35F5B5}"/>
              </c:ext>
            </c:extLst>
          </c:dPt>
          <c:dPt>
            <c:idx val="900"/>
            <c:invertIfNegative val="0"/>
            <c:bubble3D val="0"/>
            <c:spPr>
              <a:solidFill>
                <a:schemeClr val="accent1">
                  <a:lumMod val="70000"/>
                  <a:lumOff val="30000"/>
                  <a:alpha val="75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709-7DA2-1943-9C2A-17CBDF35F5B5}"/>
              </c:ext>
            </c:extLst>
          </c:dPt>
          <c:dPt>
            <c:idx val="901"/>
            <c:invertIfNegative val="0"/>
            <c:bubble3D val="0"/>
            <c:spPr>
              <a:solidFill>
                <a:schemeClr val="accent2">
                  <a:lumMod val="70000"/>
                  <a:lumOff val="30000"/>
                  <a:alpha val="75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70B-7DA2-1943-9C2A-17CBDF35F5B5}"/>
              </c:ext>
            </c:extLst>
          </c:dPt>
          <c:dPt>
            <c:idx val="902"/>
            <c:invertIfNegative val="0"/>
            <c:bubble3D val="0"/>
            <c:spPr>
              <a:solidFill>
                <a:schemeClr val="accent3">
                  <a:lumMod val="70000"/>
                  <a:lumOff val="30000"/>
                  <a:alpha val="75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70D-7DA2-1943-9C2A-17CBDF35F5B5}"/>
              </c:ext>
            </c:extLst>
          </c:dPt>
          <c:dPt>
            <c:idx val="903"/>
            <c:invertIfNegative val="0"/>
            <c:bubble3D val="0"/>
            <c:spPr>
              <a:solidFill>
                <a:schemeClr val="accent4">
                  <a:lumMod val="70000"/>
                  <a:lumOff val="30000"/>
                  <a:alpha val="75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70F-7DA2-1943-9C2A-17CBDF35F5B5}"/>
              </c:ext>
            </c:extLst>
          </c:dPt>
          <c:dPt>
            <c:idx val="904"/>
            <c:invertIfNegative val="0"/>
            <c:bubble3D val="0"/>
            <c:spPr>
              <a:solidFill>
                <a:schemeClr val="accent5">
                  <a:lumMod val="70000"/>
                  <a:lumOff val="30000"/>
                  <a:alpha val="75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711-7DA2-1943-9C2A-17CBDF35F5B5}"/>
              </c:ext>
            </c:extLst>
          </c:dPt>
          <c:dPt>
            <c:idx val="905"/>
            <c:invertIfNegative val="0"/>
            <c:bubble3D val="0"/>
            <c:spPr>
              <a:solidFill>
                <a:schemeClr val="accent6">
                  <a:lumMod val="70000"/>
                  <a:lumOff val="30000"/>
                  <a:alpha val="75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713-7DA2-1943-9C2A-17CBDF35F5B5}"/>
              </c:ext>
            </c:extLst>
          </c:dPt>
          <c:dPt>
            <c:idx val="906"/>
            <c:invertIfNegative val="0"/>
            <c:bubble3D val="0"/>
            <c:spPr>
              <a:solidFill>
                <a:schemeClr val="accent1">
                  <a:lumMod val="70000"/>
                  <a:alpha val="75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715-7DA2-1943-9C2A-17CBDF35F5B5}"/>
              </c:ext>
            </c:extLst>
          </c:dPt>
          <c:dPt>
            <c:idx val="907"/>
            <c:invertIfNegative val="0"/>
            <c:bubble3D val="0"/>
            <c:spPr>
              <a:solidFill>
                <a:schemeClr val="accent2">
                  <a:lumMod val="70000"/>
                  <a:alpha val="75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717-7DA2-1943-9C2A-17CBDF35F5B5}"/>
              </c:ext>
            </c:extLst>
          </c:dPt>
          <c:dPt>
            <c:idx val="908"/>
            <c:invertIfNegative val="0"/>
            <c:bubble3D val="0"/>
            <c:spPr>
              <a:solidFill>
                <a:schemeClr val="accent3">
                  <a:lumMod val="70000"/>
                  <a:alpha val="75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719-7DA2-1943-9C2A-17CBDF35F5B5}"/>
              </c:ext>
            </c:extLst>
          </c:dPt>
          <c:dPt>
            <c:idx val="909"/>
            <c:invertIfNegative val="0"/>
            <c:bubble3D val="0"/>
            <c:spPr>
              <a:solidFill>
                <a:schemeClr val="accent4">
                  <a:lumMod val="70000"/>
                  <a:alpha val="75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71B-7DA2-1943-9C2A-17CBDF35F5B5}"/>
              </c:ext>
            </c:extLst>
          </c:dPt>
          <c:dPt>
            <c:idx val="910"/>
            <c:invertIfNegative val="0"/>
            <c:bubble3D val="0"/>
            <c:spPr>
              <a:solidFill>
                <a:schemeClr val="accent5">
                  <a:lumMod val="70000"/>
                  <a:alpha val="75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71D-7DA2-1943-9C2A-17CBDF35F5B5}"/>
              </c:ext>
            </c:extLst>
          </c:dPt>
          <c:dPt>
            <c:idx val="911"/>
            <c:invertIfNegative val="0"/>
            <c:bubble3D val="0"/>
            <c:spPr>
              <a:solidFill>
                <a:schemeClr val="accent6">
                  <a:lumMod val="70000"/>
                  <a:alpha val="75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71F-7DA2-1943-9C2A-17CBDF35F5B5}"/>
              </c:ext>
            </c:extLst>
          </c:dPt>
          <c:dPt>
            <c:idx val="912"/>
            <c:invertIfNegative val="0"/>
            <c:bubble3D val="0"/>
            <c:spPr>
              <a:solidFill>
                <a:schemeClr val="accent1">
                  <a:lumMod val="50000"/>
                  <a:lumOff val="50000"/>
                  <a:alpha val="75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721-7DA2-1943-9C2A-17CBDF35F5B5}"/>
              </c:ext>
            </c:extLst>
          </c:dPt>
          <c:dPt>
            <c:idx val="913"/>
            <c:invertIfNegative val="0"/>
            <c:bubble3D val="0"/>
            <c:spPr>
              <a:solidFill>
                <a:schemeClr val="accent2">
                  <a:lumMod val="50000"/>
                  <a:lumOff val="50000"/>
                  <a:alpha val="75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723-7DA2-1943-9C2A-17CBDF35F5B5}"/>
              </c:ext>
            </c:extLst>
          </c:dPt>
          <c:dPt>
            <c:idx val="914"/>
            <c:invertIfNegative val="0"/>
            <c:bubble3D val="0"/>
            <c:spPr>
              <a:solidFill>
                <a:schemeClr val="accent3">
                  <a:lumMod val="50000"/>
                  <a:lumOff val="50000"/>
                  <a:alpha val="75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725-7DA2-1943-9C2A-17CBDF35F5B5}"/>
              </c:ext>
            </c:extLst>
          </c:dPt>
          <c:dPt>
            <c:idx val="915"/>
            <c:invertIfNegative val="0"/>
            <c:bubble3D val="0"/>
            <c:spPr>
              <a:solidFill>
                <a:schemeClr val="accent4">
                  <a:lumMod val="50000"/>
                  <a:lumOff val="50000"/>
                  <a:alpha val="75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727-7DA2-1943-9C2A-17CBDF35F5B5}"/>
              </c:ext>
            </c:extLst>
          </c:dPt>
          <c:dPt>
            <c:idx val="916"/>
            <c:invertIfNegative val="0"/>
            <c:bubble3D val="0"/>
            <c:spPr>
              <a:solidFill>
                <a:schemeClr val="accent5">
                  <a:lumMod val="50000"/>
                  <a:lumOff val="50000"/>
                  <a:alpha val="75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729-7DA2-1943-9C2A-17CBDF35F5B5}"/>
              </c:ext>
            </c:extLst>
          </c:dPt>
          <c:dPt>
            <c:idx val="917"/>
            <c:invertIfNegative val="0"/>
            <c:bubble3D val="0"/>
            <c:spPr>
              <a:solidFill>
                <a:schemeClr val="accent6">
                  <a:lumMod val="50000"/>
                  <a:lumOff val="50000"/>
                  <a:alpha val="75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72B-7DA2-1943-9C2A-17CBDF35F5B5}"/>
              </c:ext>
            </c:extLst>
          </c:dPt>
          <c:dPt>
            <c:idx val="918"/>
            <c:invertIfNegative val="0"/>
            <c:bubble3D val="0"/>
            <c:spPr>
              <a:solidFill>
                <a:schemeClr val="accent1">
                  <a:alpha val="75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72D-7DA2-1943-9C2A-17CBDF35F5B5}"/>
              </c:ext>
            </c:extLst>
          </c:dPt>
          <c:dPt>
            <c:idx val="919"/>
            <c:invertIfNegative val="0"/>
            <c:bubble3D val="0"/>
            <c:spPr>
              <a:solidFill>
                <a:schemeClr val="accent2">
                  <a:alpha val="75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72F-7DA2-1943-9C2A-17CBDF35F5B5}"/>
              </c:ext>
            </c:extLst>
          </c:dPt>
          <c:dPt>
            <c:idx val="920"/>
            <c:invertIfNegative val="0"/>
            <c:bubble3D val="0"/>
            <c:spPr>
              <a:solidFill>
                <a:schemeClr val="accent3">
                  <a:alpha val="75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731-7DA2-1943-9C2A-17CBDF35F5B5}"/>
              </c:ext>
            </c:extLst>
          </c:dPt>
          <c:dPt>
            <c:idx val="921"/>
            <c:invertIfNegative val="0"/>
            <c:bubble3D val="0"/>
            <c:spPr>
              <a:solidFill>
                <a:schemeClr val="accent4">
                  <a:alpha val="75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733-7DA2-1943-9C2A-17CBDF35F5B5}"/>
              </c:ext>
            </c:extLst>
          </c:dPt>
          <c:dPt>
            <c:idx val="922"/>
            <c:invertIfNegative val="0"/>
            <c:bubble3D val="0"/>
            <c:spPr>
              <a:solidFill>
                <a:schemeClr val="accent5">
                  <a:alpha val="75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735-7DA2-1943-9C2A-17CBDF35F5B5}"/>
              </c:ext>
            </c:extLst>
          </c:dPt>
          <c:dPt>
            <c:idx val="923"/>
            <c:invertIfNegative val="0"/>
            <c:bubble3D val="0"/>
            <c:spPr>
              <a:solidFill>
                <a:schemeClr val="accent6">
                  <a:alpha val="75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737-7DA2-1943-9C2A-17CBDF35F5B5}"/>
              </c:ext>
            </c:extLst>
          </c:dPt>
          <c:dPt>
            <c:idx val="924"/>
            <c:invertIfNegative val="0"/>
            <c:bubble3D val="0"/>
            <c:spPr>
              <a:solidFill>
                <a:schemeClr val="accent1">
                  <a:lumMod val="60000"/>
                  <a:alpha val="75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739-7DA2-1943-9C2A-17CBDF35F5B5}"/>
              </c:ext>
            </c:extLst>
          </c:dPt>
          <c:dPt>
            <c:idx val="925"/>
            <c:invertIfNegative val="0"/>
            <c:bubble3D val="0"/>
            <c:spPr>
              <a:solidFill>
                <a:schemeClr val="accent2">
                  <a:lumMod val="60000"/>
                  <a:alpha val="75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73B-7DA2-1943-9C2A-17CBDF35F5B5}"/>
              </c:ext>
            </c:extLst>
          </c:dPt>
          <c:dPt>
            <c:idx val="926"/>
            <c:invertIfNegative val="0"/>
            <c:bubble3D val="0"/>
            <c:spPr>
              <a:solidFill>
                <a:schemeClr val="accent3">
                  <a:lumMod val="60000"/>
                  <a:alpha val="75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73D-7DA2-1943-9C2A-17CBDF35F5B5}"/>
              </c:ext>
            </c:extLst>
          </c:dPt>
          <c:dPt>
            <c:idx val="927"/>
            <c:invertIfNegative val="0"/>
            <c:bubble3D val="0"/>
            <c:spPr>
              <a:solidFill>
                <a:schemeClr val="accent4">
                  <a:lumMod val="60000"/>
                  <a:alpha val="75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73F-7DA2-1943-9C2A-17CBDF35F5B5}"/>
              </c:ext>
            </c:extLst>
          </c:dPt>
          <c:dPt>
            <c:idx val="928"/>
            <c:invertIfNegative val="0"/>
            <c:bubble3D val="0"/>
            <c:spPr>
              <a:solidFill>
                <a:schemeClr val="accent5">
                  <a:lumMod val="60000"/>
                  <a:alpha val="75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741-7DA2-1943-9C2A-17CBDF35F5B5}"/>
              </c:ext>
            </c:extLst>
          </c:dPt>
          <c:dPt>
            <c:idx val="929"/>
            <c:invertIfNegative val="0"/>
            <c:bubble3D val="0"/>
            <c:spPr>
              <a:solidFill>
                <a:schemeClr val="accent6">
                  <a:lumMod val="60000"/>
                  <a:alpha val="75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743-7DA2-1943-9C2A-17CBDF35F5B5}"/>
              </c:ext>
            </c:extLst>
          </c:dPt>
          <c:dPt>
            <c:idx val="930"/>
            <c:invertIfNegative val="0"/>
            <c:bubble3D val="0"/>
            <c:spPr>
              <a:solidFill>
                <a:schemeClr val="accent1">
                  <a:lumMod val="80000"/>
                  <a:lumOff val="20000"/>
                  <a:alpha val="75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745-7DA2-1943-9C2A-17CBDF35F5B5}"/>
              </c:ext>
            </c:extLst>
          </c:dPt>
          <c:dPt>
            <c:idx val="931"/>
            <c:invertIfNegative val="0"/>
            <c:bubble3D val="0"/>
            <c:spPr>
              <a:solidFill>
                <a:schemeClr val="accent2">
                  <a:lumMod val="80000"/>
                  <a:lumOff val="20000"/>
                  <a:alpha val="75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747-7DA2-1943-9C2A-17CBDF35F5B5}"/>
              </c:ext>
            </c:extLst>
          </c:dPt>
          <c:dPt>
            <c:idx val="932"/>
            <c:invertIfNegative val="0"/>
            <c:bubble3D val="0"/>
            <c:spPr>
              <a:solidFill>
                <a:schemeClr val="accent3">
                  <a:lumMod val="80000"/>
                  <a:lumOff val="20000"/>
                  <a:alpha val="75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749-7DA2-1943-9C2A-17CBDF35F5B5}"/>
              </c:ext>
            </c:extLst>
          </c:dPt>
          <c:dPt>
            <c:idx val="933"/>
            <c:invertIfNegative val="0"/>
            <c:bubble3D val="0"/>
            <c:spPr>
              <a:solidFill>
                <a:schemeClr val="accent4">
                  <a:lumMod val="80000"/>
                  <a:lumOff val="20000"/>
                  <a:alpha val="75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74B-7DA2-1943-9C2A-17CBDF35F5B5}"/>
              </c:ext>
            </c:extLst>
          </c:dPt>
          <c:dPt>
            <c:idx val="934"/>
            <c:invertIfNegative val="0"/>
            <c:bubble3D val="0"/>
            <c:spPr>
              <a:solidFill>
                <a:schemeClr val="accent5">
                  <a:lumMod val="80000"/>
                  <a:lumOff val="20000"/>
                  <a:alpha val="75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74D-7DA2-1943-9C2A-17CBDF35F5B5}"/>
              </c:ext>
            </c:extLst>
          </c:dPt>
          <c:dPt>
            <c:idx val="935"/>
            <c:invertIfNegative val="0"/>
            <c:bubble3D val="0"/>
            <c:spPr>
              <a:solidFill>
                <a:schemeClr val="accent6">
                  <a:lumMod val="80000"/>
                  <a:lumOff val="20000"/>
                  <a:alpha val="75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74F-7DA2-1943-9C2A-17CBDF35F5B5}"/>
              </c:ext>
            </c:extLst>
          </c:dPt>
          <c:dPt>
            <c:idx val="936"/>
            <c:invertIfNegative val="0"/>
            <c:bubble3D val="0"/>
            <c:spPr>
              <a:solidFill>
                <a:schemeClr val="accent1">
                  <a:lumMod val="80000"/>
                  <a:alpha val="75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751-7DA2-1943-9C2A-17CBDF35F5B5}"/>
              </c:ext>
            </c:extLst>
          </c:dPt>
          <c:dPt>
            <c:idx val="937"/>
            <c:invertIfNegative val="0"/>
            <c:bubble3D val="0"/>
            <c:spPr>
              <a:solidFill>
                <a:schemeClr val="accent2">
                  <a:lumMod val="80000"/>
                  <a:alpha val="75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753-7DA2-1943-9C2A-17CBDF35F5B5}"/>
              </c:ext>
            </c:extLst>
          </c:dPt>
          <c:dPt>
            <c:idx val="938"/>
            <c:invertIfNegative val="0"/>
            <c:bubble3D val="0"/>
            <c:spPr>
              <a:solidFill>
                <a:schemeClr val="accent3">
                  <a:lumMod val="80000"/>
                  <a:alpha val="75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755-7DA2-1943-9C2A-17CBDF35F5B5}"/>
              </c:ext>
            </c:extLst>
          </c:dPt>
          <c:dPt>
            <c:idx val="939"/>
            <c:invertIfNegative val="0"/>
            <c:bubble3D val="0"/>
            <c:spPr>
              <a:solidFill>
                <a:schemeClr val="accent4">
                  <a:lumMod val="80000"/>
                  <a:alpha val="75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757-7DA2-1943-9C2A-17CBDF35F5B5}"/>
              </c:ext>
            </c:extLst>
          </c:dPt>
          <c:dPt>
            <c:idx val="940"/>
            <c:invertIfNegative val="0"/>
            <c:bubble3D val="0"/>
            <c:spPr>
              <a:solidFill>
                <a:schemeClr val="accent5">
                  <a:lumMod val="80000"/>
                  <a:alpha val="75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759-7DA2-1943-9C2A-17CBDF35F5B5}"/>
              </c:ext>
            </c:extLst>
          </c:dPt>
          <c:dPt>
            <c:idx val="941"/>
            <c:invertIfNegative val="0"/>
            <c:bubble3D val="0"/>
            <c:spPr>
              <a:solidFill>
                <a:schemeClr val="accent6">
                  <a:lumMod val="80000"/>
                  <a:alpha val="75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75B-7DA2-1943-9C2A-17CBDF35F5B5}"/>
              </c:ext>
            </c:extLst>
          </c:dPt>
          <c:dPt>
            <c:idx val="942"/>
            <c:invertIfNegative val="0"/>
            <c:bubble3D val="0"/>
            <c:spPr>
              <a:solidFill>
                <a:schemeClr val="accent1">
                  <a:lumMod val="60000"/>
                  <a:lumOff val="40000"/>
                  <a:alpha val="75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75D-7DA2-1943-9C2A-17CBDF35F5B5}"/>
              </c:ext>
            </c:extLst>
          </c:dPt>
          <c:dPt>
            <c:idx val="943"/>
            <c:invertIfNegative val="0"/>
            <c:bubble3D val="0"/>
            <c:spPr>
              <a:solidFill>
                <a:schemeClr val="accent2">
                  <a:lumMod val="60000"/>
                  <a:lumOff val="40000"/>
                  <a:alpha val="75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75F-7DA2-1943-9C2A-17CBDF35F5B5}"/>
              </c:ext>
            </c:extLst>
          </c:dPt>
          <c:dPt>
            <c:idx val="944"/>
            <c:invertIfNegative val="0"/>
            <c:bubble3D val="0"/>
            <c:spPr>
              <a:solidFill>
                <a:schemeClr val="accent3">
                  <a:lumMod val="60000"/>
                  <a:lumOff val="40000"/>
                  <a:alpha val="75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761-7DA2-1943-9C2A-17CBDF35F5B5}"/>
              </c:ext>
            </c:extLst>
          </c:dPt>
          <c:dPt>
            <c:idx val="945"/>
            <c:invertIfNegative val="0"/>
            <c:bubble3D val="0"/>
            <c:spPr>
              <a:solidFill>
                <a:schemeClr val="accent4">
                  <a:lumMod val="60000"/>
                  <a:lumOff val="40000"/>
                  <a:alpha val="75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763-7DA2-1943-9C2A-17CBDF35F5B5}"/>
              </c:ext>
            </c:extLst>
          </c:dPt>
          <c:dPt>
            <c:idx val="946"/>
            <c:invertIfNegative val="0"/>
            <c:bubble3D val="0"/>
            <c:spPr>
              <a:solidFill>
                <a:schemeClr val="accent5">
                  <a:lumMod val="60000"/>
                  <a:lumOff val="40000"/>
                  <a:alpha val="75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765-7DA2-1943-9C2A-17CBDF35F5B5}"/>
              </c:ext>
            </c:extLst>
          </c:dPt>
          <c:dPt>
            <c:idx val="947"/>
            <c:invertIfNegative val="0"/>
            <c:bubble3D val="0"/>
            <c:spPr>
              <a:solidFill>
                <a:schemeClr val="accent6">
                  <a:lumMod val="60000"/>
                  <a:lumOff val="40000"/>
                  <a:alpha val="75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767-7DA2-1943-9C2A-17CBDF35F5B5}"/>
              </c:ext>
            </c:extLst>
          </c:dPt>
          <c:dPt>
            <c:idx val="948"/>
            <c:invertIfNegative val="0"/>
            <c:bubble3D val="0"/>
            <c:spPr>
              <a:solidFill>
                <a:schemeClr val="accent1">
                  <a:lumMod val="50000"/>
                  <a:alpha val="75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769-7DA2-1943-9C2A-17CBDF35F5B5}"/>
              </c:ext>
            </c:extLst>
          </c:dPt>
          <c:dPt>
            <c:idx val="949"/>
            <c:invertIfNegative val="0"/>
            <c:bubble3D val="0"/>
            <c:spPr>
              <a:solidFill>
                <a:schemeClr val="accent2">
                  <a:lumMod val="50000"/>
                  <a:alpha val="75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76B-7DA2-1943-9C2A-17CBDF35F5B5}"/>
              </c:ext>
            </c:extLst>
          </c:dPt>
          <c:dPt>
            <c:idx val="950"/>
            <c:invertIfNegative val="0"/>
            <c:bubble3D val="0"/>
            <c:spPr>
              <a:solidFill>
                <a:schemeClr val="accent3">
                  <a:lumMod val="50000"/>
                  <a:alpha val="75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76D-7DA2-1943-9C2A-17CBDF35F5B5}"/>
              </c:ext>
            </c:extLst>
          </c:dPt>
          <c:dPt>
            <c:idx val="951"/>
            <c:invertIfNegative val="0"/>
            <c:bubble3D val="0"/>
            <c:spPr>
              <a:solidFill>
                <a:schemeClr val="accent4">
                  <a:lumMod val="50000"/>
                  <a:alpha val="75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76F-7DA2-1943-9C2A-17CBDF35F5B5}"/>
              </c:ext>
            </c:extLst>
          </c:dPt>
          <c:dPt>
            <c:idx val="952"/>
            <c:invertIfNegative val="0"/>
            <c:bubble3D val="0"/>
            <c:spPr>
              <a:solidFill>
                <a:schemeClr val="accent5">
                  <a:lumMod val="50000"/>
                  <a:alpha val="75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771-7DA2-1943-9C2A-17CBDF35F5B5}"/>
              </c:ext>
            </c:extLst>
          </c:dPt>
          <c:dPt>
            <c:idx val="953"/>
            <c:invertIfNegative val="0"/>
            <c:bubble3D val="0"/>
            <c:spPr>
              <a:solidFill>
                <a:schemeClr val="accent6">
                  <a:lumMod val="50000"/>
                  <a:alpha val="75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773-7DA2-1943-9C2A-17CBDF35F5B5}"/>
              </c:ext>
            </c:extLst>
          </c:dPt>
          <c:dPt>
            <c:idx val="954"/>
            <c:invertIfNegative val="0"/>
            <c:bubble3D val="0"/>
            <c:spPr>
              <a:solidFill>
                <a:schemeClr val="accent1">
                  <a:lumMod val="70000"/>
                  <a:lumOff val="30000"/>
                  <a:alpha val="75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775-7DA2-1943-9C2A-17CBDF35F5B5}"/>
              </c:ext>
            </c:extLst>
          </c:dPt>
          <c:dPt>
            <c:idx val="955"/>
            <c:invertIfNegative val="0"/>
            <c:bubble3D val="0"/>
            <c:spPr>
              <a:solidFill>
                <a:schemeClr val="accent2">
                  <a:lumMod val="70000"/>
                  <a:lumOff val="30000"/>
                  <a:alpha val="75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777-7DA2-1943-9C2A-17CBDF35F5B5}"/>
              </c:ext>
            </c:extLst>
          </c:dPt>
          <c:dPt>
            <c:idx val="956"/>
            <c:invertIfNegative val="0"/>
            <c:bubble3D val="0"/>
            <c:spPr>
              <a:solidFill>
                <a:schemeClr val="accent3">
                  <a:lumMod val="70000"/>
                  <a:lumOff val="30000"/>
                  <a:alpha val="75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779-7DA2-1943-9C2A-17CBDF35F5B5}"/>
              </c:ext>
            </c:extLst>
          </c:dPt>
          <c:dPt>
            <c:idx val="957"/>
            <c:invertIfNegative val="0"/>
            <c:bubble3D val="0"/>
            <c:spPr>
              <a:solidFill>
                <a:schemeClr val="accent4">
                  <a:lumMod val="70000"/>
                  <a:lumOff val="30000"/>
                  <a:alpha val="75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77B-7DA2-1943-9C2A-17CBDF35F5B5}"/>
              </c:ext>
            </c:extLst>
          </c:dPt>
          <c:dPt>
            <c:idx val="958"/>
            <c:invertIfNegative val="0"/>
            <c:bubble3D val="0"/>
            <c:spPr>
              <a:solidFill>
                <a:schemeClr val="accent5">
                  <a:lumMod val="70000"/>
                  <a:lumOff val="30000"/>
                  <a:alpha val="75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77D-7DA2-1943-9C2A-17CBDF35F5B5}"/>
              </c:ext>
            </c:extLst>
          </c:dPt>
          <c:dPt>
            <c:idx val="959"/>
            <c:invertIfNegative val="0"/>
            <c:bubble3D val="0"/>
            <c:spPr>
              <a:solidFill>
                <a:schemeClr val="accent6">
                  <a:lumMod val="70000"/>
                  <a:lumOff val="30000"/>
                  <a:alpha val="75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77F-7DA2-1943-9C2A-17CBDF35F5B5}"/>
              </c:ext>
            </c:extLst>
          </c:dPt>
          <c:dPt>
            <c:idx val="960"/>
            <c:invertIfNegative val="0"/>
            <c:bubble3D val="0"/>
            <c:spPr>
              <a:solidFill>
                <a:schemeClr val="accent1">
                  <a:lumMod val="70000"/>
                  <a:alpha val="75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781-7DA2-1943-9C2A-17CBDF35F5B5}"/>
              </c:ext>
            </c:extLst>
          </c:dPt>
          <c:dPt>
            <c:idx val="961"/>
            <c:invertIfNegative val="0"/>
            <c:bubble3D val="0"/>
            <c:spPr>
              <a:solidFill>
                <a:schemeClr val="accent2">
                  <a:lumMod val="70000"/>
                  <a:alpha val="75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783-7DA2-1943-9C2A-17CBDF35F5B5}"/>
              </c:ext>
            </c:extLst>
          </c:dPt>
          <c:dPt>
            <c:idx val="962"/>
            <c:invertIfNegative val="0"/>
            <c:bubble3D val="0"/>
            <c:spPr>
              <a:solidFill>
                <a:schemeClr val="accent3">
                  <a:lumMod val="70000"/>
                  <a:alpha val="75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785-7DA2-1943-9C2A-17CBDF35F5B5}"/>
              </c:ext>
            </c:extLst>
          </c:dPt>
          <c:dPt>
            <c:idx val="963"/>
            <c:invertIfNegative val="0"/>
            <c:bubble3D val="0"/>
            <c:spPr>
              <a:solidFill>
                <a:schemeClr val="accent4">
                  <a:lumMod val="70000"/>
                  <a:alpha val="75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787-7DA2-1943-9C2A-17CBDF35F5B5}"/>
              </c:ext>
            </c:extLst>
          </c:dPt>
          <c:dPt>
            <c:idx val="964"/>
            <c:invertIfNegative val="0"/>
            <c:bubble3D val="0"/>
            <c:spPr>
              <a:solidFill>
                <a:schemeClr val="accent5">
                  <a:lumMod val="70000"/>
                  <a:alpha val="75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789-7DA2-1943-9C2A-17CBDF35F5B5}"/>
              </c:ext>
            </c:extLst>
          </c:dPt>
          <c:dPt>
            <c:idx val="965"/>
            <c:invertIfNegative val="0"/>
            <c:bubble3D val="0"/>
            <c:spPr>
              <a:solidFill>
                <a:schemeClr val="accent6">
                  <a:lumMod val="70000"/>
                  <a:alpha val="75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78B-7DA2-1943-9C2A-17CBDF35F5B5}"/>
              </c:ext>
            </c:extLst>
          </c:dPt>
          <c:dPt>
            <c:idx val="966"/>
            <c:invertIfNegative val="0"/>
            <c:bubble3D val="0"/>
            <c:spPr>
              <a:solidFill>
                <a:schemeClr val="accent1">
                  <a:lumMod val="50000"/>
                  <a:lumOff val="50000"/>
                  <a:alpha val="75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78D-7DA2-1943-9C2A-17CBDF35F5B5}"/>
              </c:ext>
            </c:extLst>
          </c:dPt>
          <c:dPt>
            <c:idx val="967"/>
            <c:invertIfNegative val="0"/>
            <c:bubble3D val="0"/>
            <c:spPr>
              <a:solidFill>
                <a:schemeClr val="accent2">
                  <a:lumMod val="50000"/>
                  <a:lumOff val="50000"/>
                  <a:alpha val="75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78F-7DA2-1943-9C2A-17CBDF35F5B5}"/>
              </c:ext>
            </c:extLst>
          </c:dPt>
          <c:dPt>
            <c:idx val="968"/>
            <c:invertIfNegative val="0"/>
            <c:bubble3D val="0"/>
            <c:spPr>
              <a:solidFill>
                <a:schemeClr val="accent3">
                  <a:lumMod val="50000"/>
                  <a:lumOff val="50000"/>
                  <a:alpha val="75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791-7DA2-1943-9C2A-17CBDF35F5B5}"/>
              </c:ext>
            </c:extLst>
          </c:dPt>
          <c:dPt>
            <c:idx val="969"/>
            <c:invertIfNegative val="0"/>
            <c:bubble3D val="0"/>
            <c:spPr>
              <a:solidFill>
                <a:schemeClr val="accent4">
                  <a:lumMod val="50000"/>
                  <a:lumOff val="50000"/>
                  <a:alpha val="75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793-7DA2-1943-9C2A-17CBDF35F5B5}"/>
              </c:ext>
            </c:extLst>
          </c:dPt>
          <c:dPt>
            <c:idx val="970"/>
            <c:invertIfNegative val="0"/>
            <c:bubble3D val="0"/>
            <c:spPr>
              <a:solidFill>
                <a:schemeClr val="accent5">
                  <a:lumMod val="50000"/>
                  <a:lumOff val="50000"/>
                  <a:alpha val="75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795-7DA2-1943-9C2A-17CBDF35F5B5}"/>
              </c:ext>
            </c:extLst>
          </c:dPt>
          <c:dPt>
            <c:idx val="971"/>
            <c:invertIfNegative val="0"/>
            <c:bubble3D val="0"/>
            <c:spPr>
              <a:solidFill>
                <a:schemeClr val="accent6">
                  <a:lumMod val="50000"/>
                  <a:lumOff val="50000"/>
                  <a:alpha val="75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797-7DA2-1943-9C2A-17CBDF35F5B5}"/>
              </c:ext>
            </c:extLst>
          </c:dPt>
          <c:dPt>
            <c:idx val="972"/>
            <c:invertIfNegative val="0"/>
            <c:bubble3D val="0"/>
            <c:spPr>
              <a:solidFill>
                <a:schemeClr val="accent1">
                  <a:alpha val="75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799-7DA2-1943-9C2A-17CBDF35F5B5}"/>
              </c:ext>
            </c:extLst>
          </c:dPt>
          <c:dPt>
            <c:idx val="973"/>
            <c:invertIfNegative val="0"/>
            <c:bubble3D val="0"/>
            <c:spPr>
              <a:solidFill>
                <a:schemeClr val="accent2">
                  <a:alpha val="75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79B-7DA2-1943-9C2A-17CBDF35F5B5}"/>
              </c:ext>
            </c:extLst>
          </c:dPt>
          <c:dPt>
            <c:idx val="974"/>
            <c:invertIfNegative val="0"/>
            <c:bubble3D val="0"/>
            <c:spPr>
              <a:solidFill>
                <a:schemeClr val="accent3">
                  <a:alpha val="75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79D-7DA2-1943-9C2A-17CBDF35F5B5}"/>
              </c:ext>
            </c:extLst>
          </c:dPt>
          <c:dPt>
            <c:idx val="975"/>
            <c:invertIfNegative val="0"/>
            <c:bubble3D val="0"/>
            <c:spPr>
              <a:solidFill>
                <a:schemeClr val="accent4">
                  <a:alpha val="75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79F-7DA2-1943-9C2A-17CBDF35F5B5}"/>
              </c:ext>
            </c:extLst>
          </c:dPt>
          <c:dPt>
            <c:idx val="976"/>
            <c:invertIfNegative val="0"/>
            <c:bubble3D val="0"/>
            <c:spPr>
              <a:solidFill>
                <a:schemeClr val="accent5">
                  <a:alpha val="75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7A1-7DA2-1943-9C2A-17CBDF35F5B5}"/>
              </c:ext>
            </c:extLst>
          </c:dPt>
          <c:dPt>
            <c:idx val="977"/>
            <c:invertIfNegative val="0"/>
            <c:bubble3D val="0"/>
            <c:spPr>
              <a:solidFill>
                <a:schemeClr val="accent6">
                  <a:alpha val="75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7A3-7DA2-1943-9C2A-17CBDF35F5B5}"/>
              </c:ext>
            </c:extLst>
          </c:dPt>
          <c:dPt>
            <c:idx val="978"/>
            <c:invertIfNegative val="0"/>
            <c:bubble3D val="0"/>
            <c:spPr>
              <a:solidFill>
                <a:schemeClr val="accent1">
                  <a:lumMod val="60000"/>
                  <a:alpha val="75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7A5-7DA2-1943-9C2A-17CBDF35F5B5}"/>
              </c:ext>
            </c:extLst>
          </c:dPt>
          <c:dPt>
            <c:idx val="979"/>
            <c:invertIfNegative val="0"/>
            <c:bubble3D val="0"/>
            <c:spPr>
              <a:solidFill>
                <a:schemeClr val="accent2">
                  <a:lumMod val="60000"/>
                  <a:alpha val="75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7A7-7DA2-1943-9C2A-17CBDF35F5B5}"/>
              </c:ext>
            </c:extLst>
          </c:dPt>
          <c:dPt>
            <c:idx val="980"/>
            <c:invertIfNegative val="0"/>
            <c:bubble3D val="0"/>
            <c:spPr>
              <a:solidFill>
                <a:schemeClr val="accent3">
                  <a:lumMod val="60000"/>
                  <a:alpha val="75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7A9-7DA2-1943-9C2A-17CBDF35F5B5}"/>
              </c:ext>
            </c:extLst>
          </c:dPt>
          <c:dPt>
            <c:idx val="981"/>
            <c:invertIfNegative val="0"/>
            <c:bubble3D val="0"/>
            <c:spPr>
              <a:solidFill>
                <a:schemeClr val="accent4">
                  <a:lumMod val="60000"/>
                  <a:alpha val="75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7AB-7DA2-1943-9C2A-17CBDF35F5B5}"/>
              </c:ext>
            </c:extLst>
          </c:dPt>
          <c:dPt>
            <c:idx val="982"/>
            <c:invertIfNegative val="0"/>
            <c:bubble3D val="0"/>
            <c:spPr>
              <a:solidFill>
                <a:schemeClr val="accent5">
                  <a:lumMod val="60000"/>
                  <a:alpha val="75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7AD-7DA2-1943-9C2A-17CBDF35F5B5}"/>
              </c:ext>
            </c:extLst>
          </c:dPt>
          <c:dPt>
            <c:idx val="983"/>
            <c:invertIfNegative val="0"/>
            <c:bubble3D val="0"/>
            <c:spPr>
              <a:solidFill>
                <a:schemeClr val="accent6">
                  <a:lumMod val="60000"/>
                  <a:alpha val="75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7AF-7DA2-1943-9C2A-17CBDF35F5B5}"/>
              </c:ext>
            </c:extLst>
          </c:dPt>
          <c:dPt>
            <c:idx val="984"/>
            <c:invertIfNegative val="0"/>
            <c:bubble3D val="0"/>
            <c:spPr>
              <a:solidFill>
                <a:schemeClr val="accent1">
                  <a:lumMod val="80000"/>
                  <a:lumOff val="20000"/>
                  <a:alpha val="75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7B1-7DA2-1943-9C2A-17CBDF35F5B5}"/>
              </c:ext>
            </c:extLst>
          </c:dPt>
          <c:dPt>
            <c:idx val="985"/>
            <c:invertIfNegative val="0"/>
            <c:bubble3D val="0"/>
            <c:spPr>
              <a:solidFill>
                <a:schemeClr val="accent2">
                  <a:lumMod val="80000"/>
                  <a:lumOff val="20000"/>
                  <a:alpha val="75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7B3-7DA2-1943-9C2A-17CBDF35F5B5}"/>
              </c:ext>
            </c:extLst>
          </c:dPt>
          <c:dPt>
            <c:idx val="986"/>
            <c:invertIfNegative val="0"/>
            <c:bubble3D val="0"/>
            <c:spPr>
              <a:solidFill>
                <a:schemeClr val="accent3">
                  <a:lumMod val="80000"/>
                  <a:lumOff val="20000"/>
                  <a:alpha val="75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7B5-7DA2-1943-9C2A-17CBDF35F5B5}"/>
              </c:ext>
            </c:extLst>
          </c:dPt>
          <c:dPt>
            <c:idx val="987"/>
            <c:invertIfNegative val="0"/>
            <c:bubble3D val="0"/>
            <c:spPr>
              <a:solidFill>
                <a:schemeClr val="accent4">
                  <a:lumMod val="80000"/>
                  <a:lumOff val="20000"/>
                  <a:alpha val="75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7B7-7DA2-1943-9C2A-17CBDF35F5B5}"/>
              </c:ext>
            </c:extLst>
          </c:dPt>
          <c:dPt>
            <c:idx val="988"/>
            <c:invertIfNegative val="0"/>
            <c:bubble3D val="0"/>
            <c:spPr>
              <a:solidFill>
                <a:schemeClr val="accent5">
                  <a:lumMod val="80000"/>
                  <a:lumOff val="20000"/>
                  <a:alpha val="75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7B9-7DA2-1943-9C2A-17CBDF35F5B5}"/>
              </c:ext>
            </c:extLst>
          </c:dPt>
          <c:dPt>
            <c:idx val="989"/>
            <c:invertIfNegative val="0"/>
            <c:bubble3D val="0"/>
            <c:spPr>
              <a:solidFill>
                <a:schemeClr val="accent6">
                  <a:lumMod val="80000"/>
                  <a:lumOff val="20000"/>
                  <a:alpha val="75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7BB-7DA2-1943-9C2A-17CBDF35F5B5}"/>
              </c:ext>
            </c:extLst>
          </c:dPt>
          <c:xVal>
            <c:numRef>
              <c:f>Practice!$C$4:$C$993</c:f>
              <c:numCache>
                <c:formatCode>0.0</c:formatCode>
                <c:ptCount val="990"/>
                <c:pt idx="0">
                  <c:v>13.624133524092604</c:v>
                </c:pt>
                <c:pt idx="1">
                  <c:v>12.133434344740726</c:v>
                </c:pt>
                <c:pt idx="2">
                  <c:v>7.1941878925937353</c:v>
                </c:pt>
                <c:pt idx="3">
                  <c:v>16.734755794902782</c:v>
                </c:pt>
                <c:pt idx="4">
                  <c:v>16.448433498920558</c:v>
                </c:pt>
                <c:pt idx="5">
                  <c:v>14.774864253236347</c:v>
                </c:pt>
                <c:pt idx="6">
                  <c:v>9.5446714652231073</c:v>
                </c:pt>
                <c:pt idx="7">
                  <c:v>11.707939550766014</c:v>
                </c:pt>
                <c:pt idx="8">
                  <c:v>7.561059226575205</c:v>
                </c:pt>
                <c:pt idx="9">
                  <c:v>17.052412292022815</c:v>
                </c:pt>
                <c:pt idx="10">
                  <c:v>11.079597375202731</c:v>
                </c:pt>
                <c:pt idx="11">
                  <c:v>13.516181055177418</c:v>
                </c:pt>
                <c:pt idx="12">
                  <c:v>13.446016978654061</c:v>
                </c:pt>
                <c:pt idx="13">
                  <c:v>18.237239676888844</c:v>
                </c:pt>
                <c:pt idx="14">
                  <c:v>10.31099629326218</c:v>
                </c:pt>
                <c:pt idx="15">
                  <c:v>13.704159895413381</c:v>
                </c:pt>
                <c:pt idx="16">
                  <c:v>15.731290925120943</c:v>
                </c:pt>
                <c:pt idx="17">
                  <c:v>14.987578087003682</c:v>
                </c:pt>
                <c:pt idx="18">
                  <c:v>10.513265447813756</c:v>
                </c:pt>
                <c:pt idx="19">
                  <c:v>11.185039109873792</c:v>
                </c:pt>
                <c:pt idx="20">
                  <c:v>14.402149845795506</c:v>
                </c:pt>
                <c:pt idx="21">
                  <c:v>12.268288791207778</c:v>
                </c:pt>
                <c:pt idx="22">
                  <c:v>11.364854965857335</c:v>
                </c:pt>
                <c:pt idx="23">
                  <c:v>12.15599571010854</c:v>
                </c:pt>
                <c:pt idx="24">
                  <c:v>7.270780201486863</c:v>
                </c:pt>
                <c:pt idx="25">
                  <c:v>11.226436436476771</c:v>
                </c:pt>
                <c:pt idx="26">
                  <c:v>9.543835401514297</c:v>
                </c:pt>
                <c:pt idx="27">
                  <c:v>8.334779752119605</c:v>
                </c:pt>
                <c:pt idx="28">
                  <c:v>11.699863525891589</c:v>
                </c:pt>
                <c:pt idx="29">
                  <c:v>8.0473363570349949</c:v>
                </c:pt>
                <c:pt idx="30">
                  <c:v>14.361588044065094</c:v>
                </c:pt>
                <c:pt idx="31">
                  <c:v>13.39878535021122</c:v>
                </c:pt>
                <c:pt idx="32">
                  <c:v>10.671990968130597</c:v>
                </c:pt>
                <c:pt idx="33">
                  <c:v>13.349310185514234</c:v>
                </c:pt>
                <c:pt idx="34">
                  <c:v>10.462512622243224</c:v>
                </c:pt>
                <c:pt idx="35">
                  <c:v>12.606662143198122</c:v>
                </c:pt>
                <c:pt idx="36">
                  <c:v>9.1222015608416829</c:v>
                </c:pt>
                <c:pt idx="37">
                  <c:v>13.636801464631221</c:v>
                </c:pt>
                <c:pt idx="38">
                  <c:v>5.580480668942327</c:v>
                </c:pt>
                <c:pt idx="39">
                  <c:v>12.296803080696847</c:v>
                </c:pt>
                <c:pt idx="40">
                  <c:v>16.395617450994454</c:v>
                </c:pt>
                <c:pt idx="41">
                  <c:v>14.692215899112105</c:v>
                </c:pt>
                <c:pt idx="42">
                  <c:v>14.043466085605917</c:v>
                </c:pt>
                <c:pt idx="43">
                  <c:v>12.196259339088202</c:v>
                </c:pt>
                <c:pt idx="44">
                  <c:v>10.763057683261042</c:v>
                </c:pt>
                <c:pt idx="45">
                  <c:v>10.152134094219079</c:v>
                </c:pt>
                <c:pt idx="46">
                  <c:v>16.921027498367838</c:v>
                </c:pt>
                <c:pt idx="47">
                  <c:v>13.291445525492616</c:v>
                </c:pt>
                <c:pt idx="48">
                  <c:v>11.969618328890286</c:v>
                </c:pt>
                <c:pt idx="49">
                  <c:v>11.724874282413362</c:v>
                </c:pt>
                <c:pt idx="50">
                  <c:v>8.8552295633807852</c:v>
                </c:pt>
                <c:pt idx="51">
                  <c:v>10.474646021808184</c:v>
                </c:pt>
                <c:pt idx="52">
                  <c:v>14.857090732968704</c:v>
                </c:pt>
                <c:pt idx="53">
                  <c:v>12.952352225997206</c:v>
                </c:pt>
                <c:pt idx="54">
                  <c:v>5.9357741824099026</c:v>
                </c:pt>
                <c:pt idx="55">
                  <c:v>11.075025601686603</c:v>
                </c:pt>
                <c:pt idx="56">
                  <c:v>9.1728357152725888</c:v>
                </c:pt>
                <c:pt idx="57">
                  <c:v>15.57020242957914</c:v>
                </c:pt>
                <c:pt idx="58">
                  <c:v>15.72171303994099</c:v>
                </c:pt>
                <c:pt idx="59">
                  <c:v>11.828355489979629</c:v>
                </c:pt>
                <c:pt idx="60">
                  <c:v>13.922142239049982</c:v>
                </c:pt>
                <c:pt idx="61">
                  <c:v>13.139251143303238</c:v>
                </c:pt>
                <c:pt idx="62">
                  <c:v>9.0918630648638086</c:v>
                </c:pt>
                <c:pt idx="63">
                  <c:v>8.8591689137501177</c:v>
                </c:pt>
                <c:pt idx="64">
                  <c:v>12.012912784709977</c:v>
                </c:pt>
                <c:pt idx="65">
                  <c:v>14.757487825874778</c:v>
                </c:pt>
                <c:pt idx="66">
                  <c:v>16.658572486964868</c:v>
                </c:pt>
                <c:pt idx="67">
                  <c:v>14.68722461967239</c:v>
                </c:pt>
                <c:pt idx="68">
                  <c:v>8.5730406151150369</c:v>
                </c:pt>
                <c:pt idx="69">
                  <c:v>14.499655360848287</c:v>
                </c:pt>
                <c:pt idx="70">
                  <c:v>10.63101519957706</c:v>
                </c:pt>
                <c:pt idx="71">
                  <c:v>7.4095033958090113</c:v>
                </c:pt>
                <c:pt idx="72">
                  <c:v>16.45430723558022</c:v>
                </c:pt>
                <c:pt idx="73">
                  <c:v>9.2184210929362465</c:v>
                </c:pt>
                <c:pt idx="74">
                  <c:v>13.388466608041682</c:v>
                </c:pt>
                <c:pt idx="75">
                  <c:v>10.732814283214221</c:v>
                </c:pt>
                <c:pt idx="76">
                  <c:v>11.092497804334178</c:v>
                </c:pt>
                <c:pt idx="77">
                  <c:v>8.4995239689274911</c:v>
                </c:pt>
                <c:pt idx="78">
                  <c:v>15.770629486151599</c:v>
                </c:pt>
                <c:pt idx="79">
                  <c:v>7.4591898479159795</c:v>
                </c:pt>
                <c:pt idx="80">
                  <c:v>15.695903622036067</c:v>
                </c:pt>
                <c:pt idx="81">
                  <c:v>13.895875320095325</c:v>
                </c:pt>
                <c:pt idx="82">
                  <c:v>3.9176012693744973</c:v>
                </c:pt>
                <c:pt idx="83">
                  <c:v>10.36764843044925</c:v>
                </c:pt>
                <c:pt idx="84">
                  <c:v>10.480706766788551</c:v>
                </c:pt>
                <c:pt idx="85">
                  <c:v>10.757462530093616</c:v>
                </c:pt>
                <c:pt idx="86">
                  <c:v>13.526028975954603</c:v>
                </c:pt>
                <c:pt idx="87">
                  <c:v>16.468130415748224</c:v>
                </c:pt>
                <c:pt idx="88">
                  <c:v>11.522239579244211</c:v>
                </c:pt>
                <c:pt idx="89">
                  <c:v>14.061309199957661</c:v>
                </c:pt>
                <c:pt idx="90">
                  <c:v>14.318779202236286</c:v>
                </c:pt>
                <c:pt idx="91">
                  <c:v>12.982395921299901</c:v>
                </c:pt>
                <c:pt idx="92">
                  <c:v>17.988845497784297</c:v>
                </c:pt>
                <c:pt idx="93">
                  <c:v>13.611662419426327</c:v>
                </c:pt>
                <c:pt idx="94">
                  <c:v>9.7748738322636122</c:v>
                </c:pt>
                <c:pt idx="95">
                  <c:v>16.528086257339616</c:v>
                </c:pt>
                <c:pt idx="96">
                  <c:v>9.4830203869441299</c:v>
                </c:pt>
                <c:pt idx="97">
                  <c:v>15.737659916347367</c:v>
                </c:pt>
                <c:pt idx="98">
                  <c:v>12.216615050638485</c:v>
                </c:pt>
                <c:pt idx="99">
                  <c:v>7.3814411408399057</c:v>
                </c:pt>
                <c:pt idx="100">
                  <c:v>7.8768721544161462</c:v>
                </c:pt>
                <c:pt idx="101">
                  <c:v>11.748345921835819</c:v>
                </c:pt>
                <c:pt idx="102">
                  <c:v>14.620709561367271</c:v>
                </c:pt>
                <c:pt idx="103">
                  <c:v>15.03679395832247</c:v>
                </c:pt>
                <c:pt idx="104">
                  <c:v>12.465982853866445</c:v>
                </c:pt>
                <c:pt idx="105">
                  <c:v>5.4694639216379262</c:v>
                </c:pt>
                <c:pt idx="106">
                  <c:v>11.524351270407097</c:v>
                </c:pt>
                <c:pt idx="107">
                  <c:v>10.855139519238749</c:v>
                </c:pt>
                <c:pt idx="108">
                  <c:v>14.475869896830183</c:v>
                </c:pt>
                <c:pt idx="109">
                  <c:v>10.010778763405053</c:v>
                </c:pt>
                <c:pt idx="110">
                  <c:v>16.125791275238388</c:v>
                </c:pt>
                <c:pt idx="111">
                  <c:v>11.422107263072032</c:v>
                </c:pt>
                <c:pt idx="112">
                  <c:v>15.667797564589943</c:v>
                </c:pt>
                <c:pt idx="113">
                  <c:v>10.247392842519652</c:v>
                </c:pt>
                <c:pt idx="114">
                  <c:v>12.05518650000306</c:v>
                </c:pt>
                <c:pt idx="115">
                  <c:v>17.852164245877201</c:v>
                </c:pt>
                <c:pt idx="116">
                  <c:v>12.741504184567962</c:v>
                </c:pt>
                <c:pt idx="117">
                  <c:v>5.7586011331575033</c:v>
                </c:pt>
                <c:pt idx="118">
                  <c:v>11.875999894037173</c:v>
                </c:pt>
                <c:pt idx="119">
                  <c:v>17.142341340238268</c:v>
                </c:pt>
                <c:pt idx="120">
                  <c:v>9.7453231484669818</c:v>
                </c:pt>
                <c:pt idx="121">
                  <c:v>14.368576533402234</c:v>
                </c:pt>
                <c:pt idx="122">
                  <c:v>12.82156724700031</c:v>
                </c:pt>
                <c:pt idx="123">
                  <c:v>14.528837512156702</c:v>
                </c:pt>
                <c:pt idx="124">
                  <c:v>14.509371170054264</c:v>
                </c:pt>
                <c:pt idx="125">
                  <c:v>13.1312855925907</c:v>
                </c:pt>
                <c:pt idx="126">
                  <c:v>8.5468547859064259</c:v>
                </c:pt>
                <c:pt idx="127">
                  <c:v>14.26292555961672</c:v>
                </c:pt>
                <c:pt idx="128">
                  <c:v>8.0432631113032418</c:v>
                </c:pt>
                <c:pt idx="129">
                  <c:v>13.701155204380175</c:v>
                </c:pt>
                <c:pt idx="130">
                  <c:v>14.666258070814518</c:v>
                </c:pt>
                <c:pt idx="131">
                  <c:v>13.482087936615535</c:v>
                </c:pt>
                <c:pt idx="132">
                  <c:v>12.941147162854524</c:v>
                </c:pt>
                <c:pt idx="133">
                  <c:v>13.535899053325043</c:v>
                </c:pt>
                <c:pt idx="134">
                  <c:v>15.7210512954889</c:v>
                </c:pt>
                <c:pt idx="135">
                  <c:v>18.026689493469242</c:v>
                </c:pt>
                <c:pt idx="136">
                  <c:v>13.350545393716079</c:v>
                </c:pt>
                <c:pt idx="137">
                  <c:v>11.805985087347766</c:v>
                </c:pt>
                <c:pt idx="138">
                  <c:v>13.456735753078414</c:v>
                </c:pt>
                <c:pt idx="139">
                  <c:v>12.994584941998962</c:v>
                </c:pt>
                <c:pt idx="140">
                  <c:v>11.505958072658881</c:v>
                </c:pt>
                <c:pt idx="141">
                  <c:v>9.7146658344758325</c:v>
                </c:pt>
                <c:pt idx="142">
                  <c:v>8.0037412756468953</c:v>
                </c:pt>
                <c:pt idx="143">
                  <c:v>10.021923837951835</c:v>
                </c:pt>
                <c:pt idx="144">
                  <c:v>16.983408354244823</c:v>
                </c:pt>
                <c:pt idx="145">
                  <c:v>5.9820902319456293</c:v>
                </c:pt>
                <c:pt idx="146">
                  <c:v>12.692942420472951</c:v>
                </c:pt>
                <c:pt idx="147">
                  <c:v>8.8269244640031541</c:v>
                </c:pt>
                <c:pt idx="148">
                  <c:v>7.7863148814645422</c:v>
                </c:pt>
                <c:pt idx="149">
                  <c:v>15.63974520381278</c:v>
                </c:pt>
                <c:pt idx="150">
                  <c:v>17.329609882439165</c:v>
                </c:pt>
                <c:pt idx="151">
                  <c:v>17.484603898789771</c:v>
                </c:pt>
                <c:pt idx="152">
                  <c:v>11.232456124256903</c:v>
                </c:pt>
                <c:pt idx="153">
                  <c:v>10.863256372555099</c:v>
                </c:pt>
                <c:pt idx="154">
                  <c:v>12.211651676403427</c:v>
                </c:pt>
                <c:pt idx="155">
                  <c:v>5.5006025947593491</c:v>
                </c:pt>
                <c:pt idx="156">
                  <c:v>11.729128089800078</c:v>
                </c:pt>
                <c:pt idx="157">
                  <c:v>16.661844932843788</c:v>
                </c:pt>
                <c:pt idx="158">
                  <c:v>14.007325305491019</c:v>
                </c:pt>
                <c:pt idx="159">
                  <c:v>7.7986877268603934</c:v>
                </c:pt>
                <c:pt idx="160">
                  <c:v>7.5576463920599215</c:v>
                </c:pt>
                <c:pt idx="161">
                  <c:v>12.95099437847772</c:v>
                </c:pt>
                <c:pt idx="162">
                  <c:v>11.167035372990775</c:v>
                </c:pt>
                <c:pt idx="163">
                  <c:v>13.044451345414963</c:v>
                </c:pt>
                <c:pt idx="164">
                  <c:v>13.926298503931037</c:v>
                </c:pt>
                <c:pt idx="165">
                  <c:v>15.131291495095553</c:v>
                </c:pt>
                <c:pt idx="166">
                  <c:v>8.9061203845057708</c:v>
                </c:pt>
                <c:pt idx="167">
                  <c:v>9.689668499961126</c:v>
                </c:pt>
                <c:pt idx="168">
                  <c:v>10.618471823605844</c:v>
                </c:pt>
                <c:pt idx="169">
                  <c:v>15.286913251925522</c:v>
                </c:pt>
                <c:pt idx="170">
                  <c:v>9.2299195066943582</c:v>
                </c:pt>
                <c:pt idx="171">
                  <c:v>12.955380289210849</c:v>
                </c:pt>
                <c:pt idx="172">
                  <c:v>12.797105165026881</c:v>
                </c:pt>
                <c:pt idx="173">
                  <c:v>11.282558313260756</c:v>
                </c:pt>
                <c:pt idx="174">
                  <c:v>11.110949929702002</c:v>
                </c:pt>
                <c:pt idx="175">
                  <c:v>12.513683817971909</c:v>
                </c:pt>
                <c:pt idx="176">
                  <c:v>12.38228296333398</c:v>
                </c:pt>
                <c:pt idx="177">
                  <c:v>11.41058678080663</c:v>
                </c:pt>
                <c:pt idx="178">
                  <c:v>9.3014085305449772</c:v>
                </c:pt>
                <c:pt idx="179">
                  <c:v>13.604359899930683</c:v>
                </c:pt>
                <c:pt idx="180">
                  <c:v>15.214879382366878</c:v>
                </c:pt>
                <c:pt idx="181">
                  <c:v>6.5083594015690815</c:v>
                </c:pt>
                <c:pt idx="182">
                  <c:v>17.64930464726563</c:v>
                </c:pt>
                <c:pt idx="183">
                  <c:v>4.1717689378481362</c:v>
                </c:pt>
                <c:pt idx="184">
                  <c:v>14.144623707269885</c:v>
                </c:pt>
                <c:pt idx="185">
                  <c:v>12.2531204130386</c:v>
                </c:pt>
                <c:pt idx="186">
                  <c:v>15.063816917212367</c:v>
                </c:pt>
                <c:pt idx="187">
                  <c:v>12.454306066344815</c:v>
                </c:pt>
                <c:pt idx="188">
                  <c:v>11.687208604972774</c:v>
                </c:pt>
                <c:pt idx="189">
                  <c:v>10.118296794778923</c:v>
                </c:pt>
                <c:pt idx="190">
                  <c:v>8.3415901279215294</c:v>
                </c:pt>
                <c:pt idx="191">
                  <c:v>13.1816929882308</c:v>
                </c:pt>
                <c:pt idx="192">
                  <c:v>11.910063346252878</c:v>
                </c:pt>
                <c:pt idx="193">
                  <c:v>15.48541907647023</c:v>
                </c:pt>
                <c:pt idx="194">
                  <c:v>15.93794589864976</c:v>
                </c:pt>
                <c:pt idx="195">
                  <c:v>11.893928285505078</c:v>
                </c:pt>
                <c:pt idx="196">
                  <c:v>8.8768766260281744</c:v>
                </c:pt>
                <c:pt idx="197">
                  <c:v>9.5649022529733436</c:v>
                </c:pt>
                <c:pt idx="198">
                  <c:v>16.435616450341371</c:v>
                </c:pt>
                <c:pt idx="199">
                  <c:v>15.529445148128097</c:v>
                </c:pt>
                <c:pt idx="200">
                  <c:v>13.258358447449544</c:v>
                </c:pt>
                <c:pt idx="201">
                  <c:v>12.533829426376075</c:v>
                </c:pt>
                <c:pt idx="202">
                  <c:v>14.269453658628473</c:v>
                </c:pt>
                <c:pt idx="203">
                  <c:v>9.6248695453892452</c:v>
                </c:pt>
                <c:pt idx="204">
                  <c:v>10.866654361740423</c:v>
                </c:pt>
                <c:pt idx="205">
                  <c:v>12.546132028075062</c:v>
                </c:pt>
                <c:pt idx="206">
                  <c:v>18.109437898220214</c:v>
                </c:pt>
                <c:pt idx="207">
                  <c:v>11.92610406576598</c:v>
                </c:pt>
                <c:pt idx="208">
                  <c:v>9.4816681230398459</c:v>
                </c:pt>
                <c:pt idx="209">
                  <c:v>7.5182285813877785</c:v>
                </c:pt>
                <c:pt idx="210">
                  <c:v>11.070970059556137</c:v>
                </c:pt>
                <c:pt idx="211">
                  <c:v>17.4758431197879</c:v>
                </c:pt>
                <c:pt idx="212">
                  <c:v>14.436102733681583</c:v>
                </c:pt>
                <c:pt idx="213">
                  <c:v>6.9855180559793002</c:v>
                </c:pt>
                <c:pt idx="214">
                  <c:v>10.157768658217364</c:v>
                </c:pt>
                <c:pt idx="215">
                  <c:v>13.362106321065157</c:v>
                </c:pt>
                <c:pt idx="216">
                  <c:v>8.5898385442501315</c:v>
                </c:pt>
                <c:pt idx="217">
                  <c:v>13.025257355000759</c:v>
                </c:pt>
                <c:pt idx="218">
                  <c:v>9.7876132796925503</c:v>
                </c:pt>
                <c:pt idx="219">
                  <c:v>18.162946662031242</c:v>
                </c:pt>
                <c:pt idx="220">
                  <c:v>11.23704878689267</c:v>
                </c:pt>
                <c:pt idx="221">
                  <c:v>12.087073264296832</c:v>
                </c:pt>
                <c:pt idx="222">
                  <c:v>14.991135753328169</c:v>
                </c:pt>
                <c:pt idx="223">
                  <c:v>12.458081666544047</c:v>
                </c:pt>
                <c:pt idx="224">
                  <c:v>8.8192993358167371</c:v>
                </c:pt>
                <c:pt idx="225">
                  <c:v>9.964289990433981</c:v>
                </c:pt>
                <c:pt idx="226">
                  <c:v>11.64931788849078</c:v>
                </c:pt>
                <c:pt idx="227">
                  <c:v>14.825637959235737</c:v>
                </c:pt>
                <c:pt idx="228">
                  <c:v>16.673118873774577</c:v>
                </c:pt>
                <c:pt idx="229">
                  <c:v>8.9166354269417631</c:v>
                </c:pt>
                <c:pt idx="230">
                  <c:v>15.632685049089579</c:v>
                </c:pt>
                <c:pt idx="231">
                  <c:v>14.562170053728966</c:v>
                </c:pt>
                <c:pt idx="232">
                  <c:v>9.1374035099741491</c:v>
                </c:pt>
                <c:pt idx="233">
                  <c:v>5.9872862918967815</c:v>
                </c:pt>
                <c:pt idx="234">
                  <c:v>13.760529434049053</c:v>
                </c:pt>
                <c:pt idx="235">
                  <c:v>10.440959015882122</c:v>
                </c:pt>
                <c:pt idx="236">
                  <c:v>11.765500806959222</c:v>
                </c:pt>
                <c:pt idx="237">
                  <c:v>12.530674990333885</c:v>
                </c:pt>
                <c:pt idx="238">
                  <c:v>9.7180370768445243</c:v>
                </c:pt>
                <c:pt idx="239">
                  <c:v>9.4290067113394063</c:v>
                </c:pt>
                <c:pt idx="240">
                  <c:v>9.2241287374113643</c:v>
                </c:pt>
                <c:pt idx="241">
                  <c:v>11.109559178171118</c:v>
                </c:pt>
                <c:pt idx="242">
                  <c:v>12.665533120690698</c:v>
                </c:pt>
                <c:pt idx="243">
                  <c:v>10.817355735758863</c:v>
                </c:pt>
                <c:pt idx="244">
                  <c:v>17.902395333885188</c:v>
                </c:pt>
                <c:pt idx="245">
                  <c:v>12.567494113632135</c:v>
                </c:pt>
                <c:pt idx="246">
                  <c:v>10.522012764766792</c:v>
                </c:pt>
                <c:pt idx="247">
                  <c:v>9.3760471531548468</c:v>
                </c:pt>
                <c:pt idx="248">
                  <c:v>15.501595814343021</c:v>
                </c:pt>
                <c:pt idx="249">
                  <c:v>10.058034718266782</c:v>
                </c:pt>
                <c:pt idx="250">
                  <c:v>14.168080660350222</c:v>
                </c:pt>
                <c:pt idx="251">
                  <c:v>9.3658241107860789</c:v>
                </c:pt>
                <c:pt idx="252">
                  <c:v>8.1743488534261886</c:v>
                </c:pt>
                <c:pt idx="253">
                  <c:v>11.66705445614849</c:v>
                </c:pt>
                <c:pt idx="254">
                  <c:v>9.0214732048618167</c:v>
                </c:pt>
                <c:pt idx="255">
                  <c:v>15.338940793721978</c:v>
                </c:pt>
                <c:pt idx="256">
                  <c:v>12.611993946807473</c:v>
                </c:pt>
                <c:pt idx="257">
                  <c:v>7.815052010358289</c:v>
                </c:pt>
                <c:pt idx="258">
                  <c:v>15.829032384160467</c:v>
                </c:pt>
                <c:pt idx="259">
                  <c:v>13.805131005680947</c:v>
                </c:pt>
                <c:pt idx="260">
                  <c:v>10.355077496063132</c:v>
                </c:pt>
                <c:pt idx="261">
                  <c:v>18.678014891427267</c:v>
                </c:pt>
                <c:pt idx="262">
                  <c:v>17.04976178826632</c:v>
                </c:pt>
                <c:pt idx="263">
                  <c:v>10.90446964924479</c:v>
                </c:pt>
                <c:pt idx="264">
                  <c:v>11.191124331374546</c:v>
                </c:pt>
                <c:pt idx="265">
                  <c:v>13.467421971245578</c:v>
                </c:pt>
                <c:pt idx="266">
                  <c:v>11.939873626438501</c:v>
                </c:pt>
                <c:pt idx="267">
                  <c:v>14.743480062604515</c:v>
                </c:pt>
                <c:pt idx="268">
                  <c:v>8.2195828662520043</c:v>
                </c:pt>
                <c:pt idx="269">
                  <c:v>7.9167919568417791</c:v>
                </c:pt>
                <c:pt idx="270">
                  <c:v>12.123407712919944</c:v>
                </c:pt>
                <c:pt idx="271">
                  <c:v>10.046434977048875</c:v>
                </c:pt>
                <c:pt idx="272">
                  <c:v>8.5466154810113668</c:v>
                </c:pt>
                <c:pt idx="273">
                  <c:v>10.264088575955395</c:v>
                </c:pt>
                <c:pt idx="274">
                  <c:v>14.933649448108476</c:v>
                </c:pt>
                <c:pt idx="275">
                  <c:v>10.258635618107979</c:v>
                </c:pt>
                <c:pt idx="276">
                  <c:v>13.028783309846526</c:v>
                </c:pt>
                <c:pt idx="277">
                  <c:v>11.936184023992427</c:v>
                </c:pt>
                <c:pt idx="278">
                  <c:v>10.530062176661279</c:v>
                </c:pt>
                <c:pt idx="279">
                  <c:v>12.430080209560654</c:v>
                </c:pt>
                <c:pt idx="280">
                  <c:v>13.468711583682076</c:v>
                </c:pt>
                <c:pt idx="281">
                  <c:v>13.706592156368727</c:v>
                </c:pt>
                <c:pt idx="282">
                  <c:v>10.910838349200857</c:v>
                </c:pt>
                <c:pt idx="283">
                  <c:v>10.61861978618373</c:v>
                </c:pt>
                <c:pt idx="284">
                  <c:v>12.275850701116283</c:v>
                </c:pt>
                <c:pt idx="285">
                  <c:v>9.5835209235091803</c:v>
                </c:pt>
                <c:pt idx="286">
                  <c:v>10.188575752614987</c:v>
                </c:pt>
                <c:pt idx="287">
                  <c:v>15.196715232388961</c:v>
                </c:pt>
                <c:pt idx="288">
                  <c:v>10.604921085066234</c:v>
                </c:pt>
                <c:pt idx="289">
                  <c:v>16.163298183734902</c:v>
                </c:pt>
                <c:pt idx="290">
                  <c:v>9.8971374847326956</c:v>
                </c:pt>
                <c:pt idx="291">
                  <c:v>14.763188889915257</c:v>
                </c:pt>
                <c:pt idx="292">
                  <c:v>5.8082242385128007</c:v>
                </c:pt>
                <c:pt idx="293">
                  <c:v>17.05974730071862</c:v>
                </c:pt>
                <c:pt idx="294">
                  <c:v>17.548125898433202</c:v>
                </c:pt>
                <c:pt idx="295">
                  <c:v>15.234907093529888</c:v>
                </c:pt>
                <c:pt idx="296">
                  <c:v>14.824070197768091</c:v>
                </c:pt>
                <c:pt idx="297">
                  <c:v>10.916864819685824</c:v>
                </c:pt>
                <c:pt idx="298">
                  <c:v>10.207928634414376</c:v>
                </c:pt>
                <c:pt idx="299">
                  <c:v>11.940692058582181</c:v>
                </c:pt>
                <c:pt idx="300">
                  <c:v>14.047493640551922</c:v>
                </c:pt>
                <c:pt idx="301">
                  <c:v>11.982501475928409</c:v>
                </c:pt>
                <c:pt idx="302">
                  <c:v>13.474031082837936</c:v>
                </c:pt>
                <c:pt idx="303">
                  <c:v>14.41250496087331</c:v>
                </c:pt>
                <c:pt idx="304">
                  <c:v>16.028392023314971</c:v>
                </c:pt>
                <c:pt idx="305">
                  <c:v>19.696617986940822</c:v>
                </c:pt>
                <c:pt idx="306">
                  <c:v>12.776713566271296</c:v>
                </c:pt>
                <c:pt idx="307">
                  <c:v>14.33710919239412</c:v>
                </c:pt>
                <c:pt idx="308">
                  <c:v>13.723718313599027</c:v>
                </c:pt>
                <c:pt idx="309">
                  <c:v>12.426498304567247</c:v>
                </c:pt>
                <c:pt idx="310">
                  <c:v>11.093750428091093</c:v>
                </c:pt>
                <c:pt idx="311">
                  <c:v>12.787288511053774</c:v>
                </c:pt>
                <c:pt idx="312">
                  <c:v>18.292704830542824</c:v>
                </c:pt>
                <c:pt idx="313">
                  <c:v>12.542422553698168</c:v>
                </c:pt>
                <c:pt idx="314">
                  <c:v>20.548005891244575</c:v>
                </c:pt>
                <c:pt idx="315">
                  <c:v>14.819342762783442</c:v>
                </c:pt>
                <c:pt idx="316">
                  <c:v>12.719783527431648</c:v>
                </c:pt>
                <c:pt idx="317">
                  <c:v>9.1712621446229328</c:v>
                </c:pt>
                <c:pt idx="318">
                  <c:v>11.743716781740199</c:v>
                </c:pt>
                <c:pt idx="319">
                  <c:v>12.217121326312956</c:v>
                </c:pt>
                <c:pt idx="320">
                  <c:v>16.414924425568039</c:v>
                </c:pt>
                <c:pt idx="321">
                  <c:v>17.786847050643374</c:v>
                </c:pt>
                <c:pt idx="322">
                  <c:v>10.880320207898723</c:v>
                </c:pt>
                <c:pt idx="323">
                  <c:v>8.8070772612590424</c:v>
                </c:pt>
                <c:pt idx="324">
                  <c:v>5.2161589955555305</c:v>
                </c:pt>
                <c:pt idx="325">
                  <c:v>11.602028944751888</c:v>
                </c:pt>
                <c:pt idx="326">
                  <c:v>14.765469692578575</c:v>
                </c:pt>
                <c:pt idx="327">
                  <c:v>10.467134325657666</c:v>
                </c:pt>
                <c:pt idx="328">
                  <c:v>2.5767898623813963</c:v>
                </c:pt>
                <c:pt idx="329">
                  <c:v>7.8265835234502807</c:v>
                </c:pt>
                <c:pt idx="330">
                  <c:v>13.410872435011022</c:v>
                </c:pt>
                <c:pt idx="331">
                  <c:v>8.9437113108036641</c:v>
                </c:pt>
                <c:pt idx="332">
                  <c:v>12.267790697335892</c:v>
                </c:pt>
                <c:pt idx="333">
                  <c:v>9.5203281600961667</c:v>
                </c:pt>
                <c:pt idx="334">
                  <c:v>9.6967778222159673</c:v>
                </c:pt>
                <c:pt idx="335">
                  <c:v>18.648747695931753</c:v>
                </c:pt>
                <c:pt idx="336">
                  <c:v>10.618612239548787</c:v>
                </c:pt>
                <c:pt idx="337">
                  <c:v>14.014067844125343</c:v>
                </c:pt>
                <c:pt idx="338">
                  <c:v>13.290399906298346</c:v>
                </c:pt>
                <c:pt idx="339">
                  <c:v>8.4733740912784352</c:v>
                </c:pt>
                <c:pt idx="340">
                  <c:v>4.6209556033432744</c:v>
                </c:pt>
                <c:pt idx="341">
                  <c:v>17.822799031312044</c:v>
                </c:pt>
                <c:pt idx="342">
                  <c:v>15.456610401216853</c:v>
                </c:pt>
                <c:pt idx="343">
                  <c:v>5.318297859434046</c:v>
                </c:pt>
                <c:pt idx="344">
                  <c:v>12.945734331042289</c:v>
                </c:pt>
                <c:pt idx="345">
                  <c:v>9.7122590275788774</c:v>
                </c:pt>
                <c:pt idx="346">
                  <c:v>8.8784150377579039</c:v>
                </c:pt>
                <c:pt idx="347">
                  <c:v>12.991690049391043</c:v>
                </c:pt>
                <c:pt idx="348">
                  <c:v>12.154970691753336</c:v>
                </c:pt>
                <c:pt idx="349">
                  <c:v>10.346380591151606</c:v>
                </c:pt>
                <c:pt idx="350">
                  <c:v>13.117069154912402</c:v>
                </c:pt>
                <c:pt idx="351">
                  <c:v>16.124152032571629</c:v>
                </c:pt>
                <c:pt idx="352">
                  <c:v>12.490060539849877</c:v>
                </c:pt>
                <c:pt idx="353">
                  <c:v>18.38795591481631</c:v>
                </c:pt>
                <c:pt idx="354">
                  <c:v>15.908547138649038</c:v>
                </c:pt>
                <c:pt idx="355">
                  <c:v>10.900830239905062</c:v>
                </c:pt>
                <c:pt idx="356">
                  <c:v>15.215587216520991</c:v>
                </c:pt>
                <c:pt idx="357">
                  <c:v>8.7659765195572952</c:v>
                </c:pt>
                <c:pt idx="358">
                  <c:v>10.482976346116214</c:v>
                </c:pt>
                <c:pt idx="359">
                  <c:v>8.6869971391911172</c:v>
                </c:pt>
                <c:pt idx="360">
                  <c:v>11.28962780287752</c:v>
                </c:pt>
                <c:pt idx="361">
                  <c:v>11.646374982194281</c:v>
                </c:pt>
                <c:pt idx="362">
                  <c:v>17.021862524241754</c:v>
                </c:pt>
                <c:pt idx="363">
                  <c:v>13.33111945310411</c:v>
                </c:pt>
                <c:pt idx="364">
                  <c:v>15.310505371051949</c:v>
                </c:pt>
                <c:pt idx="365">
                  <c:v>14.194486109418838</c:v>
                </c:pt>
                <c:pt idx="366">
                  <c:v>12.028459165827545</c:v>
                </c:pt>
                <c:pt idx="367">
                  <c:v>9.8813403868398328</c:v>
                </c:pt>
                <c:pt idx="368">
                  <c:v>17.485028447193741</c:v>
                </c:pt>
                <c:pt idx="369">
                  <c:v>11.478603015006225</c:v>
                </c:pt>
                <c:pt idx="370">
                  <c:v>14.084424113845424</c:v>
                </c:pt>
                <c:pt idx="371">
                  <c:v>5.8880630883229328</c:v>
                </c:pt>
                <c:pt idx="372">
                  <c:v>10.442896668218905</c:v>
                </c:pt>
                <c:pt idx="373">
                  <c:v>8.6499158098728586</c:v>
                </c:pt>
                <c:pt idx="374">
                  <c:v>11.70674844909143</c:v>
                </c:pt>
                <c:pt idx="375">
                  <c:v>7.8307194013281176</c:v>
                </c:pt>
                <c:pt idx="376">
                  <c:v>5.9908263142387206</c:v>
                </c:pt>
                <c:pt idx="377">
                  <c:v>11.512993226950515</c:v>
                </c:pt>
                <c:pt idx="378">
                  <c:v>10.847297313171042</c:v>
                </c:pt>
                <c:pt idx="379">
                  <c:v>10.765488337180029</c:v>
                </c:pt>
                <c:pt idx="380">
                  <c:v>13.538166826758612</c:v>
                </c:pt>
                <c:pt idx="381">
                  <c:v>13.943661831469459</c:v>
                </c:pt>
                <c:pt idx="382">
                  <c:v>13.591741165819037</c:v>
                </c:pt>
                <c:pt idx="383">
                  <c:v>17.627896111023983</c:v>
                </c:pt>
                <c:pt idx="384">
                  <c:v>15.799650887964042</c:v>
                </c:pt>
                <c:pt idx="385">
                  <c:v>14.477659734193102</c:v>
                </c:pt>
                <c:pt idx="386">
                  <c:v>15.252801877784879</c:v>
                </c:pt>
                <c:pt idx="387">
                  <c:v>13.57126376757487</c:v>
                </c:pt>
                <c:pt idx="388">
                  <c:v>9.9065300951875415</c:v>
                </c:pt>
                <c:pt idx="389">
                  <c:v>11.028733103632337</c:v>
                </c:pt>
                <c:pt idx="390">
                  <c:v>14.938566147901154</c:v>
                </c:pt>
                <c:pt idx="391">
                  <c:v>10.095464731948883</c:v>
                </c:pt>
                <c:pt idx="392">
                  <c:v>14.103835590166373</c:v>
                </c:pt>
                <c:pt idx="393">
                  <c:v>12.100142276087169</c:v>
                </c:pt>
                <c:pt idx="394">
                  <c:v>14.983736554061263</c:v>
                </c:pt>
                <c:pt idx="395">
                  <c:v>13.668638346532067</c:v>
                </c:pt>
                <c:pt idx="396">
                  <c:v>13.035637698121606</c:v>
                </c:pt>
                <c:pt idx="397">
                  <c:v>4.5164115544906487</c:v>
                </c:pt>
                <c:pt idx="398">
                  <c:v>13.312084800140973</c:v>
                </c:pt>
                <c:pt idx="399">
                  <c:v>15.596285869689286</c:v>
                </c:pt>
                <c:pt idx="400">
                  <c:v>13.569073702166913</c:v>
                </c:pt>
                <c:pt idx="401">
                  <c:v>11.342702718727731</c:v>
                </c:pt>
                <c:pt idx="402">
                  <c:v>10.501431439961193</c:v>
                </c:pt>
                <c:pt idx="403">
                  <c:v>13.201482421368468</c:v>
                </c:pt>
                <c:pt idx="404">
                  <c:v>13.301419490470376</c:v>
                </c:pt>
                <c:pt idx="405">
                  <c:v>14.112379893670946</c:v>
                </c:pt>
                <c:pt idx="406">
                  <c:v>9.0987504471976557</c:v>
                </c:pt>
                <c:pt idx="407">
                  <c:v>10.830659773136134</c:v>
                </c:pt>
                <c:pt idx="408">
                  <c:v>8.7354883035989186</c:v>
                </c:pt>
                <c:pt idx="409">
                  <c:v>5.3217171317510639</c:v>
                </c:pt>
                <c:pt idx="410">
                  <c:v>15.051363046290025</c:v>
                </c:pt>
                <c:pt idx="411">
                  <c:v>9.5109753817488407</c:v>
                </c:pt>
                <c:pt idx="412">
                  <c:v>8.3590096806397955</c:v>
                </c:pt>
                <c:pt idx="413">
                  <c:v>12.716271385249467</c:v>
                </c:pt>
                <c:pt idx="414">
                  <c:v>10.980509355971295</c:v>
                </c:pt>
                <c:pt idx="415">
                  <c:v>16.227687269439137</c:v>
                </c:pt>
                <c:pt idx="416">
                  <c:v>12.926030141915579</c:v>
                </c:pt>
                <c:pt idx="417">
                  <c:v>16.093030644855901</c:v>
                </c:pt>
                <c:pt idx="418">
                  <c:v>14.707297953272532</c:v>
                </c:pt>
                <c:pt idx="419">
                  <c:v>12.640530019165871</c:v>
                </c:pt>
                <c:pt idx="420">
                  <c:v>8.4518321558221494</c:v>
                </c:pt>
                <c:pt idx="421">
                  <c:v>15.980804086547291</c:v>
                </c:pt>
                <c:pt idx="422">
                  <c:v>14.659467120969012</c:v>
                </c:pt>
                <c:pt idx="423">
                  <c:v>13.778949870860879</c:v>
                </c:pt>
                <c:pt idx="424">
                  <c:v>11.419139291164038</c:v>
                </c:pt>
                <c:pt idx="425">
                  <c:v>13.958747771338716</c:v>
                </c:pt>
                <c:pt idx="426">
                  <c:v>9.3514978834293565</c:v>
                </c:pt>
                <c:pt idx="427">
                  <c:v>11.967204670872647</c:v>
                </c:pt>
                <c:pt idx="428">
                  <c:v>13.849951347306998</c:v>
                </c:pt>
                <c:pt idx="429">
                  <c:v>9.9960611499270442</c:v>
                </c:pt>
                <c:pt idx="430">
                  <c:v>16.507463982500507</c:v>
                </c:pt>
                <c:pt idx="431">
                  <c:v>11.21232334913201</c:v>
                </c:pt>
                <c:pt idx="432">
                  <c:v>10.80898647320813</c:v>
                </c:pt>
                <c:pt idx="433">
                  <c:v>18.296668811430166</c:v>
                </c:pt>
                <c:pt idx="434">
                  <c:v>15.721387311352517</c:v>
                </c:pt>
                <c:pt idx="435">
                  <c:v>13.190135937965358</c:v>
                </c:pt>
                <c:pt idx="436">
                  <c:v>10.873100444239915</c:v>
                </c:pt>
                <c:pt idx="437">
                  <c:v>11.162703369193025</c:v>
                </c:pt>
                <c:pt idx="438">
                  <c:v>10.09132857122046</c:v>
                </c:pt>
                <c:pt idx="439">
                  <c:v>8.5523488367143425</c:v>
                </c:pt>
                <c:pt idx="440">
                  <c:v>12.63337823152359</c:v>
                </c:pt>
                <c:pt idx="441">
                  <c:v>8.4080598215092213</c:v>
                </c:pt>
                <c:pt idx="442">
                  <c:v>14.250815726626509</c:v>
                </c:pt>
                <c:pt idx="443">
                  <c:v>13.008976132909883</c:v>
                </c:pt>
                <c:pt idx="444">
                  <c:v>12.698751303499039</c:v>
                </c:pt>
                <c:pt idx="445">
                  <c:v>8.2981526837098176</c:v>
                </c:pt>
                <c:pt idx="446">
                  <c:v>11.050137067870478</c:v>
                </c:pt>
                <c:pt idx="447">
                  <c:v>16.50748738745731</c:v>
                </c:pt>
                <c:pt idx="448">
                  <c:v>14.570334225877914</c:v>
                </c:pt>
                <c:pt idx="449">
                  <c:v>11.182143724098323</c:v>
                </c:pt>
                <c:pt idx="450">
                  <c:v>10.224296444465011</c:v>
                </c:pt>
                <c:pt idx="451">
                  <c:v>10.162077925587676</c:v>
                </c:pt>
                <c:pt idx="452">
                  <c:v>7.1281110350725179</c:v>
                </c:pt>
                <c:pt idx="453">
                  <c:v>7.3172491508341846</c:v>
                </c:pt>
                <c:pt idx="454">
                  <c:v>1.4314172728808003</c:v>
                </c:pt>
                <c:pt idx="455">
                  <c:v>11.945576542493429</c:v>
                </c:pt>
                <c:pt idx="456">
                  <c:v>6.2569354879732737</c:v>
                </c:pt>
                <c:pt idx="457">
                  <c:v>11.243552110747974</c:v>
                </c:pt>
                <c:pt idx="458">
                  <c:v>10.147155598042065</c:v>
                </c:pt>
                <c:pt idx="459">
                  <c:v>11.238163928828241</c:v>
                </c:pt>
                <c:pt idx="460">
                  <c:v>12.923018989277127</c:v>
                </c:pt>
                <c:pt idx="461">
                  <c:v>9.6833212278638445</c:v>
                </c:pt>
                <c:pt idx="462">
                  <c:v>9.2971956358665224</c:v>
                </c:pt>
                <c:pt idx="463">
                  <c:v>11.116789559512222</c:v>
                </c:pt>
                <c:pt idx="464">
                  <c:v>11.853516623207396</c:v>
                </c:pt>
                <c:pt idx="465">
                  <c:v>16.185492434484097</c:v>
                </c:pt>
                <c:pt idx="466">
                  <c:v>17.044616682863314</c:v>
                </c:pt>
                <c:pt idx="467">
                  <c:v>10.857672446509913</c:v>
                </c:pt>
                <c:pt idx="468">
                  <c:v>14.337369978084695</c:v>
                </c:pt>
                <c:pt idx="469">
                  <c:v>9.4845234054805658</c:v>
                </c:pt>
                <c:pt idx="470">
                  <c:v>11.083469088010141</c:v>
                </c:pt>
                <c:pt idx="471">
                  <c:v>10.851378849901057</c:v>
                </c:pt>
                <c:pt idx="472">
                  <c:v>9.5462510715698041</c:v>
                </c:pt>
                <c:pt idx="473">
                  <c:v>14.029903842462645</c:v>
                </c:pt>
                <c:pt idx="474">
                  <c:v>17.83841416187045</c:v>
                </c:pt>
                <c:pt idx="475">
                  <c:v>8.9914440064185417</c:v>
                </c:pt>
                <c:pt idx="476">
                  <c:v>9.6683803017885133</c:v>
                </c:pt>
                <c:pt idx="477">
                  <c:v>13.142778112637993</c:v>
                </c:pt>
                <c:pt idx="478">
                  <c:v>5.9941080034654544</c:v>
                </c:pt>
                <c:pt idx="479">
                  <c:v>9.9601210001929115</c:v>
                </c:pt>
                <c:pt idx="480">
                  <c:v>8.507456604624668</c:v>
                </c:pt>
                <c:pt idx="481">
                  <c:v>8.411663633277719</c:v>
                </c:pt>
                <c:pt idx="482">
                  <c:v>12.568598747386194</c:v>
                </c:pt>
                <c:pt idx="483">
                  <c:v>11.353224234772121</c:v>
                </c:pt>
                <c:pt idx="484">
                  <c:v>12.850506665032579</c:v>
                </c:pt>
                <c:pt idx="485">
                  <c:v>11.192775570096998</c:v>
                </c:pt>
                <c:pt idx="486">
                  <c:v>13.858411539046537</c:v>
                </c:pt>
                <c:pt idx="487">
                  <c:v>6.7297082950432907</c:v>
                </c:pt>
                <c:pt idx="488">
                  <c:v>13.366964295139569</c:v>
                </c:pt>
                <c:pt idx="489">
                  <c:v>11.871604810791437</c:v>
                </c:pt>
                <c:pt idx="490">
                  <c:v>12.811802116148966</c:v>
                </c:pt>
                <c:pt idx="491">
                  <c:v>11.729559481157455</c:v>
                </c:pt>
                <c:pt idx="492">
                  <c:v>6.596069638372243</c:v>
                </c:pt>
                <c:pt idx="493">
                  <c:v>10.067854962326074</c:v>
                </c:pt>
                <c:pt idx="494">
                  <c:v>9.4287332103136876</c:v>
                </c:pt>
                <c:pt idx="495">
                  <c:v>14.010152361909888</c:v>
                </c:pt>
                <c:pt idx="496">
                  <c:v>9.9619468225852081</c:v>
                </c:pt>
                <c:pt idx="497">
                  <c:v>15.521462153316651</c:v>
                </c:pt>
                <c:pt idx="498">
                  <c:v>12.920525874973816</c:v>
                </c:pt>
                <c:pt idx="499">
                  <c:v>13.915996271500717</c:v>
                </c:pt>
                <c:pt idx="500">
                  <c:v>10.736440288325866</c:v>
                </c:pt>
                <c:pt idx="501">
                  <c:v>15.54409767526241</c:v>
                </c:pt>
                <c:pt idx="502">
                  <c:v>7.6559281782730366</c:v>
                </c:pt>
                <c:pt idx="503">
                  <c:v>13.307604362735821</c:v>
                </c:pt>
                <c:pt idx="504">
                  <c:v>12.819263851003099</c:v>
                </c:pt>
                <c:pt idx="505">
                  <c:v>9.355139972445361</c:v>
                </c:pt>
                <c:pt idx="506">
                  <c:v>9.148658228533785</c:v>
                </c:pt>
                <c:pt idx="507">
                  <c:v>13.297240913545297</c:v>
                </c:pt>
                <c:pt idx="508">
                  <c:v>9.0447994177783606</c:v>
                </c:pt>
                <c:pt idx="509">
                  <c:v>8.662954595213618</c:v>
                </c:pt>
                <c:pt idx="510">
                  <c:v>8.0548439533084562</c:v>
                </c:pt>
                <c:pt idx="511">
                  <c:v>8.6609337491859293</c:v>
                </c:pt>
                <c:pt idx="512">
                  <c:v>11.031494840361056</c:v>
                </c:pt>
                <c:pt idx="513">
                  <c:v>15.887779068350737</c:v>
                </c:pt>
                <c:pt idx="514">
                  <c:v>9.7416805010926097</c:v>
                </c:pt>
                <c:pt idx="515">
                  <c:v>15.778665878803393</c:v>
                </c:pt>
                <c:pt idx="516">
                  <c:v>10.631614459998952</c:v>
                </c:pt>
                <c:pt idx="517">
                  <c:v>12.337848057428747</c:v>
                </c:pt>
                <c:pt idx="518">
                  <c:v>13.744040507486819</c:v>
                </c:pt>
                <c:pt idx="519">
                  <c:v>12.132789993447831</c:v>
                </c:pt>
                <c:pt idx="520">
                  <c:v>12.436549771144286</c:v>
                </c:pt>
                <c:pt idx="521">
                  <c:v>11.955722371188291</c:v>
                </c:pt>
                <c:pt idx="522">
                  <c:v>10.927325756208935</c:v>
                </c:pt>
                <c:pt idx="523">
                  <c:v>6.1845005078553417</c:v>
                </c:pt>
                <c:pt idx="524">
                  <c:v>8.2401400418564137</c:v>
                </c:pt>
                <c:pt idx="525">
                  <c:v>15.591218406283526</c:v>
                </c:pt>
                <c:pt idx="526">
                  <c:v>14.146231814869427</c:v>
                </c:pt>
                <c:pt idx="527">
                  <c:v>7.7673349938927467</c:v>
                </c:pt>
                <c:pt idx="528">
                  <c:v>9.186995322382641</c:v>
                </c:pt>
                <c:pt idx="529">
                  <c:v>8.5286111947995895</c:v>
                </c:pt>
                <c:pt idx="530">
                  <c:v>15.171760844055848</c:v>
                </c:pt>
                <c:pt idx="531">
                  <c:v>11.60631480891807</c:v>
                </c:pt>
                <c:pt idx="532">
                  <c:v>11.491692619415909</c:v>
                </c:pt>
                <c:pt idx="533">
                  <c:v>11.302237666122084</c:v>
                </c:pt>
                <c:pt idx="534">
                  <c:v>12.122671732719297</c:v>
                </c:pt>
                <c:pt idx="535">
                  <c:v>7.1290003444975651</c:v>
                </c:pt>
                <c:pt idx="536">
                  <c:v>15.997439184640962</c:v>
                </c:pt>
                <c:pt idx="537">
                  <c:v>10.335579052165455</c:v>
                </c:pt>
                <c:pt idx="538">
                  <c:v>8.8605296062926318</c:v>
                </c:pt>
                <c:pt idx="539">
                  <c:v>16.878639632668975</c:v>
                </c:pt>
                <c:pt idx="540">
                  <c:v>7.7984256461274741</c:v>
                </c:pt>
                <c:pt idx="541">
                  <c:v>8.4124772386443993</c:v>
                </c:pt>
                <c:pt idx="542">
                  <c:v>16.987888321252758</c:v>
                </c:pt>
                <c:pt idx="543">
                  <c:v>14.777741400107157</c:v>
                </c:pt>
                <c:pt idx="544">
                  <c:v>13.155234600449623</c:v>
                </c:pt>
                <c:pt idx="545">
                  <c:v>7.6462075578313016</c:v>
                </c:pt>
                <c:pt idx="546">
                  <c:v>15.268176883289811</c:v>
                </c:pt>
                <c:pt idx="547">
                  <c:v>9.9171940920251487</c:v>
                </c:pt>
                <c:pt idx="548">
                  <c:v>7.3027975380113554</c:v>
                </c:pt>
                <c:pt idx="549">
                  <c:v>18.666780773743383</c:v>
                </c:pt>
                <c:pt idx="550">
                  <c:v>12.607572819714743</c:v>
                </c:pt>
                <c:pt idx="551">
                  <c:v>11.930073110905179</c:v>
                </c:pt>
                <c:pt idx="552">
                  <c:v>12.870659892095958</c:v>
                </c:pt>
                <c:pt idx="553">
                  <c:v>9.3940607459038947</c:v>
                </c:pt>
                <c:pt idx="554">
                  <c:v>16.461897827586149</c:v>
                </c:pt>
                <c:pt idx="555">
                  <c:v>9.4505955888598798</c:v>
                </c:pt>
                <c:pt idx="556">
                  <c:v>15.244700438245408</c:v>
                </c:pt>
                <c:pt idx="557">
                  <c:v>16.833095572189723</c:v>
                </c:pt>
                <c:pt idx="558">
                  <c:v>12.315703033666189</c:v>
                </c:pt>
                <c:pt idx="559">
                  <c:v>14.753889004057788</c:v>
                </c:pt>
                <c:pt idx="560">
                  <c:v>12.720134659024939</c:v>
                </c:pt>
                <c:pt idx="561">
                  <c:v>15.652631254160198</c:v>
                </c:pt>
                <c:pt idx="562">
                  <c:v>13.139982211643467</c:v>
                </c:pt>
                <c:pt idx="563">
                  <c:v>10.798267720986185</c:v>
                </c:pt>
                <c:pt idx="564">
                  <c:v>13.042247402205533</c:v>
                </c:pt>
                <c:pt idx="565">
                  <c:v>15.530607221140198</c:v>
                </c:pt>
                <c:pt idx="566">
                  <c:v>12.911363909175405</c:v>
                </c:pt>
                <c:pt idx="567">
                  <c:v>15.831453186634395</c:v>
                </c:pt>
                <c:pt idx="568">
                  <c:v>13.132414033399037</c:v>
                </c:pt>
                <c:pt idx="569">
                  <c:v>17.695960905022957</c:v>
                </c:pt>
                <c:pt idx="570">
                  <c:v>10.884375516404548</c:v>
                </c:pt>
                <c:pt idx="571">
                  <c:v>9.7781269678248819</c:v>
                </c:pt>
                <c:pt idx="572">
                  <c:v>16.382492532696169</c:v>
                </c:pt>
                <c:pt idx="573">
                  <c:v>12.213779001202875</c:v>
                </c:pt>
                <c:pt idx="574">
                  <c:v>12.835349696232498</c:v>
                </c:pt>
                <c:pt idx="575">
                  <c:v>13.15248907816029</c:v>
                </c:pt>
                <c:pt idx="576">
                  <c:v>12.535174737707724</c:v>
                </c:pt>
                <c:pt idx="577">
                  <c:v>11.126820494178245</c:v>
                </c:pt>
                <c:pt idx="578">
                  <c:v>8.9855524491087735</c:v>
                </c:pt>
                <c:pt idx="579">
                  <c:v>12.953237100053389</c:v>
                </c:pt>
                <c:pt idx="580">
                  <c:v>15.571504179730118</c:v>
                </c:pt>
                <c:pt idx="581">
                  <c:v>12.411095265146846</c:v>
                </c:pt>
                <c:pt idx="582">
                  <c:v>15.349004745914829</c:v>
                </c:pt>
                <c:pt idx="583">
                  <c:v>6.7545786723514798</c:v>
                </c:pt>
                <c:pt idx="584">
                  <c:v>10.133830014326534</c:v>
                </c:pt>
                <c:pt idx="585">
                  <c:v>13.882186832490278</c:v>
                </c:pt>
                <c:pt idx="586">
                  <c:v>12.865292154627532</c:v>
                </c:pt>
                <c:pt idx="587">
                  <c:v>11.170391542797274</c:v>
                </c:pt>
                <c:pt idx="588">
                  <c:v>13.751501787397988</c:v>
                </c:pt>
                <c:pt idx="589">
                  <c:v>14.841020590712617</c:v>
                </c:pt>
                <c:pt idx="590">
                  <c:v>11.438857708583146</c:v>
                </c:pt>
                <c:pt idx="591">
                  <c:v>7.6836247310490444</c:v>
                </c:pt>
                <c:pt idx="592">
                  <c:v>10.804464706334288</c:v>
                </c:pt>
                <c:pt idx="593">
                  <c:v>16.644429391580687</c:v>
                </c:pt>
                <c:pt idx="594">
                  <c:v>12.127083264537259</c:v>
                </c:pt>
                <c:pt idx="595">
                  <c:v>12.158487235518303</c:v>
                </c:pt>
                <c:pt idx="596">
                  <c:v>11.746622996351812</c:v>
                </c:pt>
                <c:pt idx="597">
                  <c:v>8.5322528816805665</c:v>
                </c:pt>
                <c:pt idx="598">
                  <c:v>11.977503226404417</c:v>
                </c:pt>
                <c:pt idx="599">
                  <c:v>11.859600769085503</c:v>
                </c:pt>
                <c:pt idx="600">
                  <c:v>9.4670233401152153</c:v>
                </c:pt>
                <c:pt idx="601">
                  <c:v>11.858367009193298</c:v>
                </c:pt>
                <c:pt idx="602">
                  <c:v>13.413841205038164</c:v>
                </c:pt>
                <c:pt idx="603">
                  <c:v>11.055457266800181</c:v>
                </c:pt>
                <c:pt idx="604">
                  <c:v>10.564356447678655</c:v>
                </c:pt>
                <c:pt idx="605">
                  <c:v>20.213043507891605</c:v>
                </c:pt>
                <c:pt idx="606">
                  <c:v>11.729060022633123</c:v>
                </c:pt>
                <c:pt idx="607">
                  <c:v>9.5084577998334261</c:v>
                </c:pt>
                <c:pt idx="608">
                  <c:v>14.371730244056057</c:v>
                </c:pt>
                <c:pt idx="609">
                  <c:v>13.832343517488374</c:v>
                </c:pt>
                <c:pt idx="610">
                  <c:v>14.418401035731836</c:v>
                </c:pt>
                <c:pt idx="611">
                  <c:v>11.465368646523881</c:v>
                </c:pt>
                <c:pt idx="612">
                  <c:v>13.335836694351125</c:v>
                </c:pt>
                <c:pt idx="613">
                  <c:v>8.5240733985191248</c:v>
                </c:pt>
                <c:pt idx="614">
                  <c:v>9.7410326804672795</c:v>
                </c:pt>
                <c:pt idx="615">
                  <c:v>7.1854620879623816</c:v>
                </c:pt>
                <c:pt idx="616">
                  <c:v>11.024480594359511</c:v>
                </c:pt>
                <c:pt idx="617">
                  <c:v>12.735194208735292</c:v>
                </c:pt>
                <c:pt idx="618">
                  <c:v>12.193141407497382</c:v>
                </c:pt>
                <c:pt idx="619">
                  <c:v>12.821211681679102</c:v>
                </c:pt>
                <c:pt idx="620">
                  <c:v>14.727601393380937</c:v>
                </c:pt>
                <c:pt idx="621">
                  <c:v>11.158429764151817</c:v>
                </c:pt>
                <c:pt idx="622">
                  <c:v>16.918130142477445</c:v>
                </c:pt>
                <c:pt idx="623">
                  <c:v>17.742182951964075</c:v>
                </c:pt>
                <c:pt idx="624">
                  <c:v>12.520090529208538</c:v>
                </c:pt>
                <c:pt idx="625">
                  <c:v>6.9656159251192085</c:v>
                </c:pt>
                <c:pt idx="626">
                  <c:v>9.1103589922400445</c:v>
                </c:pt>
                <c:pt idx="627">
                  <c:v>15.245857138254642</c:v>
                </c:pt>
                <c:pt idx="628">
                  <c:v>10.622015501197561</c:v>
                </c:pt>
                <c:pt idx="629">
                  <c:v>18.740558102903364</c:v>
                </c:pt>
                <c:pt idx="630">
                  <c:v>5.7588422893480491</c:v>
                </c:pt>
                <c:pt idx="631">
                  <c:v>15.326706817692509</c:v>
                </c:pt>
                <c:pt idx="632">
                  <c:v>11.697591227548413</c:v>
                </c:pt>
                <c:pt idx="633">
                  <c:v>12.800517429786538</c:v>
                </c:pt>
                <c:pt idx="634">
                  <c:v>17.16445553174956</c:v>
                </c:pt>
                <c:pt idx="635">
                  <c:v>10.262657206890829</c:v>
                </c:pt>
                <c:pt idx="636">
                  <c:v>14.999106166546346</c:v>
                </c:pt>
                <c:pt idx="637">
                  <c:v>11.766418044493479</c:v>
                </c:pt>
                <c:pt idx="638">
                  <c:v>14.105328398716457</c:v>
                </c:pt>
                <c:pt idx="639">
                  <c:v>16.100235698285761</c:v>
                </c:pt>
                <c:pt idx="640">
                  <c:v>11.8130350865931</c:v>
                </c:pt>
                <c:pt idx="641">
                  <c:v>9.0272492427980904</c:v>
                </c:pt>
                <c:pt idx="642">
                  <c:v>7.8000656357921256</c:v>
                </c:pt>
                <c:pt idx="643">
                  <c:v>10.018155917153715</c:v>
                </c:pt>
                <c:pt idx="644">
                  <c:v>13.990315805597412</c:v>
                </c:pt>
                <c:pt idx="645">
                  <c:v>12.350393975149057</c:v>
                </c:pt>
                <c:pt idx="646">
                  <c:v>17.283012301245385</c:v>
                </c:pt>
                <c:pt idx="647">
                  <c:v>10.212993651152859</c:v>
                </c:pt>
                <c:pt idx="648">
                  <c:v>13.704846898205048</c:v>
                </c:pt>
                <c:pt idx="649">
                  <c:v>11.112920798328348</c:v>
                </c:pt>
                <c:pt idx="650">
                  <c:v>12.971715820559346</c:v>
                </c:pt>
                <c:pt idx="651">
                  <c:v>13.298820877061916</c:v>
                </c:pt>
                <c:pt idx="652">
                  <c:v>10.623015585489183</c:v>
                </c:pt>
                <c:pt idx="653">
                  <c:v>13.592406968229563</c:v>
                </c:pt>
                <c:pt idx="654">
                  <c:v>15.152769589788607</c:v>
                </c:pt>
                <c:pt idx="655">
                  <c:v>19.849149020991653</c:v>
                </c:pt>
                <c:pt idx="656">
                  <c:v>13.231552061431618</c:v>
                </c:pt>
                <c:pt idx="657">
                  <c:v>11.620786582975144</c:v>
                </c:pt>
                <c:pt idx="658">
                  <c:v>14.979601006373223</c:v>
                </c:pt>
                <c:pt idx="659">
                  <c:v>15.894930164732525</c:v>
                </c:pt>
                <c:pt idx="660">
                  <c:v>11.595053984006251</c:v>
                </c:pt>
                <c:pt idx="661">
                  <c:v>9.8346183531880378</c:v>
                </c:pt>
                <c:pt idx="662">
                  <c:v>13.022042839121626</c:v>
                </c:pt>
                <c:pt idx="663">
                  <c:v>11.705951816997578</c:v>
                </c:pt>
                <c:pt idx="664">
                  <c:v>14.978565722269595</c:v>
                </c:pt>
                <c:pt idx="665">
                  <c:v>14.020085206106941</c:v>
                </c:pt>
                <c:pt idx="666">
                  <c:v>16.346577541474993</c:v>
                </c:pt>
                <c:pt idx="667">
                  <c:v>14.635055227322471</c:v>
                </c:pt>
                <c:pt idx="668">
                  <c:v>13.788014088586751</c:v>
                </c:pt>
                <c:pt idx="669">
                  <c:v>12.662550253919987</c:v>
                </c:pt>
                <c:pt idx="670">
                  <c:v>4.0887239457514468</c:v>
                </c:pt>
                <c:pt idx="671">
                  <c:v>14.171249935678938</c:v>
                </c:pt>
                <c:pt idx="672">
                  <c:v>15.094245290718968</c:v>
                </c:pt>
                <c:pt idx="673">
                  <c:v>13.296840108391569</c:v>
                </c:pt>
                <c:pt idx="674">
                  <c:v>16.880714369501163</c:v>
                </c:pt>
                <c:pt idx="675">
                  <c:v>10.784272453866411</c:v>
                </c:pt>
                <c:pt idx="676">
                  <c:v>14.612777232141408</c:v>
                </c:pt>
                <c:pt idx="677">
                  <c:v>15.409123675869765</c:v>
                </c:pt>
                <c:pt idx="678">
                  <c:v>13.755820142799729</c:v>
                </c:pt>
                <c:pt idx="679">
                  <c:v>16.157079722447151</c:v>
                </c:pt>
                <c:pt idx="680">
                  <c:v>12.256527055216262</c:v>
                </c:pt>
                <c:pt idx="681">
                  <c:v>9.2653371833434157</c:v>
                </c:pt>
                <c:pt idx="682">
                  <c:v>10.198169173473779</c:v>
                </c:pt>
                <c:pt idx="683">
                  <c:v>11.049821740797</c:v>
                </c:pt>
                <c:pt idx="684">
                  <c:v>11.51729482685851</c:v>
                </c:pt>
                <c:pt idx="685">
                  <c:v>11.800611033163985</c:v>
                </c:pt>
                <c:pt idx="686">
                  <c:v>10.714128979014635</c:v>
                </c:pt>
                <c:pt idx="687">
                  <c:v>10.225750167715081</c:v>
                </c:pt>
                <c:pt idx="688">
                  <c:v>10.559532810328484</c:v>
                </c:pt>
                <c:pt idx="689">
                  <c:v>15.756701339358953</c:v>
                </c:pt>
                <c:pt idx="690">
                  <c:v>10.07674692517711</c:v>
                </c:pt>
                <c:pt idx="691">
                  <c:v>11.916099918673343</c:v>
                </c:pt>
                <c:pt idx="692">
                  <c:v>13.069574383905371</c:v>
                </c:pt>
                <c:pt idx="693">
                  <c:v>12.552328945985609</c:v>
                </c:pt>
                <c:pt idx="694">
                  <c:v>15.450703585741184</c:v>
                </c:pt>
                <c:pt idx="695">
                  <c:v>8.2429810983659273</c:v>
                </c:pt>
                <c:pt idx="696">
                  <c:v>10.350541290084079</c:v>
                </c:pt>
                <c:pt idx="697">
                  <c:v>12.746816878289431</c:v>
                </c:pt>
                <c:pt idx="698">
                  <c:v>15.783523179819998</c:v>
                </c:pt>
                <c:pt idx="699">
                  <c:v>10.02367689464598</c:v>
                </c:pt>
                <c:pt idx="700">
                  <c:v>11.502923473815413</c:v>
                </c:pt>
                <c:pt idx="701">
                  <c:v>11.418570730387263</c:v>
                </c:pt>
                <c:pt idx="702">
                  <c:v>13.274150697884139</c:v>
                </c:pt>
                <c:pt idx="703">
                  <c:v>10.103285476160728</c:v>
                </c:pt>
                <c:pt idx="704">
                  <c:v>8.7184810102201951</c:v>
                </c:pt>
                <c:pt idx="705">
                  <c:v>7.7494148740989175</c:v>
                </c:pt>
                <c:pt idx="706">
                  <c:v>10.376351980807208</c:v>
                </c:pt>
                <c:pt idx="707">
                  <c:v>11.211650106882701</c:v>
                </c:pt>
                <c:pt idx="708">
                  <c:v>12.228671711451266</c:v>
                </c:pt>
                <c:pt idx="709">
                  <c:v>11.17093993268838</c:v>
                </c:pt>
                <c:pt idx="710">
                  <c:v>12.6334507521416</c:v>
                </c:pt>
                <c:pt idx="711">
                  <c:v>16.202319655271214</c:v>
                </c:pt>
                <c:pt idx="712">
                  <c:v>11.934979278739862</c:v>
                </c:pt>
                <c:pt idx="713">
                  <c:v>12.753956616172559</c:v>
                </c:pt>
                <c:pt idx="714">
                  <c:v>19.160454584360636</c:v>
                </c:pt>
                <c:pt idx="715">
                  <c:v>12.061439591477223</c:v>
                </c:pt>
                <c:pt idx="716">
                  <c:v>10.448478639734802</c:v>
                </c:pt>
                <c:pt idx="717">
                  <c:v>12.884200062876864</c:v>
                </c:pt>
                <c:pt idx="718">
                  <c:v>9.637623433574614</c:v>
                </c:pt>
                <c:pt idx="719">
                  <c:v>8.1183656160838584</c:v>
                </c:pt>
                <c:pt idx="720">
                  <c:v>11.435867534476625</c:v>
                </c:pt>
                <c:pt idx="721">
                  <c:v>14.042025852939945</c:v>
                </c:pt>
                <c:pt idx="722">
                  <c:v>13.042024773368865</c:v>
                </c:pt>
                <c:pt idx="723">
                  <c:v>8.1136433519369344</c:v>
                </c:pt>
                <c:pt idx="724">
                  <c:v>9.8510807597042653</c:v>
                </c:pt>
                <c:pt idx="725">
                  <c:v>9.7806704232158843</c:v>
                </c:pt>
                <c:pt idx="726">
                  <c:v>9.2542235089917178</c:v>
                </c:pt>
                <c:pt idx="727">
                  <c:v>13.297890483243309</c:v>
                </c:pt>
                <c:pt idx="728">
                  <c:v>10.424369684351801</c:v>
                </c:pt>
                <c:pt idx="729">
                  <c:v>15.341951027750945</c:v>
                </c:pt>
                <c:pt idx="730">
                  <c:v>11.339375316331166</c:v>
                </c:pt>
                <c:pt idx="731">
                  <c:v>15.720105552450303</c:v>
                </c:pt>
                <c:pt idx="732">
                  <c:v>10.962634449617678</c:v>
                </c:pt>
                <c:pt idx="733">
                  <c:v>13.972859110295603</c:v>
                </c:pt>
                <c:pt idx="734">
                  <c:v>16.73797266734541</c:v>
                </c:pt>
                <c:pt idx="735">
                  <c:v>11.600547719802609</c:v>
                </c:pt>
                <c:pt idx="736">
                  <c:v>12.905942603484487</c:v>
                </c:pt>
                <c:pt idx="737">
                  <c:v>13.57001219254796</c:v>
                </c:pt>
                <c:pt idx="738">
                  <c:v>10.005291070810658</c:v>
                </c:pt>
                <c:pt idx="739">
                  <c:v>15.67088121224106</c:v>
                </c:pt>
                <c:pt idx="740">
                  <c:v>10.583519877783267</c:v>
                </c:pt>
                <c:pt idx="741">
                  <c:v>14.433276617674126</c:v>
                </c:pt>
                <c:pt idx="742">
                  <c:v>8.3288334763494127</c:v>
                </c:pt>
                <c:pt idx="743">
                  <c:v>11.085386042807448</c:v>
                </c:pt>
                <c:pt idx="744">
                  <c:v>12.407709252811888</c:v>
                </c:pt>
                <c:pt idx="745">
                  <c:v>12.685148722045293</c:v>
                </c:pt>
                <c:pt idx="746">
                  <c:v>14.183764948991291</c:v>
                </c:pt>
                <c:pt idx="747">
                  <c:v>14.228846324568195</c:v>
                </c:pt>
                <c:pt idx="748">
                  <c:v>13.714497683693114</c:v>
                </c:pt>
                <c:pt idx="749">
                  <c:v>14.959886428601481</c:v>
                </c:pt>
                <c:pt idx="750">
                  <c:v>15.667699132008098</c:v>
                </c:pt>
                <c:pt idx="751">
                  <c:v>14.364356759202849</c:v>
                </c:pt>
                <c:pt idx="752">
                  <c:v>8.8562719433038932</c:v>
                </c:pt>
                <c:pt idx="753">
                  <c:v>11.745716598999053</c:v>
                </c:pt>
                <c:pt idx="754">
                  <c:v>6.4409646913285243</c:v>
                </c:pt>
                <c:pt idx="755">
                  <c:v>3.945484840589728</c:v>
                </c:pt>
                <c:pt idx="756">
                  <c:v>19.006382777726081</c:v>
                </c:pt>
                <c:pt idx="757">
                  <c:v>13.303057726722358</c:v>
                </c:pt>
                <c:pt idx="758">
                  <c:v>12.40882216207352</c:v>
                </c:pt>
                <c:pt idx="759">
                  <c:v>13.087178289605228</c:v>
                </c:pt>
                <c:pt idx="760">
                  <c:v>10.878720486389383</c:v>
                </c:pt>
                <c:pt idx="761">
                  <c:v>17.156579098016547</c:v>
                </c:pt>
                <c:pt idx="762">
                  <c:v>8.9949008023403927</c:v>
                </c:pt>
                <c:pt idx="763">
                  <c:v>8.9871708708530527</c:v>
                </c:pt>
                <c:pt idx="764">
                  <c:v>10.892763420991113</c:v>
                </c:pt>
                <c:pt idx="765">
                  <c:v>15.666931773981606</c:v>
                </c:pt>
                <c:pt idx="766">
                  <c:v>12.461008412348985</c:v>
                </c:pt>
                <c:pt idx="767">
                  <c:v>9.6238223053048948</c:v>
                </c:pt>
                <c:pt idx="768">
                  <c:v>9.9638714142274392</c:v>
                </c:pt>
                <c:pt idx="769">
                  <c:v>7.1475210565051093</c:v>
                </c:pt>
                <c:pt idx="770">
                  <c:v>8.1384331303251045</c:v>
                </c:pt>
                <c:pt idx="771">
                  <c:v>8.593359301993031</c:v>
                </c:pt>
                <c:pt idx="772">
                  <c:v>11.544417457109294</c:v>
                </c:pt>
                <c:pt idx="773">
                  <c:v>11.615069512030525</c:v>
                </c:pt>
                <c:pt idx="774">
                  <c:v>12.437960652415063</c:v>
                </c:pt>
                <c:pt idx="775">
                  <c:v>9.6650196823952292</c:v>
                </c:pt>
                <c:pt idx="776">
                  <c:v>12.726343799140809</c:v>
                </c:pt>
                <c:pt idx="777">
                  <c:v>10.456411118008829</c:v>
                </c:pt>
                <c:pt idx="778">
                  <c:v>16.976201620866</c:v>
                </c:pt>
                <c:pt idx="779">
                  <c:v>13.522794626568372</c:v>
                </c:pt>
                <c:pt idx="780">
                  <c:v>6.0827259699626675</c:v>
                </c:pt>
                <c:pt idx="781">
                  <c:v>11.410148037588684</c:v>
                </c:pt>
                <c:pt idx="782">
                  <c:v>14.568415855329278</c:v>
                </c:pt>
                <c:pt idx="783">
                  <c:v>14.005520153801132</c:v>
                </c:pt>
                <c:pt idx="784">
                  <c:v>11.343942843378981</c:v>
                </c:pt>
                <c:pt idx="785">
                  <c:v>16.909003280033655</c:v>
                </c:pt>
                <c:pt idx="786">
                  <c:v>13.041420415652185</c:v>
                </c:pt>
                <c:pt idx="787">
                  <c:v>12.11595451485319</c:v>
                </c:pt>
                <c:pt idx="788">
                  <c:v>11.221456575385222</c:v>
                </c:pt>
                <c:pt idx="789">
                  <c:v>7.8229131449369733</c:v>
                </c:pt>
                <c:pt idx="790">
                  <c:v>14.381948928905921</c:v>
                </c:pt>
                <c:pt idx="791">
                  <c:v>15.71013223660951</c:v>
                </c:pt>
                <c:pt idx="792">
                  <c:v>10.526982934832519</c:v>
                </c:pt>
                <c:pt idx="793">
                  <c:v>8.7705097124811928</c:v>
                </c:pt>
                <c:pt idx="794">
                  <c:v>12.040144946267819</c:v>
                </c:pt>
                <c:pt idx="795">
                  <c:v>7.4734629575462428</c:v>
                </c:pt>
                <c:pt idx="796">
                  <c:v>8.0660154188826159</c:v>
                </c:pt>
                <c:pt idx="797">
                  <c:v>11.702394021344071</c:v>
                </c:pt>
                <c:pt idx="798">
                  <c:v>16.314616535901433</c:v>
                </c:pt>
                <c:pt idx="799">
                  <c:v>9.6981868538554643</c:v>
                </c:pt>
                <c:pt idx="800">
                  <c:v>8.0360818305317991</c:v>
                </c:pt>
                <c:pt idx="801">
                  <c:v>11.236234089798508</c:v>
                </c:pt>
                <c:pt idx="802">
                  <c:v>8.980474361808545</c:v>
                </c:pt>
                <c:pt idx="803">
                  <c:v>19.989325427101534</c:v>
                </c:pt>
                <c:pt idx="804">
                  <c:v>10.91130136455117</c:v>
                </c:pt>
                <c:pt idx="805">
                  <c:v>7.9817054537141203</c:v>
                </c:pt>
                <c:pt idx="806">
                  <c:v>16.70814917449173</c:v>
                </c:pt>
                <c:pt idx="807">
                  <c:v>13.816020065105729</c:v>
                </c:pt>
                <c:pt idx="808">
                  <c:v>13.823398758327622</c:v>
                </c:pt>
                <c:pt idx="809">
                  <c:v>10.099487044112712</c:v>
                </c:pt>
                <c:pt idx="810">
                  <c:v>14.957099791785563</c:v>
                </c:pt>
                <c:pt idx="811">
                  <c:v>10.328085476397186</c:v>
                </c:pt>
                <c:pt idx="812">
                  <c:v>14.70972547283499</c:v>
                </c:pt>
                <c:pt idx="813">
                  <c:v>9.8420048358420047</c:v>
                </c:pt>
                <c:pt idx="814">
                  <c:v>11.289862014970339</c:v>
                </c:pt>
                <c:pt idx="815">
                  <c:v>10.796459421215541</c:v>
                </c:pt>
                <c:pt idx="816">
                  <c:v>7.0556279195906022</c:v>
                </c:pt>
                <c:pt idx="817">
                  <c:v>9.0223408278096677</c:v>
                </c:pt>
                <c:pt idx="818">
                  <c:v>6.5715458943720115</c:v>
                </c:pt>
                <c:pt idx="819">
                  <c:v>12.838502873734098</c:v>
                </c:pt>
                <c:pt idx="820">
                  <c:v>11.714418472841375</c:v>
                </c:pt>
                <c:pt idx="821">
                  <c:v>13.945377169947799</c:v>
                </c:pt>
                <c:pt idx="822">
                  <c:v>12.501085109256692</c:v>
                </c:pt>
                <c:pt idx="823">
                  <c:v>16.032113591161114</c:v>
                </c:pt>
                <c:pt idx="824">
                  <c:v>10.798086141781253</c:v>
                </c:pt>
                <c:pt idx="825">
                  <c:v>9.9870866603620936</c:v>
                </c:pt>
                <c:pt idx="826">
                  <c:v>13.358957749906661</c:v>
                </c:pt>
                <c:pt idx="827">
                  <c:v>11.579375436770423</c:v>
                </c:pt>
                <c:pt idx="828">
                  <c:v>9.4902841543234011</c:v>
                </c:pt>
                <c:pt idx="829">
                  <c:v>13.545827603638033</c:v>
                </c:pt>
                <c:pt idx="830">
                  <c:v>8.7379265055352597</c:v>
                </c:pt>
                <c:pt idx="831">
                  <c:v>11.119036972766647</c:v>
                </c:pt>
                <c:pt idx="832">
                  <c:v>14.729745349746938</c:v>
                </c:pt>
                <c:pt idx="833">
                  <c:v>15.224779457818405</c:v>
                </c:pt>
                <c:pt idx="834">
                  <c:v>9.5418119224993703</c:v>
                </c:pt>
                <c:pt idx="835">
                  <c:v>12.129059395112108</c:v>
                </c:pt>
                <c:pt idx="836">
                  <c:v>14.64357970007071</c:v>
                </c:pt>
                <c:pt idx="837">
                  <c:v>10.130395294304329</c:v>
                </c:pt>
                <c:pt idx="838">
                  <c:v>16.648854589948364</c:v>
                </c:pt>
                <c:pt idx="839">
                  <c:v>12.574638605082464</c:v>
                </c:pt>
                <c:pt idx="840">
                  <c:v>11.615588477766325</c:v>
                </c:pt>
                <c:pt idx="841">
                  <c:v>9.2380895956347722</c:v>
                </c:pt>
                <c:pt idx="842">
                  <c:v>11.942215944148838</c:v>
                </c:pt>
                <c:pt idx="843">
                  <c:v>19.108451348969165</c:v>
                </c:pt>
                <c:pt idx="844">
                  <c:v>7.9091472688085638</c:v>
                </c:pt>
                <c:pt idx="845">
                  <c:v>11.243906447210314</c:v>
                </c:pt>
                <c:pt idx="846">
                  <c:v>16.797747383394498</c:v>
                </c:pt>
                <c:pt idx="847">
                  <c:v>8.3171718163131434</c:v>
                </c:pt>
                <c:pt idx="848">
                  <c:v>17.448243198171131</c:v>
                </c:pt>
                <c:pt idx="849">
                  <c:v>18.293043950986529</c:v>
                </c:pt>
                <c:pt idx="850">
                  <c:v>9.4392646533942184</c:v>
                </c:pt>
                <c:pt idx="851">
                  <c:v>6.1614889393610328</c:v>
                </c:pt>
                <c:pt idx="852">
                  <c:v>8.0745928500771633</c:v>
                </c:pt>
                <c:pt idx="853">
                  <c:v>10.211419745627349</c:v>
                </c:pt>
                <c:pt idx="854">
                  <c:v>13.50872273826039</c:v>
                </c:pt>
                <c:pt idx="855">
                  <c:v>9.2386335441120675</c:v>
                </c:pt>
                <c:pt idx="856">
                  <c:v>16.783779517900015</c:v>
                </c:pt>
                <c:pt idx="857">
                  <c:v>7.0735052842345629</c:v>
                </c:pt>
                <c:pt idx="858">
                  <c:v>12.794811412132457</c:v>
                </c:pt>
                <c:pt idx="859">
                  <c:v>7.9805916024682215</c:v>
                </c:pt>
                <c:pt idx="860">
                  <c:v>8.2995806879627168</c:v>
                </c:pt>
                <c:pt idx="861">
                  <c:v>11.315289038265506</c:v>
                </c:pt>
                <c:pt idx="862">
                  <c:v>13.182209082417504</c:v>
                </c:pt>
                <c:pt idx="863">
                  <c:v>6.7805770455813041</c:v>
                </c:pt>
                <c:pt idx="864">
                  <c:v>15.393070737176886</c:v>
                </c:pt>
                <c:pt idx="865">
                  <c:v>10.530016888318807</c:v>
                </c:pt>
                <c:pt idx="866">
                  <c:v>10.448425568592342</c:v>
                </c:pt>
                <c:pt idx="867">
                  <c:v>12.007198967421067</c:v>
                </c:pt>
                <c:pt idx="868">
                  <c:v>15.450141180757171</c:v>
                </c:pt>
                <c:pt idx="869">
                  <c:v>9.0880078418226375</c:v>
                </c:pt>
                <c:pt idx="870">
                  <c:v>8.4973130547964537</c:v>
                </c:pt>
                <c:pt idx="871">
                  <c:v>14.04937439816797</c:v>
                </c:pt>
                <c:pt idx="872">
                  <c:v>11.03641579443066</c:v>
                </c:pt>
                <c:pt idx="873">
                  <c:v>11.665789968592692</c:v>
                </c:pt>
                <c:pt idx="874">
                  <c:v>15.441609902257387</c:v>
                </c:pt>
                <c:pt idx="875">
                  <c:v>12.688576517628567</c:v>
                </c:pt>
                <c:pt idx="876">
                  <c:v>11.830958019335457</c:v>
                </c:pt>
                <c:pt idx="877">
                  <c:v>10.93945755571359</c:v>
                </c:pt>
                <c:pt idx="878">
                  <c:v>12.747395802579582</c:v>
                </c:pt>
                <c:pt idx="879">
                  <c:v>13.068204123113322</c:v>
                </c:pt>
                <c:pt idx="880">
                  <c:v>12.449700701188677</c:v>
                </c:pt>
                <c:pt idx="881">
                  <c:v>10.720432525599394</c:v>
                </c:pt>
                <c:pt idx="882">
                  <c:v>13.776207292599745</c:v>
                </c:pt>
                <c:pt idx="883">
                  <c:v>10.801173300130714</c:v>
                </c:pt>
                <c:pt idx="884">
                  <c:v>17.31733235310486</c:v>
                </c:pt>
                <c:pt idx="885">
                  <c:v>13.65166792953322</c:v>
                </c:pt>
                <c:pt idx="886">
                  <c:v>15.246942234895407</c:v>
                </c:pt>
                <c:pt idx="887">
                  <c:v>15.112694852381884</c:v>
                </c:pt>
                <c:pt idx="888">
                  <c:v>11.828390368161426</c:v>
                </c:pt>
                <c:pt idx="889">
                  <c:v>7.8233626208680418</c:v>
                </c:pt>
                <c:pt idx="890">
                  <c:v>15.144064288001552</c:v>
                </c:pt>
                <c:pt idx="891">
                  <c:v>17.09752609277669</c:v>
                </c:pt>
                <c:pt idx="892">
                  <c:v>15.589044221746784</c:v>
                </c:pt>
                <c:pt idx="893">
                  <c:v>8.2276474607184156</c:v>
                </c:pt>
                <c:pt idx="894">
                  <c:v>10.712400984669411</c:v>
                </c:pt>
                <c:pt idx="895">
                  <c:v>11.621653806716703</c:v>
                </c:pt>
                <c:pt idx="896">
                  <c:v>12.303126446026075</c:v>
                </c:pt>
                <c:pt idx="897">
                  <c:v>13.279449756812571</c:v>
                </c:pt>
                <c:pt idx="898">
                  <c:v>10.260965857557746</c:v>
                </c:pt>
                <c:pt idx="899">
                  <c:v>7.7843544165504301</c:v>
                </c:pt>
                <c:pt idx="900">
                  <c:v>13.35416954273447</c:v>
                </c:pt>
                <c:pt idx="901">
                  <c:v>11.112509110222618</c:v>
                </c:pt>
                <c:pt idx="902">
                  <c:v>12.156264009331315</c:v>
                </c:pt>
                <c:pt idx="903">
                  <c:v>8.5370875720952064</c:v>
                </c:pt>
                <c:pt idx="904">
                  <c:v>9.8682277192024479</c:v>
                </c:pt>
                <c:pt idx="905">
                  <c:v>12.968095122157246</c:v>
                </c:pt>
                <c:pt idx="906">
                  <c:v>13.576726680361093</c:v>
                </c:pt>
                <c:pt idx="907">
                  <c:v>10.527865057720925</c:v>
                </c:pt>
                <c:pt idx="908">
                  <c:v>13.591527845393651</c:v>
                </c:pt>
                <c:pt idx="909">
                  <c:v>19.507632094378728</c:v>
                </c:pt>
                <c:pt idx="910">
                  <c:v>7.1427177191172326</c:v>
                </c:pt>
                <c:pt idx="911">
                  <c:v>8.419316945687088</c:v>
                </c:pt>
                <c:pt idx="912">
                  <c:v>12.995764184883358</c:v>
                </c:pt>
                <c:pt idx="913">
                  <c:v>15.783916441984227</c:v>
                </c:pt>
                <c:pt idx="914">
                  <c:v>8.1116982827332365</c:v>
                </c:pt>
                <c:pt idx="915">
                  <c:v>17.549021432377135</c:v>
                </c:pt>
                <c:pt idx="916">
                  <c:v>11.729562180736325</c:v>
                </c:pt>
                <c:pt idx="917">
                  <c:v>11.466664209497139</c:v>
                </c:pt>
                <c:pt idx="918">
                  <c:v>11.851778727011867</c:v>
                </c:pt>
                <c:pt idx="919">
                  <c:v>13.154914509007028</c:v>
                </c:pt>
                <c:pt idx="920">
                  <c:v>6.1473564144078949</c:v>
                </c:pt>
                <c:pt idx="921">
                  <c:v>13.898537690616626</c:v>
                </c:pt>
                <c:pt idx="922">
                  <c:v>5.8620681955895417</c:v>
                </c:pt>
                <c:pt idx="923">
                  <c:v>8.9801927200920559</c:v>
                </c:pt>
                <c:pt idx="924">
                  <c:v>11.976483521317334</c:v>
                </c:pt>
                <c:pt idx="925">
                  <c:v>14.299244867872352</c:v>
                </c:pt>
                <c:pt idx="926">
                  <c:v>7.8942975670960127</c:v>
                </c:pt>
                <c:pt idx="927">
                  <c:v>17.146051676315423</c:v>
                </c:pt>
                <c:pt idx="928">
                  <c:v>14.176962288903699</c:v>
                </c:pt>
                <c:pt idx="929">
                  <c:v>16.402142509106518</c:v>
                </c:pt>
                <c:pt idx="930">
                  <c:v>6.0340007333177859</c:v>
                </c:pt>
                <c:pt idx="931">
                  <c:v>10.760133504686312</c:v>
                </c:pt>
                <c:pt idx="932">
                  <c:v>18.988133206897203</c:v>
                </c:pt>
                <c:pt idx="933">
                  <c:v>9.8708604821538906</c:v>
                </c:pt>
                <c:pt idx="934">
                  <c:v>11.464690653079796</c:v>
                </c:pt>
                <c:pt idx="935">
                  <c:v>10.62584543097417</c:v>
                </c:pt>
                <c:pt idx="936">
                  <c:v>12.001618007332329</c:v>
                </c:pt>
                <c:pt idx="937">
                  <c:v>10.015909849068905</c:v>
                </c:pt>
                <c:pt idx="938">
                  <c:v>12.768937573570931</c:v>
                </c:pt>
                <c:pt idx="939">
                  <c:v>8.2024213980323495</c:v>
                </c:pt>
                <c:pt idx="940">
                  <c:v>14.712981177371404</c:v>
                </c:pt>
                <c:pt idx="941">
                  <c:v>10.536892329736872</c:v>
                </c:pt>
                <c:pt idx="942">
                  <c:v>13.106709696285078</c:v>
                </c:pt>
                <c:pt idx="943">
                  <c:v>12.131115832007186</c:v>
                </c:pt>
                <c:pt idx="944">
                  <c:v>9.0593576304461187</c:v>
                </c:pt>
                <c:pt idx="945">
                  <c:v>12.770971272447809</c:v>
                </c:pt>
                <c:pt idx="946">
                  <c:v>7.2018856173432928</c:v>
                </c:pt>
                <c:pt idx="947">
                  <c:v>13.056427649606308</c:v>
                </c:pt>
                <c:pt idx="948">
                  <c:v>9.129255453194796</c:v>
                </c:pt>
                <c:pt idx="949">
                  <c:v>14.76524248892976</c:v>
                </c:pt>
                <c:pt idx="950">
                  <c:v>13.475509232608594</c:v>
                </c:pt>
                <c:pt idx="951">
                  <c:v>16.089119550547526</c:v>
                </c:pt>
                <c:pt idx="952">
                  <c:v>16.455483371316735</c:v>
                </c:pt>
                <c:pt idx="953">
                  <c:v>17.554816296376764</c:v>
                </c:pt>
                <c:pt idx="954">
                  <c:v>10.196916997137183</c:v>
                </c:pt>
                <c:pt idx="955">
                  <c:v>2.4540767303748723</c:v>
                </c:pt>
                <c:pt idx="956">
                  <c:v>13.212832642894185</c:v>
                </c:pt>
                <c:pt idx="957">
                  <c:v>17.841666287408739</c:v>
                </c:pt>
                <c:pt idx="958">
                  <c:v>11.1299725522539</c:v>
                </c:pt>
                <c:pt idx="959">
                  <c:v>15.920985060409617</c:v>
                </c:pt>
                <c:pt idx="960">
                  <c:v>13.097855044582879</c:v>
                </c:pt>
                <c:pt idx="961">
                  <c:v>15.476393498800753</c:v>
                </c:pt>
                <c:pt idx="962">
                  <c:v>14.841068125921083</c:v>
                </c:pt>
                <c:pt idx="963">
                  <c:v>10.521196736231808</c:v>
                </c:pt>
                <c:pt idx="964">
                  <c:v>11.162959654534024</c:v>
                </c:pt>
                <c:pt idx="965">
                  <c:v>16.011030193372275</c:v>
                </c:pt>
                <c:pt idx="966">
                  <c:v>7.5755417279419301</c:v>
                </c:pt>
                <c:pt idx="967">
                  <c:v>15.087424324225601</c:v>
                </c:pt>
                <c:pt idx="968">
                  <c:v>8.1677584763064566</c:v>
                </c:pt>
                <c:pt idx="969">
                  <c:v>5.6299027413599294</c:v>
                </c:pt>
                <c:pt idx="970">
                  <c:v>10.377702457838572</c:v>
                </c:pt>
                <c:pt idx="971">
                  <c:v>13.915737399206471</c:v>
                </c:pt>
                <c:pt idx="972">
                  <c:v>8.8910964587659436</c:v>
                </c:pt>
                <c:pt idx="973">
                  <c:v>8.9564331663619612</c:v>
                </c:pt>
                <c:pt idx="974">
                  <c:v>15.061801529443276</c:v>
                </c:pt>
                <c:pt idx="975">
                  <c:v>9.9962411061569423</c:v>
                </c:pt>
                <c:pt idx="976">
                  <c:v>18.180171288595748</c:v>
                </c:pt>
                <c:pt idx="977">
                  <c:v>18.088029420485487</c:v>
                </c:pt>
                <c:pt idx="978">
                  <c:v>11.105059443868821</c:v>
                </c:pt>
                <c:pt idx="979">
                  <c:v>15.108278873323203</c:v>
                </c:pt>
                <c:pt idx="980">
                  <c:v>18.659446509311053</c:v>
                </c:pt>
                <c:pt idx="981">
                  <c:v>8.4580124713236327</c:v>
                </c:pt>
                <c:pt idx="982">
                  <c:v>12.131656667369747</c:v>
                </c:pt>
                <c:pt idx="983">
                  <c:v>6.7483832644583472</c:v>
                </c:pt>
                <c:pt idx="984">
                  <c:v>11.610220466660341</c:v>
                </c:pt>
                <c:pt idx="985">
                  <c:v>13.60628135027266</c:v>
                </c:pt>
                <c:pt idx="986">
                  <c:v>11.307842503838234</c:v>
                </c:pt>
                <c:pt idx="987">
                  <c:v>15.948019500300939</c:v>
                </c:pt>
                <c:pt idx="988">
                  <c:v>13.713170025840617</c:v>
                </c:pt>
                <c:pt idx="989">
                  <c:v>13.617596066318102</c:v>
                </c:pt>
              </c:numCache>
            </c:numRef>
          </c:xVal>
          <c:yVal>
            <c:numRef>
              <c:f>Practice!$D$4:$D$993</c:f>
              <c:numCache>
                <c:formatCode>0.0</c:formatCode>
                <c:ptCount val="990"/>
                <c:pt idx="0">
                  <c:v>7.9860019496120564</c:v>
                </c:pt>
                <c:pt idx="1">
                  <c:v>7.8934604641690846</c:v>
                </c:pt>
                <c:pt idx="2">
                  <c:v>5.7893844198063258</c:v>
                </c:pt>
                <c:pt idx="3">
                  <c:v>7.0633898545180003</c:v>
                </c:pt>
                <c:pt idx="4">
                  <c:v>7.8091299044779836</c:v>
                </c:pt>
                <c:pt idx="5">
                  <c:v>7.6148386572343894</c:v>
                </c:pt>
                <c:pt idx="6">
                  <c:v>8.7143401038978983</c:v>
                </c:pt>
                <c:pt idx="7">
                  <c:v>9.3403033883480688</c:v>
                </c:pt>
                <c:pt idx="8">
                  <c:v>7.2178905194780567</c:v>
                </c:pt>
                <c:pt idx="9">
                  <c:v>8.4855148588968845</c:v>
                </c:pt>
                <c:pt idx="10">
                  <c:v>9.600866242241997</c:v>
                </c:pt>
                <c:pt idx="11">
                  <c:v>8.5035185409773746</c:v>
                </c:pt>
                <c:pt idx="12">
                  <c:v>7.4465009032340328</c:v>
                </c:pt>
                <c:pt idx="13">
                  <c:v>7.3053925012716787</c:v>
                </c:pt>
                <c:pt idx="14">
                  <c:v>7.9945184730135148</c:v>
                </c:pt>
                <c:pt idx="15">
                  <c:v>7.6571809152683823</c:v>
                </c:pt>
                <c:pt idx="16">
                  <c:v>7.9567529676859525</c:v>
                </c:pt>
                <c:pt idx="17">
                  <c:v>9.5968957374946875</c:v>
                </c:pt>
                <c:pt idx="18">
                  <c:v>9.8563878898114066</c:v>
                </c:pt>
                <c:pt idx="19">
                  <c:v>6.9043845799357522</c:v>
                </c:pt>
                <c:pt idx="20">
                  <c:v>7.7112399125531343</c:v>
                </c:pt>
                <c:pt idx="21">
                  <c:v>8.2728569179937033</c:v>
                </c:pt>
                <c:pt idx="22">
                  <c:v>9.3481833894426671</c:v>
                </c:pt>
                <c:pt idx="23">
                  <c:v>7.5913433967377504</c:v>
                </c:pt>
                <c:pt idx="24">
                  <c:v>7.7827190876471333</c:v>
                </c:pt>
                <c:pt idx="25">
                  <c:v>7.1145000565294509</c:v>
                </c:pt>
                <c:pt idx="26">
                  <c:v>6.1937350576427708</c:v>
                </c:pt>
                <c:pt idx="27">
                  <c:v>7.8854607159376107</c:v>
                </c:pt>
                <c:pt idx="28">
                  <c:v>7.2206769013918493</c:v>
                </c:pt>
                <c:pt idx="29">
                  <c:v>8.1181335851145295</c:v>
                </c:pt>
                <c:pt idx="30">
                  <c:v>8.9020112855576912</c:v>
                </c:pt>
                <c:pt idx="31">
                  <c:v>6.5298984530135566</c:v>
                </c:pt>
                <c:pt idx="32">
                  <c:v>8.0793408710492223</c:v>
                </c:pt>
                <c:pt idx="33">
                  <c:v>6.8276994776697668</c:v>
                </c:pt>
                <c:pt idx="34">
                  <c:v>6.9544732223666879</c:v>
                </c:pt>
                <c:pt idx="35">
                  <c:v>7.3563402796822981</c:v>
                </c:pt>
                <c:pt idx="36">
                  <c:v>9.0288591583623301</c:v>
                </c:pt>
                <c:pt idx="37">
                  <c:v>9.0168719235282886</c:v>
                </c:pt>
                <c:pt idx="38">
                  <c:v>8.6357713632168327</c:v>
                </c:pt>
                <c:pt idx="39">
                  <c:v>8.23354310042191</c:v>
                </c:pt>
                <c:pt idx="40">
                  <c:v>8.5244800236492875</c:v>
                </c:pt>
                <c:pt idx="41">
                  <c:v>8.4443961274146453</c:v>
                </c:pt>
                <c:pt idx="42">
                  <c:v>7.2635468434305022</c:v>
                </c:pt>
                <c:pt idx="43">
                  <c:v>7.1633078000864092</c:v>
                </c:pt>
                <c:pt idx="44">
                  <c:v>8.9390931185489233</c:v>
                </c:pt>
                <c:pt idx="45">
                  <c:v>8.1218923785822259</c:v>
                </c:pt>
                <c:pt idx="46">
                  <c:v>9.3000669627904617</c:v>
                </c:pt>
                <c:pt idx="47">
                  <c:v>6.8507213173906623</c:v>
                </c:pt>
                <c:pt idx="48">
                  <c:v>8.9970465861469648</c:v>
                </c:pt>
                <c:pt idx="49">
                  <c:v>8.8441514505333192</c:v>
                </c:pt>
                <c:pt idx="50">
                  <c:v>8.7394956596924604</c:v>
                </c:pt>
                <c:pt idx="51">
                  <c:v>7.3601305002085775</c:v>
                </c:pt>
                <c:pt idx="52">
                  <c:v>6.4378363193820718</c:v>
                </c:pt>
                <c:pt idx="53">
                  <c:v>9.1399784012377587</c:v>
                </c:pt>
                <c:pt idx="54">
                  <c:v>10.023597000278851</c:v>
                </c:pt>
                <c:pt idx="55">
                  <c:v>7.7893376197060782</c:v>
                </c:pt>
                <c:pt idx="56">
                  <c:v>6.2035278010914547</c:v>
                </c:pt>
                <c:pt idx="57">
                  <c:v>8.8483631117777879</c:v>
                </c:pt>
                <c:pt idx="58">
                  <c:v>7.9116739093605366</c:v>
                </c:pt>
                <c:pt idx="59">
                  <c:v>8.6951002880785602</c:v>
                </c:pt>
                <c:pt idx="60">
                  <c:v>7.8034074693795237</c:v>
                </c:pt>
                <c:pt idx="61">
                  <c:v>8.0574586604333263</c:v>
                </c:pt>
                <c:pt idx="62">
                  <c:v>7.6552645510383357</c:v>
                </c:pt>
                <c:pt idx="63">
                  <c:v>6.0213390123780517</c:v>
                </c:pt>
                <c:pt idx="64">
                  <c:v>9.8084745477709543</c:v>
                </c:pt>
                <c:pt idx="65">
                  <c:v>9.9255141835958405</c:v>
                </c:pt>
                <c:pt idx="66">
                  <c:v>7.837982312242799</c:v>
                </c:pt>
                <c:pt idx="67">
                  <c:v>7.3099599646752766</c:v>
                </c:pt>
                <c:pt idx="68">
                  <c:v>8.6797398675885429</c:v>
                </c:pt>
                <c:pt idx="69">
                  <c:v>8.0284322523787353</c:v>
                </c:pt>
                <c:pt idx="70">
                  <c:v>8.1312587031920778</c:v>
                </c:pt>
                <c:pt idx="71">
                  <c:v>7.3886958938766991</c:v>
                </c:pt>
                <c:pt idx="72">
                  <c:v>8.541717732138661</c:v>
                </c:pt>
                <c:pt idx="73">
                  <c:v>8.824404626807814</c:v>
                </c:pt>
                <c:pt idx="74">
                  <c:v>5.9135676974531748</c:v>
                </c:pt>
                <c:pt idx="75">
                  <c:v>8.613504701290017</c:v>
                </c:pt>
                <c:pt idx="76">
                  <c:v>7.6454382996494203</c:v>
                </c:pt>
                <c:pt idx="77">
                  <c:v>7.8235271437237222</c:v>
                </c:pt>
                <c:pt idx="78">
                  <c:v>7.7941096453964169</c:v>
                </c:pt>
                <c:pt idx="79">
                  <c:v>6.0400925015537643</c:v>
                </c:pt>
                <c:pt idx="80">
                  <c:v>7.4442088347448792</c:v>
                </c:pt>
                <c:pt idx="81">
                  <c:v>8.1387345822601151</c:v>
                </c:pt>
                <c:pt idx="82">
                  <c:v>5.7544594400569036</c:v>
                </c:pt>
                <c:pt idx="83">
                  <c:v>7.6391644588835517</c:v>
                </c:pt>
                <c:pt idx="84">
                  <c:v>7.7543920852044463</c:v>
                </c:pt>
                <c:pt idx="85">
                  <c:v>7.5808478695212003</c:v>
                </c:pt>
                <c:pt idx="86">
                  <c:v>7.094479994037874</c:v>
                </c:pt>
                <c:pt idx="87">
                  <c:v>7.2017298717426375</c:v>
                </c:pt>
                <c:pt idx="88">
                  <c:v>7.9730153898135079</c:v>
                </c:pt>
                <c:pt idx="89">
                  <c:v>6.5173078571349654</c:v>
                </c:pt>
                <c:pt idx="90">
                  <c:v>7.7236539029442239</c:v>
                </c:pt>
                <c:pt idx="91">
                  <c:v>9.2021213738319414</c:v>
                </c:pt>
                <c:pt idx="92">
                  <c:v>7.2627805344301617</c:v>
                </c:pt>
                <c:pt idx="93">
                  <c:v>8.2932013301495378</c:v>
                </c:pt>
                <c:pt idx="94">
                  <c:v>7.1198059111737981</c:v>
                </c:pt>
                <c:pt idx="95">
                  <c:v>7.3136798778880694</c:v>
                </c:pt>
                <c:pt idx="96">
                  <c:v>7.8160837528547296</c:v>
                </c:pt>
                <c:pt idx="97">
                  <c:v>7.9191185121880308</c:v>
                </c:pt>
                <c:pt idx="98">
                  <c:v>10.236393512743344</c:v>
                </c:pt>
                <c:pt idx="99">
                  <c:v>6.2554138809023714</c:v>
                </c:pt>
                <c:pt idx="100">
                  <c:v>6.8800848762262525</c:v>
                </c:pt>
                <c:pt idx="101">
                  <c:v>9.1766222833593165</c:v>
                </c:pt>
                <c:pt idx="102">
                  <c:v>8.8766217806304599</c:v>
                </c:pt>
                <c:pt idx="103">
                  <c:v>8.2826419507653455</c:v>
                </c:pt>
                <c:pt idx="104">
                  <c:v>9.4179162228379081</c:v>
                </c:pt>
                <c:pt idx="105">
                  <c:v>8.7919541853775147</c:v>
                </c:pt>
                <c:pt idx="106">
                  <c:v>7.1363459343684035</c:v>
                </c:pt>
                <c:pt idx="107">
                  <c:v>8.9726451566305236</c:v>
                </c:pt>
                <c:pt idx="108">
                  <c:v>10.059666140940172</c:v>
                </c:pt>
                <c:pt idx="109">
                  <c:v>6.7754037280449708</c:v>
                </c:pt>
                <c:pt idx="110">
                  <c:v>8.5633757102020382</c:v>
                </c:pt>
                <c:pt idx="111">
                  <c:v>6.8195121530236982</c:v>
                </c:pt>
                <c:pt idx="112">
                  <c:v>8.0577038073808751</c:v>
                </c:pt>
                <c:pt idx="113">
                  <c:v>8.9585278192582738</c:v>
                </c:pt>
                <c:pt idx="114">
                  <c:v>7.6220033547056056</c:v>
                </c:pt>
                <c:pt idx="115">
                  <c:v>8.7902766664500795</c:v>
                </c:pt>
                <c:pt idx="116">
                  <c:v>6.7341654361900112</c:v>
                </c:pt>
                <c:pt idx="117">
                  <c:v>8.4812370844455973</c:v>
                </c:pt>
                <c:pt idx="118">
                  <c:v>9.1551535104933528</c:v>
                </c:pt>
                <c:pt idx="119">
                  <c:v>6.5598406536837679</c:v>
                </c:pt>
                <c:pt idx="120">
                  <c:v>8.7646338455737673</c:v>
                </c:pt>
                <c:pt idx="121">
                  <c:v>8.7676633851072854</c:v>
                </c:pt>
                <c:pt idx="122">
                  <c:v>7.9511171648584478</c:v>
                </c:pt>
                <c:pt idx="123">
                  <c:v>8.8780783650099728</c:v>
                </c:pt>
                <c:pt idx="124">
                  <c:v>9.4846767134118313</c:v>
                </c:pt>
                <c:pt idx="125">
                  <c:v>8.7208034279115658</c:v>
                </c:pt>
                <c:pt idx="126">
                  <c:v>9.4888230558324196</c:v>
                </c:pt>
                <c:pt idx="127">
                  <c:v>8.0629525726935576</c:v>
                </c:pt>
                <c:pt idx="128">
                  <c:v>6.7711997095099283</c:v>
                </c:pt>
                <c:pt idx="129">
                  <c:v>8.2960681745161793</c:v>
                </c:pt>
                <c:pt idx="130">
                  <c:v>7.8690919113316218</c:v>
                </c:pt>
                <c:pt idx="131">
                  <c:v>8.0531520369247929</c:v>
                </c:pt>
                <c:pt idx="132">
                  <c:v>6.5584191771922811</c:v>
                </c:pt>
                <c:pt idx="133">
                  <c:v>7.9542864259525121</c:v>
                </c:pt>
                <c:pt idx="134">
                  <c:v>8.7717657792823509</c:v>
                </c:pt>
                <c:pt idx="135">
                  <c:v>8.5758123487408646</c:v>
                </c:pt>
                <c:pt idx="136">
                  <c:v>6.973251636329592</c:v>
                </c:pt>
                <c:pt idx="137">
                  <c:v>6.5519074261884276</c:v>
                </c:pt>
                <c:pt idx="138">
                  <c:v>7.3937172590669515</c:v>
                </c:pt>
                <c:pt idx="139">
                  <c:v>5.9135351392554032</c:v>
                </c:pt>
                <c:pt idx="140">
                  <c:v>7.2213854030871705</c:v>
                </c:pt>
                <c:pt idx="141">
                  <c:v>7.6422705451018107</c:v>
                </c:pt>
                <c:pt idx="142">
                  <c:v>8.3908638944430205</c:v>
                </c:pt>
                <c:pt idx="143">
                  <c:v>8.6433505284370629</c:v>
                </c:pt>
                <c:pt idx="144">
                  <c:v>8.8981763232250568</c:v>
                </c:pt>
                <c:pt idx="145">
                  <c:v>10.072796730907463</c:v>
                </c:pt>
                <c:pt idx="146">
                  <c:v>7.5489836457088977</c:v>
                </c:pt>
                <c:pt idx="147">
                  <c:v>8.2673572974178029</c:v>
                </c:pt>
                <c:pt idx="148">
                  <c:v>8.7868395446052912</c:v>
                </c:pt>
                <c:pt idx="149">
                  <c:v>9.0964040883684305</c:v>
                </c:pt>
                <c:pt idx="150">
                  <c:v>8.9482953082956129</c:v>
                </c:pt>
                <c:pt idx="151">
                  <c:v>8.1531041069304617</c:v>
                </c:pt>
                <c:pt idx="152">
                  <c:v>8.390712679115337</c:v>
                </c:pt>
                <c:pt idx="153">
                  <c:v>8.6324343081744157</c:v>
                </c:pt>
                <c:pt idx="154">
                  <c:v>8.3365710857122632</c:v>
                </c:pt>
                <c:pt idx="155">
                  <c:v>8.6262811780310358</c:v>
                </c:pt>
                <c:pt idx="156">
                  <c:v>8.2138413768513736</c:v>
                </c:pt>
                <c:pt idx="157">
                  <c:v>8.9916542422765229</c:v>
                </c:pt>
                <c:pt idx="158">
                  <c:v>9.432861418608443</c:v>
                </c:pt>
                <c:pt idx="159">
                  <c:v>9.2142793931379199</c:v>
                </c:pt>
                <c:pt idx="160">
                  <c:v>7.2038546077564654</c:v>
                </c:pt>
                <c:pt idx="161">
                  <c:v>8.1006221233758318</c:v>
                </c:pt>
                <c:pt idx="162">
                  <c:v>8.434265974780029</c:v>
                </c:pt>
                <c:pt idx="163">
                  <c:v>9.9716746894765063</c:v>
                </c:pt>
                <c:pt idx="164">
                  <c:v>9.191424530005218</c:v>
                </c:pt>
                <c:pt idx="165">
                  <c:v>7.5715803757166986</c:v>
                </c:pt>
                <c:pt idx="166">
                  <c:v>5.5894067840234918</c:v>
                </c:pt>
                <c:pt idx="167">
                  <c:v>6.9657076908086752</c:v>
                </c:pt>
                <c:pt idx="168">
                  <c:v>6.1561658634069643</c:v>
                </c:pt>
                <c:pt idx="169">
                  <c:v>9.6968615774117648</c:v>
                </c:pt>
                <c:pt idx="170">
                  <c:v>7.6121345430147196</c:v>
                </c:pt>
                <c:pt idx="171">
                  <c:v>8.1855136438113512</c:v>
                </c:pt>
                <c:pt idx="172">
                  <c:v>8.1049430874685413</c:v>
                </c:pt>
                <c:pt idx="173">
                  <c:v>8.0832638634810081</c:v>
                </c:pt>
                <c:pt idx="174">
                  <c:v>8.4950830512619735</c:v>
                </c:pt>
                <c:pt idx="175">
                  <c:v>8.7814324356115989</c:v>
                </c:pt>
                <c:pt idx="176">
                  <c:v>9.131594541986896</c:v>
                </c:pt>
                <c:pt idx="177">
                  <c:v>7.6925827441295391</c:v>
                </c:pt>
                <c:pt idx="178">
                  <c:v>8.8023064374866937</c:v>
                </c:pt>
                <c:pt idx="179">
                  <c:v>8.3501105495156125</c:v>
                </c:pt>
                <c:pt idx="180">
                  <c:v>7.4826564623352052</c:v>
                </c:pt>
                <c:pt idx="181">
                  <c:v>7.8499880377499558</c:v>
                </c:pt>
                <c:pt idx="182">
                  <c:v>7.2279131980738498</c:v>
                </c:pt>
                <c:pt idx="183">
                  <c:v>8.9625925904383426</c:v>
                </c:pt>
                <c:pt idx="184">
                  <c:v>8.0139919950903149</c:v>
                </c:pt>
                <c:pt idx="185">
                  <c:v>7.6008458278779001</c:v>
                </c:pt>
                <c:pt idx="186">
                  <c:v>10.517011130065292</c:v>
                </c:pt>
                <c:pt idx="187">
                  <c:v>7.286536251029438</c:v>
                </c:pt>
                <c:pt idx="188">
                  <c:v>9.5511133977128999</c:v>
                </c:pt>
                <c:pt idx="189">
                  <c:v>8.2500084186921452</c:v>
                </c:pt>
                <c:pt idx="190">
                  <c:v>8.3597939919398225</c:v>
                </c:pt>
                <c:pt idx="191">
                  <c:v>7.6199523670035685</c:v>
                </c:pt>
                <c:pt idx="192">
                  <c:v>6.8445030766006623</c:v>
                </c:pt>
                <c:pt idx="193">
                  <c:v>7.9931597619290615</c:v>
                </c:pt>
                <c:pt idx="194">
                  <c:v>6.5462964050335524</c:v>
                </c:pt>
                <c:pt idx="195">
                  <c:v>8.386128416422201</c:v>
                </c:pt>
                <c:pt idx="196">
                  <c:v>7.9271453762744333</c:v>
                </c:pt>
                <c:pt idx="197">
                  <c:v>7.936692178532823</c:v>
                </c:pt>
                <c:pt idx="198">
                  <c:v>9.2327714844571851</c:v>
                </c:pt>
                <c:pt idx="199">
                  <c:v>9.8532994871277779</c:v>
                </c:pt>
                <c:pt idx="200">
                  <c:v>7.3051626736335527</c:v>
                </c:pt>
                <c:pt idx="201">
                  <c:v>6.3889499512371204</c:v>
                </c:pt>
                <c:pt idx="202">
                  <c:v>6.6075548055872693</c:v>
                </c:pt>
                <c:pt idx="203">
                  <c:v>6.6110965492705551</c:v>
                </c:pt>
                <c:pt idx="204">
                  <c:v>7.7634991116565057</c:v>
                </c:pt>
                <c:pt idx="205">
                  <c:v>6.9559964252116728</c:v>
                </c:pt>
                <c:pt idx="206">
                  <c:v>9.3669047342326781</c:v>
                </c:pt>
                <c:pt idx="207">
                  <c:v>8.5142793138654476</c:v>
                </c:pt>
                <c:pt idx="208">
                  <c:v>8.5496888065140251</c:v>
                </c:pt>
                <c:pt idx="209">
                  <c:v>7.4728164392044594</c:v>
                </c:pt>
                <c:pt idx="210">
                  <c:v>6.890901879701592</c:v>
                </c:pt>
                <c:pt idx="211">
                  <c:v>8.3639273342556759</c:v>
                </c:pt>
                <c:pt idx="212">
                  <c:v>8.7207023941588329</c:v>
                </c:pt>
                <c:pt idx="213">
                  <c:v>9.336986371935323</c:v>
                </c:pt>
                <c:pt idx="214">
                  <c:v>7.8242739121098417</c:v>
                </c:pt>
                <c:pt idx="215">
                  <c:v>6.9249274731201691</c:v>
                </c:pt>
                <c:pt idx="216">
                  <c:v>8.9984602753087906</c:v>
                </c:pt>
                <c:pt idx="217">
                  <c:v>9.5671186870471931</c:v>
                </c:pt>
                <c:pt idx="218">
                  <c:v>6.3841536406395765</c:v>
                </c:pt>
                <c:pt idx="219">
                  <c:v>7.9190633813217932</c:v>
                </c:pt>
                <c:pt idx="220">
                  <c:v>8.890750025284845</c:v>
                </c:pt>
                <c:pt idx="221">
                  <c:v>6.2575239778258194</c:v>
                </c:pt>
                <c:pt idx="222">
                  <c:v>6.4157272230324178</c:v>
                </c:pt>
                <c:pt idx="223">
                  <c:v>8.30848373464673</c:v>
                </c:pt>
                <c:pt idx="224">
                  <c:v>7.6967934355894148</c:v>
                </c:pt>
                <c:pt idx="225">
                  <c:v>7.0781871787575357</c:v>
                </c:pt>
                <c:pt idx="226">
                  <c:v>8.2248965977319362</c:v>
                </c:pt>
                <c:pt idx="227">
                  <c:v>8.1079329938285394</c:v>
                </c:pt>
                <c:pt idx="228">
                  <c:v>7.1487875668299585</c:v>
                </c:pt>
                <c:pt idx="229">
                  <c:v>8.3179882904445694</c:v>
                </c:pt>
                <c:pt idx="230">
                  <c:v>7.9595017148076597</c:v>
                </c:pt>
                <c:pt idx="231">
                  <c:v>6.7701076404124638</c:v>
                </c:pt>
                <c:pt idx="232">
                  <c:v>7.1926305226820073</c:v>
                </c:pt>
                <c:pt idx="233">
                  <c:v>7.3231684815979143</c:v>
                </c:pt>
                <c:pt idx="234">
                  <c:v>9.9744486787070219</c:v>
                </c:pt>
                <c:pt idx="235">
                  <c:v>8.9503908424525029</c:v>
                </c:pt>
                <c:pt idx="236">
                  <c:v>8.5152060962652758</c:v>
                </c:pt>
                <c:pt idx="237">
                  <c:v>8.2947902476968824</c:v>
                </c:pt>
                <c:pt idx="238">
                  <c:v>8.5165920125421639</c:v>
                </c:pt>
                <c:pt idx="239">
                  <c:v>8.3390362732744165</c:v>
                </c:pt>
                <c:pt idx="240">
                  <c:v>7.3096993236783394</c:v>
                </c:pt>
                <c:pt idx="241">
                  <c:v>10.225336306437372</c:v>
                </c:pt>
                <c:pt idx="242">
                  <c:v>8.838443481536677</c:v>
                </c:pt>
                <c:pt idx="243">
                  <c:v>9.3758629413491654</c:v>
                </c:pt>
                <c:pt idx="244">
                  <c:v>6.8534025675564187</c:v>
                </c:pt>
                <c:pt idx="245">
                  <c:v>7.5271268632984576</c:v>
                </c:pt>
                <c:pt idx="246">
                  <c:v>8.9061892013570052</c:v>
                </c:pt>
                <c:pt idx="247">
                  <c:v>7.9592960726866666</c:v>
                </c:pt>
                <c:pt idx="248">
                  <c:v>7.7711409986639328</c:v>
                </c:pt>
                <c:pt idx="249">
                  <c:v>7.1193761772168873</c:v>
                </c:pt>
                <c:pt idx="250">
                  <c:v>10.162303664164623</c:v>
                </c:pt>
                <c:pt idx="251">
                  <c:v>6.8089442837187262</c:v>
                </c:pt>
                <c:pt idx="252">
                  <c:v>8.0763539320671303</c:v>
                </c:pt>
                <c:pt idx="253">
                  <c:v>9.5163016971124961</c:v>
                </c:pt>
                <c:pt idx="254">
                  <c:v>9.1196753239521371</c:v>
                </c:pt>
                <c:pt idx="255">
                  <c:v>8.5730995084132573</c:v>
                </c:pt>
                <c:pt idx="256">
                  <c:v>8.420555594241824</c:v>
                </c:pt>
                <c:pt idx="257">
                  <c:v>9.6559889510231152</c:v>
                </c:pt>
                <c:pt idx="258">
                  <c:v>8.9772502320784184</c:v>
                </c:pt>
                <c:pt idx="259">
                  <c:v>8.5473581157949745</c:v>
                </c:pt>
                <c:pt idx="260">
                  <c:v>7.2992407555766503</c:v>
                </c:pt>
                <c:pt idx="261">
                  <c:v>9.225899222780841</c:v>
                </c:pt>
                <c:pt idx="262">
                  <c:v>9.2340633824966041</c:v>
                </c:pt>
                <c:pt idx="263">
                  <c:v>7.8956598865210186</c:v>
                </c:pt>
                <c:pt idx="264">
                  <c:v>7.4434538247387483</c:v>
                </c:pt>
                <c:pt idx="265">
                  <c:v>8.2161972066879585</c:v>
                </c:pt>
                <c:pt idx="266">
                  <c:v>7.3625974831205889</c:v>
                </c:pt>
                <c:pt idx="267">
                  <c:v>8.1691342231686015</c:v>
                </c:pt>
                <c:pt idx="268">
                  <c:v>9.0185037885308859</c:v>
                </c:pt>
                <c:pt idx="269">
                  <c:v>7.7040941662113438</c:v>
                </c:pt>
                <c:pt idx="270">
                  <c:v>9.8476778900978204</c:v>
                </c:pt>
                <c:pt idx="271">
                  <c:v>8.2276562475688397</c:v>
                </c:pt>
                <c:pt idx="272">
                  <c:v>6.5099921599993458</c:v>
                </c:pt>
                <c:pt idx="273">
                  <c:v>7.2485283918231023</c:v>
                </c:pt>
                <c:pt idx="274">
                  <c:v>7.0581032757315798</c:v>
                </c:pt>
                <c:pt idx="275">
                  <c:v>6.5571657595623636</c:v>
                </c:pt>
                <c:pt idx="276">
                  <c:v>8.9105930530694533</c:v>
                </c:pt>
                <c:pt idx="277">
                  <c:v>10.015622867474272</c:v>
                </c:pt>
                <c:pt idx="278">
                  <c:v>9.1814582543909715</c:v>
                </c:pt>
                <c:pt idx="279">
                  <c:v>9.2464174491255449</c:v>
                </c:pt>
                <c:pt idx="280">
                  <c:v>9.1832871917427674</c:v>
                </c:pt>
                <c:pt idx="281">
                  <c:v>9.6634519522485789</c:v>
                </c:pt>
                <c:pt idx="282">
                  <c:v>8.5776429902596885</c:v>
                </c:pt>
                <c:pt idx="283">
                  <c:v>8.6020221151097775</c:v>
                </c:pt>
                <c:pt idx="284">
                  <c:v>8.1801901817879337</c:v>
                </c:pt>
                <c:pt idx="285">
                  <c:v>9.0903670024962206</c:v>
                </c:pt>
                <c:pt idx="286">
                  <c:v>8.2495869122709831</c:v>
                </c:pt>
                <c:pt idx="287">
                  <c:v>5.9702604679849349</c:v>
                </c:pt>
                <c:pt idx="288">
                  <c:v>8.872991503639561</c:v>
                </c:pt>
                <c:pt idx="289">
                  <c:v>8.4197750352527638</c:v>
                </c:pt>
                <c:pt idx="290">
                  <c:v>8.5962311753640357</c:v>
                </c:pt>
                <c:pt idx="291">
                  <c:v>6.7200844222492435</c:v>
                </c:pt>
                <c:pt idx="292">
                  <c:v>7.7223280723154559</c:v>
                </c:pt>
                <c:pt idx="293">
                  <c:v>8.2037191534591933</c:v>
                </c:pt>
                <c:pt idx="294">
                  <c:v>6.466740486593415</c:v>
                </c:pt>
                <c:pt idx="295">
                  <c:v>7.9025565675800333</c:v>
                </c:pt>
                <c:pt idx="296">
                  <c:v>10.946131466532821</c:v>
                </c:pt>
                <c:pt idx="297">
                  <c:v>8.2628206275289582</c:v>
                </c:pt>
                <c:pt idx="298">
                  <c:v>9.1740135430022498</c:v>
                </c:pt>
                <c:pt idx="299">
                  <c:v>8.7950727950247494</c:v>
                </c:pt>
                <c:pt idx="300">
                  <c:v>9.3604809558480131</c:v>
                </c:pt>
                <c:pt idx="301">
                  <c:v>7.3056921199308622</c:v>
                </c:pt>
                <c:pt idx="302">
                  <c:v>6.9877723362948645</c:v>
                </c:pt>
                <c:pt idx="303">
                  <c:v>7.1438966427202422</c:v>
                </c:pt>
                <c:pt idx="304">
                  <c:v>8.132547987089179</c:v>
                </c:pt>
                <c:pt idx="305">
                  <c:v>8.5530724072937065</c:v>
                </c:pt>
                <c:pt idx="306">
                  <c:v>10.185748648629369</c:v>
                </c:pt>
                <c:pt idx="307">
                  <c:v>9.5135236766275355</c:v>
                </c:pt>
                <c:pt idx="308">
                  <c:v>6.818068429080391</c:v>
                </c:pt>
                <c:pt idx="309">
                  <c:v>7.999607929903874</c:v>
                </c:pt>
                <c:pt idx="310">
                  <c:v>7.0167770221409214</c:v>
                </c:pt>
                <c:pt idx="311">
                  <c:v>8.9704704041275249</c:v>
                </c:pt>
                <c:pt idx="312">
                  <c:v>8.9684419844875709</c:v>
                </c:pt>
                <c:pt idx="313">
                  <c:v>7.8832436825355421</c:v>
                </c:pt>
                <c:pt idx="314">
                  <c:v>9.4965938960324223</c:v>
                </c:pt>
                <c:pt idx="315">
                  <c:v>7.3385752023160977</c:v>
                </c:pt>
                <c:pt idx="316">
                  <c:v>7.6089430333209576</c:v>
                </c:pt>
                <c:pt idx="317">
                  <c:v>6.9481736042640962</c:v>
                </c:pt>
                <c:pt idx="318">
                  <c:v>8.7275682600895248</c:v>
                </c:pt>
                <c:pt idx="319">
                  <c:v>6.6622486240353354</c:v>
                </c:pt>
                <c:pt idx="320">
                  <c:v>8.9687313072427823</c:v>
                </c:pt>
                <c:pt idx="321">
                  <c:v>9.51873482351332</c:v>
                </c:pt>
                <c:pt idx="322">
                  <c:v>6.3059420707036118</c:v>
                </c:pt>
                <c:pt idx="323">
                  <c:v>8.1606710088416268</c:v>
                </c:pt>
                <c:pt idx="324">
                  <c:v>8.2593971717528145</c:v>
                </c:pt>
                <c:pt idx="325">
                  <c:v>5.7823845391642967</c:v>
                </c:pt>
                <c:pt idx="326">
                  <c:v>7.366652355066921</c:v>
                </c:pt>
                <c:pt idx="327">
                  <c:v>7.1744660634549753</c:v>
                </c:pt>
                <c:pt idx="328">
                  <c:v>8.9280991873252926</c:v>
                </c:pt>
                <c:pt idx="329">
                  <c:v>8.5878264648694884</c:v>
                </c:pt>
                <c:pt idx="330">
                  <c:v>8.639972657790139</c:v>
                </c:pt>
                <c:pt idx="331">
                  <c:v>9.2257306263040828</c:v>
                </c:pt>
                <c:pt idx="332">
                  <c:v>8.4917417167028209</c:v>
                </c:pt>
                <c:pt idx="333">
                  <c:v>7.0897613726099245</c:v>
                </c:pt>
                <c:pt idx="334">
                  <c:v>9.7347713500232711</c:v>
                </c:pt>
                <c:pt idx="335">
                  <c:v>7.7506100962947917</c:v>
                </c:pt>
                <c:pt idx="336">
                  <c:v>11.583833337276221</c:v>
                </c:pt>
                <c:pt idx="337">
                  <c:v>10.217765848981088</c:v>
                </c:pt>
                <c:pt idx="338">
                  <c:v>8.7406406919074424</c:v>
                </c:pt>
                <c:pt idx="339">
                  <c:v>9.5847979018168523</c:v>
                </c:pt>
                <c:pt idx="340">
                  <c:v>7.0827618708957978</c:v>
                </c:pt>
                <c:pt idx="341">
                  <c:v>7.4172222775570038</c:v>
                </c:pt>
                <c:pt idx="342">
                  <c:v>7.9387486286397824</c:v>
                </c:pt>
                <c:pt idx="343">
                  <c:v>7.2901710639974215</c:v>
                </c:pt>
                <c:pt idx="344">
                  <c:v>8.3273751747451072</c:v>
                </c:pt>
                <c:pt idx="345">
                  <c:v>9.0636441160584873</c:v>
                </c:pt>
                <c:pt idx="346">
                  <c:v>8.454617220811528</c:v>
                </c:pt>
                <c:pt idx="347">
                  <c:v>6.0225755629462467</c:v>
                </c:pt>
                <c:pt idx="348">
                  <c:v>8.856916709610239</c:v>
                </c:pt>
                <c:pt idx="349">
                  <c:v>10.1043136171521</c:v>
                </c:pt>
                <c:pt idx="350">
                  <c:v>9.0464976605120988</c:v>
                </c:pt>
                <c:pt idx="351">
                  <c:v>7.9740250586480865</c:v>
                </c:pt>
                <c:pt idx="352">
                  <c:v>7.0592687890421999</c:v>
                </c:pt>
                <c:pt idx="353">
                  <c:v>7.8593873170453383</c:v>
                </c:pt>
                <c:pt idx="354">
                  <c:v>7.5306969029027755</c:v>
                </c:pt>
                <c:pt idx="355">
                  <c:v>7.8224069517294401</c:v>
                </c:pt>
                <c:pt idx="356">
                  <c:v>8.7614241859925173</c:v>
                </c:pt>
                <c:pt idx="357">
                  <c:v>9.2654681323732397</c:v>
                </c:pt>
                <c:pt idx="358">
                  <c:v>9.1335510760955696</c:v>
                </c:pt>
                <c:pt idx="359">
                  <c:v>7.7641315031591374</c:v>
                </c:pt>
                <c:pt idx="360">
                  <c:v>7.6691144643958058</c:v>
                </c:pt>
                <c:pt idx="361">
                  <c:v>9.7830486948358679</c:v>
                </c:pt>
                <c:pt idx="362">
                  <c:v>7.3255674030427222</c:v>
                </c:pt>
                <c:pt idx="363">
                  <c:v>8.0790105442638307</c:v>
                </c:pt>
                <c:pt idx="364">
                  <c:v>6.940278416603193</c:v>
                </c:pt>
                <c:pt idx="365">
                  <c:v>8.2429521014484806</c:v>
                </c:pt>
                <c:pt idx="366">
                  <c:v>8.9123627195215978</c:v>
                </c:pt>
                <c:pt idx="367">
                  <c:v>8.2498312050388769</c:v>
                </c:pt>
                <c:pt idx="368">
                  <c:v>8.4997625758876012</c:v>
                </c:pt>
                <c:pt idx="369">
                  <c:v>7.7371053506031044</c:v>
                </c:pt>
                <c:pt idx="370">
                  <c:v>8.425743441094621</c:v>
                </c:pt>
                <c:pt idx="371">
                  <c:v>7.0384450047802423</c:v>
                </c:pt>
                <c:pt idx="372">
                  <c:v>6.4398610788501705</c:v>
                </c:pt>
                <c:pt idx="373">
                  <c:v>6.6913326901836152</c:v>
                </c:pt>
                <c:pt idx="374">
                  <c:v>8.6436802069460086</c:v>
                </c:pt>
                <c:pt idx="375">
                  <c:v>11.564498550654983</c:v>
                </c:pt>
                <c:pt idx="376">
                  <c:v>7.653233145944184</c:v>
                </c:pt>
                <c:pt idx="377">
                  <c:v>9.4142321624142546</c:v>
                </c:pt>
                <c:pt idx="378">
                  <c:v>8.3320796773429215</c:v>
                </c:pt>
                <c:pt idx="379">
                  <c:v>8.6572819631992477</c:v>
                </c:pt>
                <c:pt idx="380">
                  <c:v>8.0549009354657883</c:v>
                </c:pt>
                <c:pt idx="381">
                  <c:v>7.4595243315310391</c:v>
                </c:pt>
                <c:pt idx="382">
                  <c:v>7.9964225744732955</c:v>
                </c:pt>
                <c:pt idx="383">
                  <c:v>7.5860037082921954</c:v>
                </c:pt>
                <c:pt idx="384">
                  <c:v>10.300366510032941</c:v>
                </c:pt>
                <c:pt idx="385">
                  <c:v>8.3167647250125594</c:v>
                </c:pt>
                <c:pt idx="386">
                  <c:v>7.8809359623346076</c:v>
                </c:pt>
                <c:pt idx="387">
                  <c:v>8.1126311926477896</c:v>
                </c:pt>
                <c:pt idx="388">
                  <c:v>7.5602610111348252</c:v>
                </c:pt>
                <c:pt idx="389">
                  <c:v>7.8579614782722507</c:v>
                </c:pt>
                <c:pt idx="390">
                  <c:v>9.0394493393221325</c:v>
                </c:pt>
                <c:pt idx="391">
                  <c:v>8.9200502374561754</c:v>
                </c:pt>
                <c:pt idx="392">
                  <c:v>7.5096041222297645</c:v>
                </c:pt>
                <c:pt idx="393">
                  <c:v>7.5106836047529404</c:v>
                </c:pt>
                <c:pt idx="394">
                  <c:v>7.8987575383085638</c:v>
                </c:pt>
                <c:pt idx="395">
                  <c:v>7.0580972826601576</c:v>
                </c:pt>
                <c:pt idx="396">
                  <c:v>7.4933226626152161</c:v>
                </c:pt>
                <c:pt idx="397">
                  <c:v>7.5488994088778156</c:v>
                </c:pt>
                <c:pt idx="398">
                  <c:v>7.5468725439694548</c:v>
                </c:pt>
                <c:pt idx="399">
                  <c:v>7.9654142630398042</c:v>
                </c:pt>
                <c:pt idx="400">
                  <c:v>5.661022734263371</c:v>
                </c:pt>
                <c:pt idx="401">
                  <c:v>9.0575132470329134</c:v>
                </c:pt>
                <c:pt idx="402">
                  <c:v>7.7620552196020256</c:v>
                </c:pt>
                <c:pt idx="403">
                  <c:v>8.201748604755986</c:v>
                </c:pt>
                <c:pt idx="404">
                  <c:v>7.865728480271855</c:v>
                </c:pt>
                <c:pt idx="405">
                  <c:v>5.2085884868341044</c:v>
                </c:pt>
                <c:pt idx="406">
                  <c:v>7.9384714298840988</c:v>
                </c:pt>
                <c:pt idx="407">
                  <c:v>8.8361043101488583</c:v>
                </c:pt>
                <c:pt idx="408">
                  <c:v>9.5614337651088999</c:v>
                </c:pt>
                <c:pt idx="409">
                  <c:v>8.3693828361924396</c:v>
                </c:pt>
                <c:pt idx="410">
                  <c:v>6.873544864432235</c:v>
                </c:pt>
                <c:pt idx="411">
                  <c:v>7.7868860354164635</c:v>
                </c:pt>
                <c:pt idx="412">
                  <c:v>8.0873293669634787</c:v>
                </c:pt>
                <c:pt idx="413">
                  <c:v>5.9753028985119867</c:v>
                </c:pt>
                <c:pt idx="414">
                  <c:v>8.5355703588217064</c:v>
                </c:pt>
                <c:pt idx="415">
                  <c:v>7.8203029071979824</c:v>
                </c:pt>
                <c:pt idx="416">
                  <c:v>7.9282036557875646</c:v>
                </c:pt>
                <c:pt idx="417">
                  <c:v>7.2791385746042545</c:v>
                </c:pt>
                <c:pt idx="418">
                  <c:v>8.4327224991145773</c:v>
                </c:pt>
                <c:pt idx="419">
                  <c:v>7.2663041732080433</c:v>
                </c:pt>
                <c:pt idx="420">
                  <c:v>7.4805200712291455</c:v>
                </c:pt>
                <c:pt idx="421">
                  <c:v>8.8433364637932108</c:v>
                </c:pt>
                <c:pt idx="422">
                  <c:v>8.1119399341546945</c:v>
                </c:pt>
                <c:pt idx="423">
                  <c:v>8.4484097960927791</c:v>
                </c:pt>
                <c:pt idx="424">
                  <c:v>9.4902169202902389</c:v>
                </c:pt>
                <c:pt idx="425">
                  <c:v>6.8946857686311187</c:v>
                </c:pt>
                <c:pt idx="426">
                  <c:v>8.4465294207329897</c:v>
                </c:pt>
                <c:pt idx="427">
                  <c:v>6.4136097410218511</c:v>
                </c:pt>
                <c:pt idx="428">
                  <c:v>10.303313847974447</c:v>
                </c:pt>
                <c:pt idx="429">
                  <c:v>8.8157522312972425</c:v>
                </c:pt>
                <c:pt idx="430">
                  <c:v>6.8401174528883404</c:v>
                </c:pt>
                <c:pt idx="431">
                  <c:v>10.094433580401072</c:v>
                </c:pt>
                <c:pt idx="432">
                  <c:v>8.1940407352517362</c:v>
                </c:pt>
                <c:pt idx="433">
                  <c:v>8.3023995274565117</c:v>
                </c:pt>
                <c:pt idx="434">
                  <c:v>10.023822914900812</c:v>
                </c:pt>
                <c:pt idx="435">
                  <c:v>8.3934051770341167</c:v>
                </c:pt>
                <c:pt idx="436">
                  <c:v>7.9238618000465735</c:v>
                </c:pt>
                <c:pt idx="437">
                  <c:v>7.9915375125956656</c:v>
                </c:pt>
                <c:pt idx="438">
                  <c:v>5.8204338934623427</c:v>
                </c:pt>
                <c:pt idx="439">
                  <c:v>9.0875843280842172</c:v>
                </c:pt>
                <c:pt idx="440">
                  <c:v>7.8535691889931289</c:v>
                </c:pt>
                <c:pt idx="441">
                  <c:v>9.0161145432700653</c:v>
                </c:pt>
                <c:pt idx="442">
                  <c:v>8.115298700809511</c:v>
                </c:pt>
                <c:pt idx="443">
                  <c:v>7.6085258310826003</c:v>
                </c:pt>
                <c:pt idx="444">
                  <c:v>7.3567763949642853</c:v>
                </c:pt>
                <c:pt idx="445">
                  <c:v>9.7738202555856564</c:v>
                </c:pt>
                <c:pt idx="446">
                  <c:v>8.2479816973406486</c:v>
                </c:pt>
                <c:pt idx="447">
                  <c:v>9.5591619545611515</c:v>
                </c:pt>
                <c:pt idx="448">
                  <c:v>8.141165723392314</c:v>
                </c:pt>
                <c:pt idx="449">
                  <c:v>8.9368520738576702</c:v>
                </c:pt>
                <c:pt idx="450">
                  <c:v>8.2356411309659006</c:v>
                </c:pt>
                <c:pt idx="451">
                  <c:v>5.599563259175488</c:v>
                </c:pt>
                <c:pt idx="452">
                  <c:v>7.7988944339778934</c:v>
                </c:pt>
                <c:pt idx="453">
                  <c:v>7.8373780657963223</c:v>
                </c:pt>
                <c:pt idx="454">
                  <c:v>7.8471915728041406</c:v>
                </c:pt>
                <c:pt idx="455">
                  <c:v>6.0195202710256641</c:v>
                </c:pt>
                <c:pt idx="456">
                  <c:v>8.6752680916270926</c:v>
                </c:pt>
                <c:pt idx="457">
                  <c:v>6.8002250995489568</c:v>
                </c:pt>
                <c:pt idx="458">
                  <c:v>7.1503104728458604</c:v>
                </c:pt>
                <c:pt idx="459">
                  <c:v>8.7479719832896219</c:v>
                </c:pt>
                <c:pt idx="460">
                  <c:v>6.0681750664015555</c:v>
                </c:pt>
                <c:pt idx="461">
                  <c:v>9.4835970931241516</c:v>
                </c:pt>
                <c:pt idx="462">
                  <c:v>7.3455784176660348</c:v>
                </c:pt>
                <c:pt idx="463">
                  <c:v>8.0488411594898928</c:v>
                </c:pt>
                <c:pt idx="464">
                  <c:v>9.0949360114207884</c:v>
                </c:pt>
                <c:pt idx="465">
                  <c:v>6.6870438747409002</c:v>
                </c:pt>
                <c:pt idx="466">
                  <c:v>8.5623637586350991</c:v>
                </c:pt>
                <c:pt idx="467">
                  <c:v>8.7557092176792448</c:v>
                </c:pt>
                <c:pt idx="468">
                  <c:v>8.0847745406415736</c:v>
                </c:pt>
                <c:pt idx="469">
                  <c:v>8.2836916112622117</c:v>
                </c:pt>
                <c:pt idx="470">
                  <c:v>8.3433709569230832</c:v>
                </c:pt>
                <c:pt idx="471">
                  <c:v>7.1837969930512049</c:v>
                </c:pt>
                <c:pt idx="472">
                  <c:v>9.5825388757722543</c:v>
                </c:pt>
                <c:pt idx="473">
                  <c:v>8.3683486243449305</c:v>
                </c:pt>
                <c:pt idx="474">
                  <c:v>8.2158086709699365</c:v>
                </c:pt>
                <c:pt idx="475">
                  <c:v>8.3926492255558518</c:v>
                </c:pt>
                <c:pt idx="476">
                  <c:v>7.4915522618976151</c:v>
                </c:pt>
                <c:pt idx="477">
                  <c:v>8.4524702115888033</c:v>
                </c:pt>
                <c:pt idx="478">
                  <c:v>7.6350518275684767</c:v>
                </c:pt>
                <c:pt idx="479">
                  <c:v>6.7775382711173258</c:v>
                </c:pt>
                <c:pt idx="480">
                  <c:v>6.8001494326395076</c:v>
                </c:pt>
                <c:pt idx="481">
                  <c:v>8.4800128813028</c:v>
                </c:pt>
                <c:pt idx="482">
                  <c:v>7.9686525058568156</c:v>
                </c:pt>
                <c:pt idx="483">
                  <c:v>8.2584815330097125</c:v>
                </c:pt>
                <c:pt idx="484">
                  <c:v>6.7591325292523265</c:v>
                </c:pt>
                <c:pt idx="485">
                  <c:v>6.8133363509684113</c:v>
                </c:pt>
                <c:pt idx="486">
                  <c:v>9.5998911365675337</c:v>
                </c:pt>
                <c:pt idx="487">
                  <c:v>9.3370211547394426</c:v>
                </c:pt>
                <c:pt idx="488">
                  <c:v>8.4417040241729993</c:v>
                </c:pt>
                <c:pt idx="489">
                  <c:v>6.7921729453078044</c:v>
                </c:pt>
                <c:pt idx="490">
                  <c:v>8.4192272813717324</c:v>
                </c:pt>
                <c:pt idx="491">
                  <c:v>8.2418326937749544</c:v>
                </c:pt>
                <c:pt idx="492">
                  <c:v>6.8195270611601693</c:v>
                </c:pt>
                <c:pt idx="493">
                  <c:v>8.4132895348473724</c:v>
                </c:pt>
                <c:pt idx="494">
                  <c:v>8.2247066216725031</c:v>
                </c:pt>
                <c:pt idx="495">
                  <c:v>8.927190945483618</c:v>
                </c:pt>
                <c:pt idx="496">
                  <c:v>9.1090051025914818</c:v>
                </c:pt>
                <c:pt idx="497">
                  <c:v>7.1862995704652768</c:v>
                </c:pt>
                <c:pt idx="498">
                  <c:v>10.793795112365075</c:v>
                </c:pt>
                <c:pt idx="499">
                  <c:v>8.1586448133730425</c:v>
                </c:pt>
                <c:pt idx="500">
                  <c:v>7.4213167529255637</c:v>
                </c:pt>
                <c:pt idx="501">
                  <c:v>7.6451771730619109</c:v>
                </c:pt>
                <c:pt idx="502">
                  <c:v>9.1740151327834489</c:v>
                </c:pt>
                <c:pt idx="503">
                  <c:v>7.4401363167559236</c:v>
                </c:pt>
                <c:pt idx="504">
                  <c:v>8.8548852257861359</c:v>
                </c:pt>
                <c:pt idx="505">
                  <c:v>7.2369282660498104</c:v>
                </c:pt>
                <c:pt idx="506">
                  <c:v>8.6293557192279078</c:v>
                </c:pt>
                <c:pt idx="507">
                  <c:v>5.6899347911992812</c:v>
                </c:pt>
                <c:pt idx="508">
                  <c:v>9.1752692498295936</c:v>
                </c:pt>
                <c:pt idx="509">
                  <c:v>7.8937760413901996</c:v>
                </c:pt>
                <c:pt idx="510">
                  <c:v>8.6959462257382363</c:v>
                </c:pt>
                <c:pt idx="511">
                  <c:v>7.2495512969584963</c:v>
                </c:pt>
                <c:pt idx="512">
                  <c:v>9.0646602571448653</c:v>
                </c:pt>
                <c:pt idx="513">
                  <c:v>8.7025996109435724</c:v>
                </c:pt>
                <c:pt idx="514">
                  <c:v>7.2157204460899607</c:v>
                </c:pt>
                <c:pt idx="515">
                  <c:v>7.2682053220960139</c:v>
                </c:pt>
                <c:pt idx="516">
                  <c:v>9.5722731815439595</c:v>
                </c:pt>
                <c:pt idx="517">
                  <c:v>7.0563898654006891</c:v>
                </c:pt>
                <c:pt idx="518">
                  <c:v>9.5106213307612713</c:v>
                </c:pt>
                <c:pt idx="519">
                  <c:v>7.8777994703912979</c:v>
                </c:pt>
                <c:pt idx="520">
                  <c:v>7.3860275109043556</c:v>
                </c:pt>
                <c:pt idx="521">
                  <c:v>7.2115561610954879</c:v>
                </c:pt>
                <c:pt idx="522">
                  <c:v>7.9203427700333444</c:v>
                </c:pt>
                <c:pt idx="523">
                  <c:v>6.2139561600566955</c:v>
                </c:pt>
                <c:pt idx="524">
                  <c:v>8.0062853575748338</c:v>
                </c:pt>
                <c:pt idx="525">
                  <c:v>7.8557258850623457</c:v>
                </c:pt>
                <c:pt idx="526">
                  <c:v>8.5892111287577197</c:v>
                </c:pt>
                <c:pt idx="527">
                  <c:v>10.258375889481192</c:v>
                </c:pt>
                <c:pt idx="528">
                  <c:v>9.0932446968722633</c:v>
                </c:pt>
                <c:pt idx="529">
                  <c:v>8.8470482046593464</c:v>
                </c:pt>
                <c:pt idx="530">
                  <c:v>7.7068293245327606</c:v>
                </c:pt>
                <c:pt idx="531">
                  <c:v>8.0325224044702352</c:v>
                </c:pt>
                <c:pt idx="532">
                  <c:v>5.9844336882962068</c:v>
                </c:pt>
                <c:pt idx="533">
                  <c:v>8.4320375818293947</c:v>
                </c:pt>
                <c:pt idx="534">
                  <c:v>7.3896384710620424</c:v>
                </c:pt>
                <c:pt idx="535">
                  <c:v>7.5002359311777802</c:v>
                </c:pt>
                <c:pt idx="536">
                  <c:v>7.3999221989086932</c:v>
                </c:pt>
                <c:pt idx="537">
                  <c:v>8.6715093829554633</c:v>
                </c:pt>
                <c:pt idx="538">
                  <c:v>6.6238083340801506</c:v>
                </c:pt>
                <c:pt idx="539">
                  <c:v>5.3113446818014802</c:v>
                </c:pt>
                <c:pt idx="540">
                  <c:v>6.0309330328747848</c:v>
                </c:pt>
                <c:pt idx="541">
                  <c:v>7.8534661626038789</c:v>
                </c:pt>
                <c:pt idx="542">
                  <c:v>8.9920239626329703</c:v>
                </c:pt>
                <c:pt idx="543">
                  <c:v>7.7142305191880398</c:v>
                </c:pt>
                <c:pt idx="544">
                  <c:v>6.2541772637016528</c:v>
                </c:pt>
                <c:pt idx="545">
                  <c:v>6.8633193096511498</c:v>
                </c:pt>
                <c:pt idx="546">
                  <c:v>8.2464795152267136</c:v>
                </c:pt>
                <c:pt idx="547">
                  <c:v>5.8638972533638061</c:v>
                </c:pt>
                <c:pt idx="548">
                  <c:v>8.633679445981457</c:v>
                </c:pt>
                <c:pt idx="549">
                  <c:v>8.3262293650723969</c:v>
                </c:pt>
                <c:pt idx="550">
                  <c:v>6.5534844428311478</c:v>
                </c:pt>
                <c:pt idx="551">
                  <c:v>7.4119719096412737</c:v>
                </c:pt>
                <c:pt idx="552">
                  <c:v>9.1362905209308849</c:v>
                </c:pt>
                <c:pt idx="553">
                  <c:v>7.1872644219144348</c:v>
                </c:pt>
                <c:pt idx="554">
                  <c:v>8.9299754811829963</c:v>
                </c:pt>
                <c:pt idx="555">
                  <c:v>8.6055331100828738</c:v>
                </c:pt>
                <c:pt idx="556">
                  <c:v>9.381574725102686</c:v>
                </c:pt>
                <c:pt idx="557">
                  <c:v>6.228019568316336</c:v>
                </c:pt>
                <c:pt idx="558">
                  <c:v>8.3229273177629111</c:v>
                </c:pt>
                <c:pt idx="559">
                  <c:v>8.9318150589016643</c:v>
                </c:pt>
                <c:pt idx="560">
                  <c:v>7.815716975347863</c:v>
                </c:pt>
                <c:pt idx="561">
                  <c:v>7.3669962899682675</c:v>
                </c:pt>
                <c:pt idx="562">
                  <c:v>8.2214024271662804</c:v>
                </c:pt>
                <c:pt idx="563">
                  <c:v>6.9407527910869788</c:v>
                </c:pt>
                <c:pt idx="564">
                  <c:v>8.2304097122583695</c:v>
                </c:pt>
                <c:pt idx="565">
                  <c:v>6.5385373693362112</c:v>
                </c:pt>
                <c:pt idx="566">
                  <c:v>7.770179178746722</c:v>
                </c:pt>
                <c:pt idx="567">
                  <c:v>6.3865238249733611</c:v>
                </c:pt>
                <c:pt idx="568">
                  <c:v>7.9261962703028139</c:v>
                </c:pt>
                <c:pt idx="569">
                  <c:v>7.8759683523995259</c:v>
                </c:pt>
                <c:pt idx="570">
                  <c:v>9.3139051390157377</c:v>
                </c:pt>
                <c:pt idx="571">
                  <c:v>9.9132730159420799</c:v>
                </c:pt>
                <c:pt idx="572">
                  <c:v>7.5076045254618711</c:v>
                </c:pt>
                <c:pt idx="573">
                  <c:v>9.5874393044431852</c:v>
                </c:pt>
                <c:pt idx="574">
                  <c:v>7.8957284888628072</c:v>
                </c:pt>
                <c:pt idx="575">
                  <c:v>7.2706140411578568</c:v>
                </c:pt>
                <c:pt idx="576">
                  <c:v>6.3049092404158298</c:v>
                </c:pt>
                <c:pt idx="577">
                  <c:v>6.295412037316944</c:v>
                </c:pt>
                <c:pt idx="578">
                  <c:v>7.1987764602762532</c:v>
                </c:pt>
                <c:pt idx="579">
                  <c:v>8.4187174852999291</c:v>
                </c:pt>
                <c:pt idx="580">
                  <c:v>7.985502599050208</c:v>
                </c:pt>
                <c:pt idx="581">
                  <c:v>7.4455039765615476</c:v>
                </c:pt>
                <c:pt idx="582">
                  <c:v>7.5773953795054343</c:v>
                </c:pt>
                <c:pt idx="583">
                  <c:v>7.1433383187700912</c:v>
                </c:pt>
                <c:pt idx="584">
                  <c:v>8.0224946905149466</c:v>
                </c:pt>
                <c:pt idx="585">
                  <c:v>9.1802802005219881</c:v>
                </c:pt>
                <c:pt idx="586">
                  <c:v>7.4376316222053358</c:v>
                </c:pt>
                <c:pt idx="587">
                  <c:v>9.3239092694118906</c:v>
                </c:pt>
                <c:pt idx="588">
                  <c:v>7.9122232514120299</c:v>
                </c:pt>
                <c:pt idx="589">
                  <c:v>9.4443647299473188</c:v>
                </c:pt>
                <c:pt idx="590">
                  <c:v>7.1138622098403967</c:v>
                </c:pt>
                <c:pt idx="591">
                  <c:v>8.9376737684129086</c:v>
                </c:pt>
                <c:pt idx="592">
                  <c:v>6.9867110749518337</c:v>
                </c:pt>
                <c:pt idx="593">
                  <c:v>9.4021127823571096</c:v>
                </c:pt>
                <c:pt idx="594">
                  <c:v>7.5904226550377034</c:v>
                </c:pt>
                <c:pt idx="595">
                  <c:v>8.8123090642962616</c:v>
                </c:pt>
                <c:pt idx="596">
                  <c:v>6.5205851529536449</c:v>
                </c:pt>
                <c:pt idx="597">
                  <c:v>7.2669394659673827</c:v>
                </c:pt>
                <c:pt idx="598">
                  <c:v>9.9125140975361781</c:v>
                </c:pt>
                <c:pt idx="599">
                  <c:v>7.7679300404014473</c:v>
                </c:pt>
                <c:pt idx="600">
                  <c:v>6.5837276910762776</c:v>
                </c:pt>
                <c:pt idx="601">
                  <c:v>8.3571535406082145</c:v>
                </c:pt>
                <c:pt idx="602">
                  <c:v>9.1536904791929228</c:v>
                </c:pt>
                <c:pt idx="603">
                  <c:v>6.9681617312929038</c:v>
                </c:pt>
                <c:pt idx="604">
                  <c:v>5.8891267646460852</c:v>
                </c:pt>
                <c:pt idx="605">
                  <c:v>8.3146285924349765</c:v>
                </c:pt>
                <c:pt idx="606">
                  <c:v>7.7215075091827403</c:v>
                </c:pt>
                <c:pt idx="607">
                  <c:v>8.946474803695466</c:v>
                </c:pt>
                <c:pt idx="608">
                  <c:v>8.3196792700301643</c:v>
                </c:pt>
                <c:pt idx="609">
                  <c:v>8.6407303325518097</c:v>
                </c:pt>
                <c:pt idx="610">
                  <c:v>7.2929899168557881</c:v>
                </c:pt>
                <c:pt idx="611">
                  <c:v>9.9115096996905034</c:v>
                </c:pt>
                <c:pt idx="612">
                  <c:v>5.8269504846355709</c:v>
                </c:pt>
                <c:pt idx="613">
                  <c:v>7.0112343272448827</c:v>
                </c:pt>
                <c:pt idx="614">
                  <c:v>6.9314358230142528</c:v>
                </c:pt>
                <c:pt idx="615">
                  <c:v>8.0513565002154248</c:v>
                </c:pt>
                <c:pt idx="616">
                  <c:v>8.0410220968570325</c:v>
                </c:pt>
                <c:pt idx="617">
                  <c:v>9.2261537046962605</c:v>
                </c:pt>
                <c:pt idx="618">
                  <c:v>9.5402669454265734</c:v>
                </c:pt>
                <c:pt idx="619">
                  <c:v>7.4901953395702412</c:v>
                </c:pt>
                <c:pt idx="620">
                  <c:v>7.3567633807312971</c:v>
                </c:pt>
                <c:pt idx="621">
                  <c:v>8.029987911892146</c:v>
                </c:pt>
                <c:pt idx="622">
                  <c:v>8.7334811137621458</c:v>
                </c:pt>
                <c:pt idx="623">
                  <c:v>7.2388966697576977</c:v>
                </c:pt>
                <c:pt idx="624">
                  <c:v>6.9236470397349148</c:v>
                </c:pt>
                <c:pt idx="625">
                  <c:v>8.5349398831938341</c:v>
                </c:pt>
                <c:pt idx="626">
                  <c:v>5.3384117108697495</c:v>
                </c:pt>
                <c:pt idx="627">
                  <c:v>7.0494156540291026</c:v>
                </c:pt>
                <c:pt idx="628">
                  <c:v>8.1127969246186833</c:v>
                </c:pt>
                <c:pt idx="629">
                  <c:v>8.5666415303030305</c:v>
                </c:pt>
                <c:pt idx="630">
                  <c:v>7.4657117712446972</c:v>
                </c:pt>
                <c:pt idx="631">
                  <c:v>8.1815829372481321</c:v>
                </c:pt>
                <c:pt idx="632">
                  <c:v>6.9966746203218184</c:v>
                </c:pt>
                <c:pt idx="633">
                  <c:v>8.3964873601547385</c:v>
                </c:pt>
                <c:pt idx="634">
                  <c:v>9.549493879192795</c:v>
                </c:pt>
                <c:pt idx="635">
                  <c:v>7.9794825432439165</c:v>
                </c:pt>
                <c:pt idx="636">
                  <c:v>7.7600411394673428</c:v>
                </c:pt>
                <c:pt idx="637">
                  <c:v>8.6868518117308913</c:v>
                </c:pt>
                <c:pt idx="638">
                  <c:v>5.9946398458752679</c:v>
                </c:pt>
                <c:pt idx="639">
                  <c:v>7.2985843519179934</c:v>
                </c:pt>
                <c:pt idx="640">
                  <c:v>7.8119281804244904</c:v>
                </c:pt>
                <c:pt idx="641">
                  <c:v>7.620135943764228</c:v>
                </c:pt>
                <c:pt idx="642">
                  <c:v>7.841956081545427</c:v>
                </c:pt>
                <c:pt idx="643">
                  <c:v>8.9644970754147</c:v>
                </c:pt>
                <c:pt idx="644">
                  <c:v>8.6111448572030049</c:v>
                </c:pt>
                <c:pt idx="645">
                  <c:v>6.2028236890549593</c:v>
                </c:pt>
                <c:pt idx="646">
                  <c:v>7.7827201068542182</c:v>
                </c:pt>
                <c:pt idx="647">
                  <c:v>9.0823761742060096</c:v>
                </c:pt>
                <c:pt idx="648">
                  <c:v>8.2846963677724528</c:v>
                </c:pt>
                <c:pt idx="649">
                  <c:v>7.8852017001686781</c:v>
                </c:pt>
                <c:pt idx="650">
                  <c:v>6.4518301088646419</c:v>
                </c:pt>
                <c:pt idx="651">
                  <c:v>8.2674983803902009</c:v>
                </c:pt>
                <c:pt idx="652">
                  <c:v>7.5897141044912821</c:v>
                </c:pt>
                <c:pt idx="653">
                  <c:v>7.3212765173646712</c:v>
                </c:pt>
                <c:pt idx="654">
                  <c:v>7.9726940181028674</c:v>
                </c:pt>
                <c:pt idx="655">
                  <c:v>8.1491887574024293</c:v>
                </c:pt>
                <c:pt idx="656">
                  <c:v>7.1831662848596745</c:v>
                </c:pt>
                <c:pt idx="657">
                  <c:v>9.0583938598693354</c:v>
                </c:pt>
                <c:pt idx="658">
                  <c:v>9.0597154600405663</c:v>
                </c:pt>
                <c:pt idx="659">
                  <c:v>7.3900346063875118</c:v>
                </c:pt>
                <c:pt idx="660">
                  <c:v>9.4152893560687936</c:v>
                </c:pt>
                <c:pt idx="661">
                  <c:v>9.4457949377073369</c:v>
                </c:pt>
                <c:pt idx="662">
                  <c:v>7.1654227585520402</c:v>
                </c:pt>
                <c:pt idx="663">
                  <c:v>7.595627906905376</c:v>
                </c:pt>
                <c:pt idx="664">
                  <c:v>9.6302332880962656</c:v>
                </c:pt>
                <c:pt idx="665">
                  <c:v>8.4431431570426128</c:v>
                </c:pt>
                <c:pt idx="666">
                  <c:v>8.6587441802189584</c:v>
                </c:pt>
                <c:pt idx="667">
                  <c:v>8.2714015651140436</c:v>
                </c:pt>
                <c:pt idx="668">
                  <c:v>7.5156182283847697</c:v>
                </c:pt>
                <c:pt idx="669">
                  <c:v>7.0871880988949094</c:v>
                </c:pt>
                <c:pt idx="670">
                  <c:v>6.9298454326021304</c:v>
                </c:pt>
                <c:pt idx="671">
                  <c:v>9.9928200331015375</c:v>
                </c:pt>
                <c:pt idx="672">
                  <c:v>6.4994640866829609</c:v>
                </c:pt>
                <c:pt idx="673">
                  <c:v>7.9054289594713891</c:v>
                </c:pt>
                <c:pt idx="674">
                  <c:v>10.199494902364656</c:v>
                </c:pt>
                <c:pt idx="675">
                  <c:v>6.9851651017396863</c:v>
                </c:pt>
                <c:pt idx="676">
                  <c:v>8.3217660293906963</c:v>
                </c:pt>
                <c:pt idx="677">
                  <c:v>7.8320857781680493</c:v>
                </c:pt>
                <c:pt idx="678">
                  <c:v>7.200452495522268</c:v>
                </c:pt>
                <c:pt idx="679">
                  <c:v>9.8409704514796115</c:v>
                </c:pt>
                <c:pt idx="680">
                  <c:v>6.162991904435895</c:v>
                </c:pt>
                <c:pt idx="681">
                  <c:v>8.6054959524050307</c:v>
                </c:pt>
                <c:pt idx="682">
                  <c:v>7.4946996716467638</c:v>
                </c:pt>
                <c:pt idx="683">
                  <c:v>5.9177517527382832</c:v>
                </c:pt>
                <c:pt idx="684">
                  <c:v>6.5911778758981443</c:v>
                </c:pt>
                <c:pt idx="685">
                  <c:v>6.434002964417517</c:v>
                </c:pt>
                <c:pt idx="686">
                  <c:v>6.8680346225433802</c:v>
                </c:pt>
                <c:pt idx="687">
                  <c:v>7.7146455234727087</c:v>
                </c:pt>
                <c:pt idx="688">
                  <c:v>8.8564676790819163</c:v>
                </c:pt>
                <c:pt idx="689">
                  <c:v>7.5869355859045271</c:v>
                </c:pt>
                <c:pt idx="690">
                  <c:v>6.6343824192292082</c:v>
                </c:pt>
                <c:pt idx="691">
                  <c:v>8.0084941186472935</c:v>
                </c:pt>
                <c:pt idx="692">
                  <c:v>9.57739847360223</c:v>
                </c:pt>
                <c:pt idx="693">
                  <c:v>8.3959844145991269</c:v>
                </c:pt>
                <c:pt idx="694">
                  <c:v>6.934816954477184</c:v>
                </c:pt>
                <c:pt idx="695">
                  <c:v>10.292805246164587</c:v>
                </c:pt>
                <c:pt idx="696">
                  <c:v>8.7170384421435205</c:v>
                </c:pt>
                <c:pt idx="697">
                  <c:v>9.8524840203932094</c:v>
                </c:pt>
                <c:pt idx="698">
                  <c:v>7.9665487621736215</c:v>
                </c:pt>
                <c:pt idx="699">
                  <c:v>6.4733029987228772</c:v>
                </c:pt>
                <c:pt idx="700">
                  <c:v>9.2202111450334652</c:v>
                </c:pt>
                <c:pt idx="701">
                  <c:v>8.465156619733829</c:v>
                </c:pt>
                <c:pt idx="702">
                  <c:v>9.7641094612979273</c:v>
                </c:pt>
                <c:pt idx="703">
                  <c:v>8.1206542402252602</c:v>
                </c:pt>
                <c:pt idx="704">
                  <c:v>11.233997420379072</c:v>
                </c:pt>
                <c:pt idx="705">
                  <c:v>6.3063824742699923</c:v>
                </c:pt>
                <c:pt idx="706">
                  <c:v>6.8586272734234512</c:v>
                </c:pt>
                <c:pt idx="707">
                  <c:v>7.00980426344029</c:v>
                </c:pt>
                <c:pt idx="708">
                  <c:v>6.5043225978325019</c:v>
                </c:pt>
                <c:pt idx="709">
                  <c:v>7.9083668297900314</c:v>
                </c:pt>
                <c:pt idx="710">
                  <c:v>7.7324978989835387</c:v>
                </c:pt>
                <c:pt idx="711">
                  <c:v>8.6602369935122834</c:v>
                </c:pt>
                <c:pt idx="712">
                  <c:v>6.6019652778216491</c:v>
                </c:pt>
                <c:pt idx="713">
                  <c:v>7.7990860990290045</c:v>
                </c:pt>
                <c:pt idx="714">
                  <c:v>9.6200840149377882</c:v>
                </c:pt>
                <c:pt idx="715">
                  <c:v>7.6542782257627122</c:v>
                </c:pt>
                <c:pt idx="716">
                  <c:v>8.1542020251673062</c:v>
                </c:pt>
                <c:pt idx="717">
                  <c:v>9.421124005067206</c:v>
                </c:pt>
                <c:pt idx="718">
                  <c:v>7.8729046699308709</c:v>
                </c:pt>
                <c:pt idx="719">
                  <c:v>6.9600542512954284</c:v>
                </c:pt>
                <c:pt idx="720">
                  <c:v>8.2472636082577946</c:v>
                </c:pt>
                <c:pt idx="721">
                  <c:v>9.3204472629293846</c:v>
                </c:pt>
                <c:pt idx="722">
                  <c:v>7.9250197465537022</c:v>
                </c:pt>
                <c:pt idx="723">
                  <c:v>6.8624632086327395</c:v>
                </c:pt>
                <c:pt idx="724">
                  <c:v>8.1277936858278199</c:v>
                </c:pt>
                <c:pt idx="725">
                  <c:v>7.0479255840684987</c:v>
                </c:pt>
                <c:pt idx="726">
                  <c:v>8.4557051286882476</c:v>
                </c:pt>
                <c:pt idx="727">
                  <c:v>9.8736964813055348</c:v>
                </c:pt>
                <c:pt idx="728">
                  <c:v>7.9999877150425451</c:v>
                </c:pt>
                <c:pt idx="729">
                  <c:v>7.0753823855496787</c:v>
                </c:pt>
                <c:pt idx="730">
                  <c:v>10.217781065126324</c:v>
                </c:pt>
                <c:pt idx="731">
                  <c:v>8.1169816484511852</c:v>
                </c:pt>
                <c:pt idx="732">
                  <c:v>7.0941010103848399</c:v>
                </c:pt>
                <c:pt idx="733">
                  <c:v>6.8944801019985436</c:v>
                </c:pt>
                <c:pt idx="734">
                  <c:v>8.7303427212976494</c:v>
                </c:pt>
                <c:pt idx="735">
                  <c:v>7.446985614425528</c:v>
                </c:pt>
                <c:pt idx="736">
                  <c:v>6.6310101545302622</c:v>
                </c:pt>
                <c:pt idx="737">
                  <c:v>8.415783644711567</c:v>
                </c:pt>
                <c:pt idx="738">
                  <c:v>7.7489490070609914</c:v>
                </c:pt>
                <c:pt idx="739">
                  <c:v>6.8075169688344683</c:v>
                </c:pt>
                <c:pt idx="740">
                  <c:v>7.763092277638072</c:v>
                </c:pt>
                <c:pt idx="741">
                  <c:v>7.0012888953315437</c:v>
                </c:pt>
                <c:pt idx="742">
                  <c:v>8.3936686729342433</c:v>
                </c:pt>
                <c:pt idx="743">
                  <c:v>8.7100333304244177</c:v>
                </c:pt>
                <c:pt idx="744">
                  <c:v>6.304429466173282</c:v>
                </c:pt>
                <c:pt idx="745">
                  <c:v>7.7709903006366119</c:v>
                </c:pt>
                <c:pt idx="746">
                  <c:v>7.7652374983065249</c:v>
                </c:pt>
                <c:pt idx="747">
                  <c:v>6.9237694075337011</c:v>
                </c:pt>
                <c:pt idx="748">
                  <c:v>8.4875494288409925</c:v>
                </c:pt>
                <c:pt idx="749">
                  <c:v>8.5198582303613417</c:v>
                </c:pt>
                <c:pt idx="750">
                  <c:v>6.1466385216035038</c:v>
                </c:pt>
                <c:pt idx="751">
                  <c:v>7.7609576464526109</c:v>
                </c:pt>
                <c:pt idx="752">
                  <c:v>8.0387543582076475</c:v>
                </c:pt>
                <c:pt idx="753">
                  <c:v>6.8909988345585873</c:v>
                </c:pt>
                <c:pt idx="754">
                  <c:v>6.6386978271613479</c:v>
                </c:pt>
                <c:pt idx="755">
                  <c:v>8.0398749821169719</c:v>
                </c:pt>
                <c:pt idx="756">
                  <c:v>7.5763963999692745</c:v>
                </c:pt>
                <c:pt idx="757">
                  <c:v>9.0697106304461901</c:v>
                </c:pt>
                <c:pt idx="758">
                  <c:v>8.4195020373982263</c:v>
                </c:pt>
                <c:pt idx="759">
                  <c:v>7.5401771368418551</c:v>
                </c:pt>
                <c:pt idx="760">
                  <c:v>6.8840864596465225</c:v>
                </c:pt>
                <c:pt idx="761">
                  <c:v>7.4689159118104573</c:v>
                </c:pt>
                <c:pt idx="762">
                  <c:v>9.0857077744726151</c:v>
                </c:pt>
                <c:pt idx="763">
                  <c:v>6.2264624980750964</c:v>
                </c:pt>
                <c:pt idx="764">
                  <c:v>8.8950897272689637</c:v>
                </c:pt>
                <c:pt idx="765">
                  <c:v>8.0044870814367748</c:v>
                </c:pt>
                <c:pt idx="766">
                  <c:v>8.3868971939112722</c:v>
                </c:pt>
                <c:pt idx="767">
                  <c:v>9.1941090047169869</c:v>
                </c:pt>
                <c:pt idx="768">
                  <c:v>7.8476068327027715</c:v>
                </c:pt>
                <c:pt idx="769">
                  <c:v>6.2752646590456793</c:v>
                </c:pt>
                <c:pt idx="770">
                  <c:v>9.6119007209013638</c:v>
                </c:pt>
                <c:pt idx="771">
                  <c:v>9.0383747132610655</c:v>
                </c:pt>
                <c:pt idx="772">
                  <c:v>7.0003474056431596</c:v>
                </c:pt>
                <c:pt idx="773">
                  <c:v>8.234301828869997</c:v>
                </c:pt>
                <c:pt idx="774">
                  <c:v>8.5055753816176285</c:v>
                </c:pt>
                <c:pt idx="775">
                  <c:v>7.2884223334240241</c:v>
                </c:pt>
                <c:pt idx="776">
                  <c:v>6.6488320103987499</c:v>
                </c:pt>
                <c:pt idx="777">
                  <c:v>8.1033815010731693</c:v>
                </c:pt>
                <c:pt idx="778">
                  <c:v>8.4410016823247673</c:v>
                </c:pt>
                <c:pt idx="779">
                  <c:v>6.5566774353148141</c:v>
                </c:pt>
                <c:pt idx="780">
                  <c:v>8.4715691025958844</c:v>
                </c:pt>
                <c:pt idx="781">
                  <c:v>5.7688708763315111</c:v>
                </c:pt>
                <c:pt idx="782">
                  <c:v>8.3570810298636733</c:v>
                </c:pt>
                <c:pt idx="783">
                  <c:v>9.4485044974980124</c:v>
                </c:pt>
                <c:pt idx="784">
                  <c:v>9.9961816805869645</c:v>
                </c:pt>
                <c:pt idx="785">
                  <c:v>9.2014749020368942</c:v>
                </c:pt>
                <c:pt idx="786">
                  <c:v>8.7386154246440881</c:v>
                </c:pt>
                <c:pt idx="787">
                  <c:v>7.6950177983409906</c:v>
                </c:pt>
                <c:pt idx="788">
                  <c:v>8.1679179192187714</c:v>
                </c:pt>
                <c:pt idx="789">
                  <c:v>7.0039478398670854</c:v>
                </c:pt>
                <c:pt idx="790">
                  <c:v>8.4195438954303068</c:v>
                </c:pt>
                <c:pt idx="791">
                  <c:v>8.2459344105960604</c:v>
                </c:pt>
                <c:pt idx="792">
                  <c:v>6.739352508917591</c:v>
                </c:pt>
                <c:pt idx="793">
                  <c:v>7.9622816378187933</c:v>
                </c:pt>
                <c:pt idx="794">
                  <c:v>7.7753864158532577</c:v>
                </c:pt>
                <c:pt idx="795">
                  <c:v>7.219247367007724</c:v>
                </c:pt>
                <c:pt idx="796">
                  <c:v>8.0130559453518604</c:v>
                </c:pt>
                <c:pt idx="797">
                  <c:v>7.8691311573002478</c:v>
                </c:pt>
                <c:pt idx="798">
                  <c:v>6.4559799677958161</c:v>
                </c:pt>
                <c:pt idx="799">
                  <c:v>7.7617951680073558</c:v>
                </c:pt>
                <c:pt idx="800">
                  <c:v>8.9806726586433872</c:v>
                </c:pt>
                <c:pt idx="801">
                  <c:v>10.239626006803224</c:v>
                </c:pt>
                <c:pt idx="802">
                  <c:v>6.4083025811267937</c:v>
                </c:pt>
                <c:pt idx="803">
                  <c:v>7.714011185784809</c:v>
                </c:pt>
                <c:pt idx="804">
                  <c:v>9.2128950721327261</c:v>
                </c:pt>
                <c:pt idx="805">
                  <c:v>7.5235074631111694</c:v>
                </c:pt>
                <c:pt idx="806">
                  <c:v>7.6928173040409984</c:v>
                </c:pt>
                <c:pt idx="807">
                  <c:v>8.6914171528601472</c:v>
                </c:pt>
                <c:pt idx="808">
                  <c:v>8.0297083904501392</c:v>
                </c:pt>
                <c:pt idx="809">
                  <c:v>8.8823198941457573</c:v>
                </c:pt>
                <c:pt idx="810">
                  <c:v>8.6649532182018039</c:v>
                </c:pt>
                <c:pt idx="811">
                  <c:v>7.001887014317183</c:v>
                </c:pt>
                <c:pt idx="812">
                  <c:v>7.0425288209374939</c:v>
                </c:pt>
                <c:pt idx="813">
                  <c:v>7.1063086448609649</c:v>
                </c:pt>
                <c:pt idx="814">
                  <c:v>9.6179273559851897</c:v>
                </c:pt>
                <c:pt idx="815">
                  <c:v>9.6289122919128456</c:v>
                </c:pt>
                <c:pt idx="816">
                  <c:v>8.2055967252308157</c:v>
                </c:pt>
                <c:pt idx="817">
                  <c:v>7.9009701707179163</c:v>
                </c:pt>
                <c:pt idx="818">
                  <c:v>7.0394922976449017</c:v>
                </c:pt>
                <c:pt idx="819">
                  <c:v>7.4144805738355961</c:v>
                </c:pt>
                <c:pt idx="820">
                  <c:v>8.4108343742359377</c:v>
                </c:pt>
                <c:pt idx="821">
                  <c:v>7.8433062908106255</c:v>
                </c:pt>
                <c:pt idx="822">
                  <c:v>7.7516088844248827</c:v>
                </c:pt>
                <c:pt idx="823">
                  <c:v>7.7213749255006645</c:v>
                </c:pt>
                <c:pt idx="824">
                  <c:v>7.5491874976465212</c:v>
                </c:pt>
                <c:pt idx="825">
                  <c:v>7.0041637320332146</c:v>
                </c:pt>
                <c:pt idx="826">
                  <c:v>9.6509911966563546</c:v>
                </c:pt>
                <c:pt idx="827">
                  <c:v>6.213880678735789</c:v>
                </c:pt>
                <c:pt idx="828">
                  <c:v>7.7725676475498906</c:v>
                </c:pt>
                <c:pt idx="829">
                  <c:v>8.2789273278238671</c:v>
                </c:pt>
                <c:pt idx="830">
                  <c:v>9.3730498084137537</c:v>
                </c:pt>
                <c:pt idx="831">
                  <c:v>8.1163537437422502</c:v>
                </c:pt>
                <c:pt idx="832">
                  <c:v>7.8227232024145961</c:v>
                </c:pt>
                <c:pt idx="833">
                  <c:v>9.1433411304350507</c:v>
                </c:pt>
                <c:pt idx="834">
                  <c:v>8.7148928568083406</c:v>
                </c:pt>
                <c:pt idx="835">
                  <c:v>7.6938269975536961</c:v>
                </c:pt>
                <c:pt idx="836">
                  <c:v>7.4835721622051334</c:v>
                </c:pt>
                <c:pt idx="837">
                  <c:v>10.003897464954679</c:v>
                </c:pt>
                <c:pt idx="838">
                  <c:v>8.9347693394559347</c:v>
                </c:pt>
                <c:pt idx="839">
                  <c:v>7.9361361429316952</c:v>
                </c:pt>
                <c:pt idx="840">
                  <c:v>8.184899576431711</c:v>
                </c:pt>
                <c:pt idx="841">
                  <c:v>8.6662335330608737</c:v>
                </c:pt>
                <c:pt idx="842">
                  <c:v>6.4636034504043272</c:v>
                </c:pt>
                <c:pt idx="843">
                  <c:v>6.0686896808207376</c:v>
                </c:pt>
                <c:pt idx="844">
                  <c:v>6.379855414989084</c:v>
                </c:pt>
                <c:pt idx="845">
                  <c:v>7.2567217344603963</c:v>
                </c:pt>
                <c:pt idx="846">
                  <c:v>7.6054047166315435</c:v>
                </c:pt>
                <c:pt idx="847">
                  <c:v>8.2796449298047605</c:v>
                </c:pt>
                <c:pt idx="848">
                  <c:v>6.0439492946662208</c:v>
                </c:pt>
                <c:pt idx="849">
                  <c:v>6.9683181688984543</c:v>
                </c:pt>
                <c:pt idx="850">
                  <c:v>8.2060298786284562</c:v>
                </c:pt>
                <c:pt idx="851">
                  <c:v>8.61509342026255</c:v>
                </c:pt>
                <c:pt idx="852">
                  <c:v>8.3541418796119533</c:v>
                </c:pt>
                <c:pt idx="853">
                  <c:v>7.025129620446581</c:v>
                </c:pt>
                <c:pt idx="854">
                  <c:v>7.8811540219001914</c:v>
                </c:pt>
                <c:pt idx="855">
                  <c:v>7.3387916673308968</c:v>
                </c:pt>
                <c:pt idx="856">
                  <c:v>5.3884985492779007</c:v>
                </c:pt>
                <c:pt idx="857">
                  <c:v>6.5594206034723594</c:v>
                </c:pt>
                <c:pt idx="858">
                  <c:v>7.7433798666444522</c:v>
                </c:pt>
                <c:pt idx="859">
                  <c:v>7.1189778173292844</c:v>
                </c:pt>
                <c:pt idx="860">
                  <c:v>7.413960150053585</c:v>
                </c:pt>
                <c:pt idx="861">
                  <c:v>7.6434695800976042</c:v>
                </c:pt>
                <c:pt idx="862">
                  <c:v>7.140125915870879</c:v>
                </c:pt>
                <c:pt idx="863">
                  <c:v>6.5106938310497515</c:v>
                </c:pt>
                <c:pt idx="864">
                  <c:v>8.3471293002047364</c:v>
                </c:pt>
                <c:pt idx="865">
                  <c:v>9.6173377375554114</c:v>
                </c:pt>
                <c:pt idx="866">
                  <c:v>7.8635701655998282</c:v>
                </c:pt>
                <c:pt idx="867">
                  <c:v>7.8409065483068545</c:v>
                </c:pt>
                <c:pt idx="868">
                  <c:v>8.1366975219574353</c:v>
                </c:pt>
                <c:pt idx="869">
                  <c:v>10.21314412953744</c:v>
                </c:pt>
                <c:pt idx="870">
                  <c:v>7.3916797619431325</c:v>
                </c:pt>
                <c:pt idx="871">
                  <c:v>9.7970030001433184</c:v>
                </c:pt>
                <c:pt idx="872">
                  <c:v>8.4135786978076759</c:v>
                </c:pt>
                <c:pt idx="873">
                  <c:v>9.183790386792781</c:v>
                </c:pt>
                <c:pt idx="874">
                  <c:v>8.0794127792052191</c:v>
                </c:pt>
                <c:pt idx="875">
                  <c:v>8.8590185690659613</c:v>
                </c:pt>
                <c:pt idx="876">
                  <c:v>8.161421500889384</c:v>
                </c:pt>
                <c:pt idx="877">
                  <c:v>8.9840816295301398</c:v>
                </c:pt>
                <c:pt idx="878">
                  <c:v>7.1933231333807228</c:v>
                </c:pt>
                <c:pt idx="879">
                  <c:v>7.817597834236846</c:v>
                </c:pt>
                <c:pt idx="880">
                  <c:v>8.1082365910387288</c:v>
                </c:pt>
                <c:pt idx="881">
                  <c:v>7.9662215153079483</c:v>
                </c:pt>
                <c:pt idx="882">
                  <c:v>9.8170075475713112</c:v>
                </c:pt>
                <c:pt idx="883">
                  <c:v>6.6798595190611998</c:v>
                </c:pt>
                <c:pt idx="884">
                  <c:v>8.5686100579837401</c:v>
                </c:pt>
                <c:pt idx="885">
                  <c:v>8.8843015364982758</c:v>
                </c:pt>
                <c:pt idx="886">
                  <c:v>6.7564008396312154</c:v>
                </c:pt>
                <c:pt idx="887">
                  <c:v>7.993184376713006</c:v>
                </c:pt>
                <c:pt idx="888">
                  <c:v>8.7032405910501929</c:v>
                </c:pt>
                <c:pt idx="889">
                  <c:v>7.0124723390435353</c:v>
                </c:pt>
                <c:pt idx="890">
                  <c:v>8.0601754369782448</c:v>
                </c:pt>
                <c:pt idx="891">
                  <c:v>8.5990492476739657</c:v>
                </c:pt>
                <c:pt idx="892">
                  <c:v>6.8279669197834298</c:v>
                </c:pt>
                <c:pt idx="893">
                  <c:v>7.5363808478203254</c:v>
                </c:pt>
                <c:pt idx="894">
                  <c:v>9.8127676254247085</c:v>
                </c:pt>
                <c:pt idx="895">
                  <c:v>8.9877707851366342</c:v>
                </c:pt>
                <c:pt idx="896">
                  <c:v>7.2176723558459122</c:v>
                </c:pt>
                <c:pt idx="897">
                  <c:v>7.165532310582936</c:v>
                </c:pt>
                <c:pt idx="898">
                  <c:v>8.5898681512177983</c:v>
                </c:pt>
                <c:pt idx="899">
                  <c:v>8.0234071139351286</c:v>
                </c:pt>
                <c:pt idx="900">
                  <c:v>9.5998543787436201</c:v>
                </c:pt>
                <c:pt idx="901">
                  <c:v>7.8887211120383727</c:v>
                </c:pt>
                <c:pt idx="902">
                  <c:v>7.5189566898445319</c:v>
                </c:pt>
                <c:pt idx="903">
                  <c:v>7.9712575091207514</c:v>
                </c:pt>
                <c:pt idx="904">
                  <c:v>7.3241464921257418</c:v>
                </c:pt>
                <c:pt idx="905">
                  <c:v>9.2994161096901404</c:v>
                </c:pt>
                <c:pt idx="906">
                  <c:v>6.9054557234412624</c:v>
                </c:pt>
                <c:pt idx="907">
                  <c:v>6.8049807630099339</c:v>
                </c:pt>
                <c:pt idx="908">
                  <c:v>7.7903828873516199</c:v>
                </c:pt>
                <c:pt idx="909">
                  <c:v>9.5886393021645979</c:v>
                </c:pt>
                <c:pt idx="910">
                  <c:v>9.8846863167273256</c:v>
                </c:pt>
                <c:pt idx="911">
                  <c:v>6.0311237250682623</c:v>
                </c:pt>
                <c:pt idx="912">
                  <c:v>7.241788361979177</c:v>
                </c:pt>
                <c:pt idx="913">
                  <c:v>8.8207893713551169</c:v>
                </c:pt>
                <c:pt idx="914">
                  <c:v>5.8334749551238092</c:v>
                </c:pt>
                <c:pt idx="915">
                  <c:v>7.9010690400471306</c:v>
                </c:pt>
                <c:pt idx="916">
                  <c:v>7.8845294421003764</c:v>
                </c:pt>
                <c:pt idx="917">
                  <c:v>9.3654310858029426</c:v>
                </c:pt>
                <c:pt idx="918">
                  <c:v>7.8163131688094296</c:v>
                </c:pt>
                <c:pt idx="919">
                  <c:v>8.1810991698189657</c:v>
                </c:pt>
                <c:pt idx="920">
                  <c:v>8.7511449157880428</c:v>
                </c:pt>
                <c:pt idx="921">
                  <c:v>7.7119003785605269</c:v>
                </c:pt>
                <c:pt idx="922">
                  <c:v>7.7470927991658227</c:v>
                </c:pt>
                <c:pt idx="923">
                  <c:v>8.1630853918629285</c:v>
                </c:pt>
                <c:pt idx="924">
                  <c:v>6.1945171997757376</c:v>
                </c:pt>
                <c:pt idx="925">
                  <c:v>7.6717330263464696</c:v>
                </c:pt>
                <c:pt idx="926">
                  <c:v>9.166394167182931</c:v>
                </c:pt>
                <c:pt idx="927">
                  <c:v>8.5804620032576828</c:v>
                </c:pt>
                <c:pt idx="928">
                  <c:v>6.122233178417531</c:v>
                </c:pt>
                <c:pt idx="929">
                  <c:v>8.2402117168601468</c:v>
                </c:pt>
                <c:pt idx="930">
                  <c:v>6.4076619901696485</c:v>
                </c:pt>
                <c:pt idx="931">
                  <c:v>6.6634865610826619</c:v>
                </c:pt>
                <c:pt idx="932">
                  <c:v>10.370785419597338</c:v>
                </c:pt>
                <c:pt idx="933">
                  <c:v>9.4692677571267012</c:v>
                </c:pt>
                <c:pt idx="934">
                  <c:v>9.099810391802583</c:v>
                </c:pt>
                <c:pt idx="935">
                  <c:v>7.5853719846774963</c:v>
                </c:pt>
                <c:pt idx="936">
                  <c:v>6.7952736690457227</c:v>
                </c:pt>
                <c:pt idx="937">
                  <c:v>10.052832045590252</c:v>
                </c:pt>
                <c:pt idx="938">
                  <c:v>6.8523675749525363</c:v>
                </c:pt>
                <c:pt idx="939">
                  <c:v>7.5104344683543198</c:v>
                </c:pt>
                <c:pt idx="940">
                  <c:v>6.6830706078917288</c:v>
                </c:pt>
                <c:pt idx="941">
                  <c:v>6.9040829137544621</c:v>
                </c:pt>
                <c:pt idx="942">
                  <c:v>7.2994975008709657</c:v>
                </c:pt>
                <c:pt idx="943">
                  <c:v>8.0384617997298022</c:v>
                </c:pt>
                <c:pt idx="944">
                  <c:v>7.4561830700194669</c:v>
                </c:pt>
                <c:pt idx="945">
                  <c:v>9.3578225465469345</c:v>
                </c:pt>
                <c:pt idx="946">
                  <c:v>6.8915290659020982</c:v>
                </c:pt>
                <c:pt idx="947">
                  <c:v>6.9561248563708569</c:v>
                </c:pt>
                <c:pt idx="948">
                  <c:v>7.8488746776158331</c:v>
                </c:pt>
                <c:pt idx="949">
                  <c:v>8.3828859851308355</c:v>
                </c:pt>
                <c:pt idx="950">
                  <c:v>9.2707195670450364</c:v>
                </c:pt>
                <c:pt idx="951">
                  <c:v>7.2173788580405773</c:v>
                </c:pt>
                <c:pt idx="952">
                  <c:v>8.5199865938603843</c:v>
                </c:pt>
                <c:pt idx="953">
                  <c:v>9.9935794413693522</c:v>
                </c:pt>
                <c:pt idx="954">
                  <c:v>7.8468686255871791</c:v>
                </c:pt>
                <c:pt idx="955">
                  <c:v>8.5099915382195555</c:v>
                </c:pt>
                <c:pt idx="956">
                  <c:v>6.5767173011870108</c:v>
                </c:pt>
                <c:pt idx="957">
                  <c:v>7.6796243804723909</c:v>
                </c:pt>
                <c:pt idx="958">
                  <c:v>7.9236271658527109</c:v>
                </c:pt>
                <c:pt idx="959">
                  <c:v>7.486052292023146</c:v>
                </c:pt>
                <c:pt idx="960">
                  <c:v>8.0642895122740406</c:v>
                </c:pt>
                <c:pt idx="961">
                  <c:v>8.9099750967842866</c:v>
                </c:pt>
                <c:pt idx="962">
                  <c:v>8.4422245041477915</c:v>
                </c:pt>
                <c:pt idx="963">
                  <c:v>9.542257668946025</c:v>
                </c:pt>
                <c:pt idx="964">
                  <c:v>6.8904384590332715</c:v>
                </c:pt>
                <c:pt idx="965">
                  <c:v>8.5720160993824379</c:v>
                </c:pt>
                <c:pt idx="966">
                  <c:v>6.9682461075840134</c:v>
                </c:pt>
                <c:pt idx="967">
                  <c:v>9.429272947749217</c:v>
                </c:pt>
                <c:pt idx="968">
                  <c:v>7.8886799957520521</c:v>
                </c:pt>
                <c:pt idx="969">
                  <c:v>8.9152349548010896</c:v>
                </c:pt>
                <c:pt idx="970">
                  <c:v>7.7492314439600589</c:v>
                </c:pt>
                <c:pt idx="971">
                  <c:v>7.0125451765998337</c:v>
                </c:pt>
                <c:pt idx="972">
                  <c:v>5.9028112275562545</c:v>
                </c:pt>
                <c:pt idx="973">
                  <c:v>7.0283331529351676</c:v>
                </c:pt>
                <c:pt idx="974">
                  <c:v>7.8259985175625548</c:v>
                </c:pt>
                <c:pt idx="975">
                  <c:v>7.3556004679207962</c:v>
                </c:pt>
                <c:pt idx="976">
                  <c:v>6.5688517156661792</c:v>
                </c:pt>
                <c:pt idx="977">
                  <c:v>8.6218382539162697</c:v>
                </c:pt>
                <c:pt idx="978">
                  <c:v>6.7864953550601133</c:v>
                </c:pt>
                <c:pt idx="979">
                  <c:v>6.401765085824664</c:v>
                </c:pt>
                <c:pt idx="980">
                  <c:v>6.949533928184306</c:v>
                </c:pt>
                <c:pt idx="981">
                  <c:v>5.1712847846150254</c:v>
                </c:pt>
                <c:pt idx="982">
                  <c:v>8.1265511364653982</c:v>
                </c:pt>
                <c:pt idx="983">
                  <c:v>8.7984391177648504</c:v>
                </c:pt>
                <c:pt idx="984">
                  <c:v>8.7980868659627678</c:v>
                </c:pt>
                <c:pt idx="985">
                  <c:v>7.6394836823681169</c:v>
                </c:pt>
                <c:pt idx="986">
                  <c:v>7.6749971982640135</c:v>
                </c:pt>
                <c:pt idx="987">
                  <c:v>8.3588041151944754</c:v>
                </c:pt>
                <c:pt idx="988">
                  <c:v>8.532733247981481</c:v>
                </c:pt>
                <c:pt idx="989">
                  <c:v>9.3987468363593489</c:v>
                </c:pt>
              </c:numCache>
            </c:numRef>
          </c:yVal>
          <c:bubbleSize>
            <c:numRef>
              <c:f>Practice!$E$4:$E$993</c:f>
              <c:numCache>
                <c:formatCode>#,##0</c:formatCode>
                <c:ptCount val="990"/>
                <c:pt idx="0">
                  <c:v>195600.48917479269</c:v>
                </c:pt>
                <c:pt idx="1">
                  <c:v>65417.109216498036</c:v>
                </c:pt>
                <c:pt idx="2">
                  <c:v>585.02012013718252</c:v>
                </c:pt>
                <c:pt idx="3">
                  <c:v>890450.71168706985</c:v>
                </c:pt>
                <c:pt idx="4">
                  <c:v>1224354.6297320928</c:v>
                </c:pt>
                <c:pt idx="5">
                  <c:v>335581.73020333465</c:v>
                </c:pt>
                <c:pt idx="6">
                  <c:v>19443.413936685472</c:v>
                </c:pt>
                <c:pt idx="7">
                  <c:v>132735.27086380625</c:v>
                </c:pt>
                <c:pt idx="8">
                  <c:v>1877.7134544574117</c:v>
                </c:pt>
                <c:pt idx="9">
                  <c:v>2973730.9798928285</c:v>
                </c:pt>
                <c:pt idx="10">
                  <c:v>102995.19124832882</c:v>
                </c:pt>
                <c:pt idx="11">
                  <c:v>259792.13706168265</c:v>
                </c:pt>
                <c:pt idx="12">
                  <c:v>118987.99671351489</c:v>
                </c:pt>
                <c:pt idx="13">
                  <c:v>2983341.1911543631</c:v>
                </c:pt>
                <c:pt idx="14">
                  <c:v>19995.481250870216</c:v>
                </c:pt>
                <c:pt idx="15">
                  <c:v>164624.64666161957</c:v>
                </c:pt>
                <c:pt idx="16">
                  <c:v>825100.32949110295</c:v>
                </c:pt>
                <c:pt idx="17">
                  <c:v>1535904.4139272282</c:v>
                </c:pt>
                <c:pt idx="18">
                  <c:v>83162.425792391514</c:v>
                </c:pt>
                <c:pt idx="19">
                  <c:v>17165.635916251849</c:v>
                </c:pt>
                <c:pt idx="20">
                  <c:v>277130.0147226674</c:v>
                </c:pt>
                <c:pt idx="21">
                  <c:v>93376.388133716566</c:v>
                </c:pt>
                <c:pt idx="22">
                  <c:v>105296.05477683777</c:v>
                </c:pt>
                <c:pt idx="23">
                  <c:v>53906.491534629269</c:v>
                </c:pt>
                <c:pt idx="24">
                  <c:v>2279.0401624564956</c:v>
                </c:pt>
                <c:pt idx="25">
                  <c:v>20420.444166157249</c:v>
                </c:pt>
                <c:pt idx="26">
                  <c:v>3441.5677513484234</c:v>
                </c:pt>
                <c:pt idx="27">
                  <c:v>4871.8487893785214</c:v>
                </c:pt>
                <c:pt idx="28">
                  <c:v>30447.202372747655</c:v>
                </c:pt>
                <c:pt idx="29">
                  <c:v>4719.2508790510865</c:v>
                </c:pt>
                <c:pt idx="30">
                  <c:v>614960.98030047782</c:v>
                </c:pt>
                <c:pt idx="31">
                  <c:v>61035.672054223927</c:v>
                </c:pt>
                <c:pt idx="32">
                  <c:v>27163.025128780799</c:v>
                </c:pt>
                <c:pt idx="33">
                  <c:v>72492.59242711644</c:v>
                </c:pt>
                <c:pt idx="34">
                  <c:v>10826.520116451537</c:v>
                </c:pt>
                <c:pt idx="35">
                  <c:v>62550.777832556938</c:v>
                </c:pt>
                <c:pt idx="36">
                  <c:v>18103.425756792902</c:v>
                </c:pt>
                <c:pt idx="37">
                  <c:v>403066.80883190851</c:v>
                </c:pt>
                <c:pt idx="38">
                  <c:v>1449.2801293773698</c:v>
                </c:pt>
                <c:pt idx="39">
                  <c:v>92677.93948484266</c:v>
                </c:pt>
                <c:pt idx="40">
                  <c:v>1937931.8528968866</c:v>
                </c:pt>
                <c:pt idx="41">
                  <c:v>563118.18247321923</c:v>
                </c:pt>
                <c:pt idx="42">
                  <c:v>158519.23230462387</c:v>
                </c:pt>
                <c:pt idx="43">
                  <c:v>41215.598128505255</c:v>
                </c:pt>
                <c:pt idx="44">
                  <c:v>52386.912570216344</c:v>
                </c:pt>
                <c:pt idx="45">
                  <c:v>19580.326882560697</c:v>
                </c:pt>
                <c:pt idx="46">
                  <c:v>4774745.8006758615</c:v>
                </c:pt>
                <c:pt idx="47">
                  <c:v>70767.373897420257</c:v>
                </c:pt>
                <c:pt idx="48">
                  <c:v>125409.25850318524</c:v>
                </c:pt>
                <c:pt idx="49">
                  <c:v>95258.290602233828</c:v>
                </c:pt>
                <c:pt idx="50">
                  <c:v>12381.399955565956</c:v>
                </c:pt>
                <c:pt idx="51">
                  <c:v>14440.085843008441</c:v>
                </c:pt>
                <c:pt idx="52">
                  <c:v>157151.28841547697</c:v>
                </c:pt>
                <c:pt idx="53">
                  <c:v>273272.10239688604</c:v>
                </c:pt>
                <c:pt idx="54">
                  <c:v>4393.731220960176</c:v>
                </c:pt>
                <c:pt idx="55">
                  <c:v>29332.603926275751</c:v>
                </c:pt>
                <c:pt idx="56">
                  <c:v>2703.3932401214452</c:v>
                </c:pt>
                <c:pt idx="57">
                  <c:v>1368989.733039387</c:v>
                </c:pt>
                <c:pt idx="58">
                  <c:v>794430.03811524063</c:v>
                </c:pt>
                <c:pt idx="59">
                  <c:v>92287.799365183178</c:v>
                </c:pt>
                <c:pt idx="60">
                  <c:v>211857.10774389151</c:v>
                </c:pt>
                <c:pt idx="61">
                  <c:v>146925.90881943022</c:v>
                </c:pt>
                <c:pt idx="62">
                  <c:v>6907.0245239143951</c:v>
                </c:pt>
                <c:pt idx="63">
                  <c:v>1940.6470321304403</c:v>
                </c:pt>
                <c:pt idx="64">
                  <c:v>226652.01291620711</c:v>
                </c:pt>
                <c:pt idx="65">
                  <c:v>1644493.5870134272</c:v>
                </c:pt>
                <c:pt idx="66">
                  <c:v>1444908.668231965</c:v>
                </c:pt>
                <c:pt idx="67">
                  <c:v>255668.89150460606</c:v>
                </c:pt>
                <c:pt idx="68">
                  <c:v>9824.7512401541753</c:v>
                </c:pt>
                <c:pt idx="69">
                  <c:v>369381.00773665839</c:v>
                </c:pt>
                <c:pt idx="70">
                  <c:v>27372.9602221647</c:v>
                </c:pt>
                <c:pt idx="71">
                  <c:v>1912.3664834325314</c:v>
                </c:pt>
                <c:pt idx="72">
                  <c:v>2042641.7566381695</c:v>
                </c:pt>
                <c:pt idx="73">
                  <c:v>16792.497962559821</c:v>
                </c:pt>
                <c:pt idx="74">
                  <c:v>39547.576645976857</c:v>
                </c:pt>
                <c:pt idx="75">
                  <c:v>40966.991870263751</c:v>
                </c:pt>
                <c:pt idx="76">
                  <c:v>26877.076756524522</c:v>
                </c:pt>
                <c:pt idx="77">
                  <c:v>5210.7705739409794</c:v>
                </c:pt>
                <c:pt idx="78">
                  <c:v>757513.87953570765</c:v>
                </c:pt>
                <c:pt idx="79">
                  <c:v>807.13922207701307</c:v>
                </c:pt>
                <c:pt idx="80">
                  <c:v>564396.78326583735</c:v>
                </c:pt>
                <c:pt idx="81">
                  <c:v>262450.71623949753</c:v>
                </c:pt>
                <c:pt idx="82">
                  <c:v>139.19825702477462</c:v>
                </c:pt>
                <c:pt idx="83">
                  <c:v>16267.712294123534</c:v>
                </c:pt>
                <c:pt idx="84">
                  <c:v>19032.956443662359</c:v>
                </c:pt>
                <c:pt idx="85">
                  <c:v>20415.891452007301</c:v>
                </c:pt>
                <c:pt idx="86">
                  <c:v>98548.651827651847</c:v>
                </c:pt>
                <c:pt idx="87">
                  <c:v>814711.24860596738</c:v>
                </c:pt>
                <c:pt idx="88">
                  <c:v>45326.039205222303</c:v>
                </c:pt>
                <c:pt idx="89">
                  <c:v>95700.502206834339</c:v>
                </c:pt>
                <c:pt idx="90">
                  <c:v>263840.06293916074</c:v>
                </c:pt>
                <c:pt idx="91">
                  <c:v>291289.59029509599</c:v>
                </c:pt>
                <c:pt idx="92">
                  <c:v>2438407.5218789103</c:v>
                </c:pt>
                <c:pt idx="93">
                  <c:v>239913.33523178607</c:v>
                </c:pt>
                <c:pt idx="94">
                  <c:v>7592.3109210308503</c:v>
                </c:pt>
                <c:pt idx="95">
                  <c:v>917796.57952369552</c:v>
                </c:pt>
                <c:pt idx="96">
                  <c:v>10049.294799449357</c:v>
                </c:pt>
                <c:pt idx="97">
                  <c:v>807412.85068648867</c:v>
                </c:pt>
                <c:pt idx="98">
                  <c:v>350986.63283239835</c:v>
                </c:pt>
                <c:pt idx="99">
                  <c:v>887.01001774148108</c:v>
                </c:pt>
                <c:pt idx="100">
                  <c:v>1831.0397234284101</c:v>
                </c:pt>
                <c:pt idx="101">
                  <c:v>121871.19375232383</c:v>
                </c:pt>
                <c:pt idx="102">
                  <c:v>723056.27175974997</c:v>
                </c:pt>
                <c:pt idx="103">
                  <c:v>639144.59122751968</c:v>
                </c:pt>
                <c:pt idx="104">
                  <c:v>236600.43840052906</c:v>
                </c:pt>
                <c:pt idx="105">
                  <c:v>1505.0245609082167</c:v>
                </c:pt>
                <c:pt idx="106">
                  <c:v>25450.111443080066</c:v>
                </c:pt>
                <c:pt idx="107">
                  <c:v>57128.304296005808</c:v>
                </c:pt>
                <c:pt idx="108">
                  <c:v>1484780.391985991</c:v>
                </c:pt>
                <c:pt idx="109">
                  <c:v>7033.2738219443218</c:v>
                </c:pt>
                <c:pt idx="110">
                  <c:v>1651327.9791768352</c:v>
                </c:pt>
                <c:pt idx="111">
                  <c:v>19054.798645294031</c:v>
                </c:pt>
                <c:pt idx="112">
                  <c:v>846806.76460282865</c:v>
                </c:pt>
                <c:pt idx="113">
                  <c:v>37237.284562220433</c:v>
                </c:pt>
                <c:pt idx="114">
                  <c:v>51359.351431719857</c:v>
                </c:pt>
                <c:pt idx="115">
                  <c:v>6394030.8667516485</c:v>
                </c:pt>
                <c:pt idx="116">
                  <c:v>44631.042056642262</c:v>
                </c:pt>
                <c:pt idx="117">
                  <c:v>1450.9630608928421</c:v>
                </c:pt>
                <c:pt idx="118">
                  <c:v>131149.0541940894</c:v>
                </c:pt>
                <c:pt idx="119">
                  <c:v>833129.30799961451</c:v>
                </c:pt>
                <c:pt idx="120">
                  <c:v>23087.117095820966</c:v>
                </c:pt>
                <c:pt idx="121">
                  <c:v>563010.29470355436</c:v>
                </c:pt>
                <c:pt idx="122">
                  <c:v>109558.38716060235</c:v>
                </c:pt>
                <c:pt idx="123">
                  <c:v>679151.66130440368</c:v>
                </c:pt>
                <c:pt idx="124">
                  <c:v>1020189.7132164893</c:v>
                </c:pt>
                <c:pt idx="125">
                  <c:v>231352.09886480178</c:v>
                </c:pt>
                <c:pt idx="126">
                  <c:v>16807.015441633666</c:v>
                </c:pt>
                <c:pt idx="127">
                  <c:v>321105.31433034292</c:v>
                </c:pt>
                <c:pt idx="128">
                  <c:v>1893.665818400302</c:v>
                </c:pt>
                <c:pt idx="129">
                  <c:v>255758.34061736864</c:v>
                </c:pt>
                <c:pt idx="130">
                  <c:v>371229.92041057558</c:v>
                </c:pt>
                <c:pt idx="131">
                  <c:v>185722.51134859896</c:v>
                </c:pt>
                <c:pt idx="132">
                  <c:v>45365.0947722337</c:v>
                </c:pt>
                <c:pt idx="133">
                  <c:v>180010.19868736557</c:v>
                </c:pt>
                <c:pt idx="134">
                  <c:v>1441266.369804478</c:v>
                </c:pt>
                <c:pt idx="135">
                  <c:v>6219431.2803071653</c:v>
                </c:pt>
                <c:pt idx="136">
                  <c:v>80250.253011996989</c:v>
                </c:pt>
                <c:pt idx="137">
                  <c:v>20628.374329106769</c:v>
                </c:pt>
                <c:pt idx="138">
                  <c:v>115570.07907751181</c:v>
                </c:pt>
                <c:pt idx="139">
                  <c:v>30120.940191206249</c:v>
                </c:pt>
                <c:pt idx="140">
                  <c:v>26651.465593080255</c:v>
                </c:pt>
                <c:pt idx="141">
                  <c:v>10437.845243670919</c:v>
                </c:pt>
                <c:pt idx="142">
                  <c:v>5518.7163125979532</c:v>
                </c:pt>
                <c:pt idx="143">
                  <c:v>25662.370981886623</c:v>
                </c:pt>
                <c:pt idx="144">
                  <c:v>3773550.7655114355</c:v>
                </c:pt>
                <c:pt idx="145">
                  <c:v>4670.0890742739793</c:v>
                </c:pt>
                <c:pt idx="146">
                  <c:v>75869.588702374618</c:v>
                </c:pt>
                <c:pt idx="147">
                  <c:v>8787.9366908321317</c:v>
                </c:pt>
                <c:pt idx="148">
                  <c:v>6256.8255375571271</c:v>
                </c:pt>
                <c:pt idx="149">
                  <c:v>1706047.8989139397</c:v>
                </c:pt>
                <c:pt idx="150">
                  <c:v>4966452.5562855834</c:v>
                </c:pt>
                <c:pt idx="151">
                  <c:v>3186628.362683217</c:v>
                </c:pt>
                <c:pt idx="152">
                  <c:v>49548.514381469773</c:v>
                </c:pt>
                <c:pt idx="153">
                  <c:v>45407.039465276415</c:v>
                </c:pt>
                <c:pt idx="154">
                  <c:v>93840.841040941843</c:v>
                </c:pt>
                <c:pt idx="155">
                  <c:v>1378.3966231469801</c:v>
                </c:pt>
                <c:pt idx="156">
                  <c:v>61761.747433327007</c:v>
                </c:pt>
                <c:pt idx="157">
                  <c:v>3221792.6742732879</c:v>
                </c:pt>
                <c:pt idx="158">
                  <c:v>695068.60397249949</c:v>
                </c:pt>
                <c:pt idx="159">
                  <c:v>8435.8187147316821</c:v>
                </c:pt>
                <c:pt idx="160">
                  <c:v>1856.1672543954066</c:v>
                </c:pt>
                <c:pt idx="161">
                  <c:v>132893.94792063808</c:v>
                </c:pt>
                <c:pt idx="162">
                  <c:v>48811.708103738987</c:v>
                </c:pt>
                <c:pt idx="163">
                  <c:v>518249.38527052884</c:v>
                </c:pt>
                <c:pt idx="164">
                  <c:v>555891.01419187919</c:v>
                </c:pt>
                <c:pt idx="165">
                  <c:v>416888.68777481304</c:v>
                </c:pt>
                <c:pt idx="166">
                  <c:v>1493.4544610826629</c:v>
                </c:pt>
                <c:pt idx="167">
                  <c:v>6446.2088875547151</c:v>
                </c:pt>
                <c:pt idx="168">
                  <c:v>6948.2629353845623</c:v>
                </c:pt>
                <c:pt idx="169">
                  <c:v>2025538.5130313567</c:v>
                </c:pt>
                <c:pt idx="170">
                  <c:v>7360.2859630646271</c:v>
                </c:pt>
                <c:pt idx="171">
                  <c:v>141370.85886445106</c:v>
                </c:pt>
                <c:pt idx="172">
                  <c:v>119829.78242009018</c:v>
                </c:pt>
                <c:pt idx="173">
                  <c:v>41465.557899590094</c:v>
                </c:pt>
                <c:pt idx="174">
                  <c:v>48977.805094078307</c:v>
                </c:pt>
                <c:pt idx="175">
                  <c:v>157358.99607989425</c:v>
                </c:pt>
                <c:pt idx="176">
                  <c:v>183120.59244938058</c:v>
                </c:pt>
                <c:pt idx="177">
                  <c:v>34568.361450627126</c:v>
                </c:pt>
                <c:pt idx="178">
                  <c:v>17500.24658943581</c:v>
                </c:pt>
                <c:pt idx="179">
                  <c:v>248303.24640670366</c:v>
                </c:pt>
                <c:pt idx="180">
                  <c:v>415343.68467893015</c:v>
                </c:pt>
                <c:pt idx="181">
                  <c:v>1491.0651182496147</c:v>
                </c:pt>
                <c:pt idx="182">
                  <c:v>1881076.0659626669</c:v>
                </c:pt>
                <c:pt idx="183">
                  <c:v>877.11915959037492</c:v>
                </c:pt>
                <c:pt idx="184">
                  <c:v>285974.67773606634</c:v>
                </c:pt>
                <c:pt idx="185">
                  <c:v>58027.837657731303</c:v>
                </c:pt>
                <c:pt idx="186">
                  <c:v>3063825.5227807737</c:v>
                </c:pt>
                <c:pt idx="187">
                  <c:v>53643.239962367981</c:v>
                </c:pt>
                <c:pt idx="188">
                  <c:v>151408.13799575291</c:v>
                </c:pt>
                <c:pt idx="189">
                  <c:v>20899.298922474147</c:v>
                </c:pt>
                <c:pt idx="190">
                  <c:v>6761.3812110626677</c:v>
                </c:pt>
                <c:pt idx="191">
                  <c:v>111748.11467557654</c:v>
                </c:pt>
                <c:pt idx="192">
                  <c:v>27133.087657552645</c:v>
                </c:pt>
                <c:pt idx="193">
                  <c:v>713627.26019889151</c:v>
                </c:pt>
                <c:pt idx="194">
                  <c:v>358229.11132499255</c:v>
                </c:pt>
                <c:pt idx="195">
                  <c:v>77971.411887133043</c:v>
                </c:pt>
                <c:pt idx="196">
                  <c:v>7199.6010229812427</c:v>
                </c:pt>
                <c:pt idx="197">
                  <c:v>11542.809610651686</c:v>
                </c:pt>
                <c:pt idx="198">
                  <c:v>3255244.7346511427</c:v>
                </c:pt>
                <c:pt idx="199">
                  <c:v>2670694.3464503195</c:v>
                </c:pt>
                <c:pt idx="200">
                  <c:v>94751.45610619089</c:v>
                </c:pt>
                <c:pt idx="201">
                  <c:v>30447.860701676102</c:v>
                </c:pt>
                <c:pt idx="202">
                  <c:v>117666.39268320704</c:v>
                </c:pt>
                <c:pt idx="203">
                  <c:v>4837.3163385855778</c:v>
                </c:pt>
                <c:pt idx="204">
                  <c:v>24965.576631094151</c:v>
                </c:pt>
                <c:pt idx="205">
                  <c:v>45467.177490691909</c:v>
                </c:pt>
                <c:pt idx="206">
                  <c:v>11397198.274284601</c:v>
                </c:pt>
                <c:pt idx="207">
                  <c:v>87119.498022877437</c:v>
                </c:pt>
                <c:pt idx="208">
                  <c:v>16629.27075396735</c:v>
                </c:pt>
                <c:pt idx="209">
                  <c:v>2167.0790071636243</c:v>
                </c:pt>
                <c:pt idx="210">
                  <c:v>15724.422615366122</c:v>
                </c:pt>
                <c:pt idx="211">
                  <c:v>3665696.9953730884</c:v>
                </c:pt>
                <c:pt idx="212">
                  <c:v>571083.24369199318</c:v>
                </c:pt>
                <c:pt idx="213">
                  <c:v>5384.1348258698454</c:v>
                </c:pt>
                <c:pt idx="214">
                  <c:v>16009.019681351603</c:v>
                </c:pt>
                <c:pt idx="215">
                  <c:v>78231.968368243339</c:v>
                </c:pt>
                <c:pt idx="216">
                  <c:v>12360.908129034775</c:v>
                </c:pt>
                <c:pt idx="217">
                  <c:v>386397.84098217229</c:v>
                </c:pt>
                <c:pt idx="218">
                  <c:v>4621.1609394669595</c:v>
                </c:pt>
                <c:pt idx="219">
                  <c:v>4335797.3114784788</c:v>
                </c:pt>
                <c:pt idx="220">
                  <c:v>70246.912877120514</c:v>
                </c:pt>
                <c:pt idx="221">
                  <c:v>20426.378969423171</c:v>
                </c:pt>
                <c:pt idx="222">
                  <c:v>169819.27766425183</c:v>
                </c:pt>
                <c:pt idx="223">
                  <c:v>109129.58475894736</c:v>
                </c:pt>
                <c:pt idx="224">
                  <c:v>5916.822662726302</c:v>
                </c:pt>
                <c:pt idx="225">
                  <c:v>8391.9652744004525</c:v>
                </c:pt>
                <c:pt idx="226">
                  <c:v>58899.751882744546</c:v>
                </c:pt>
                <c:pt idx="227">
                  <c:v>489191.59213785175</c:v>
                </c:pt>
                <c:pt idx="228">
                  <c:v>905240.45562712022</c:v>
                </c:pt>
                <c:pt idx="229">
                  <c:v>9665.6016674660641</c:v>
                </c:pt>
                <c:pt idx="230">
                  <c:v>772073.99065168307</c:v>
                </c:pt>
                <c:pt idx="231">
                  <c:v>161286.89705186427</c:v>
                </c:pt>
                <c:pt idx="232">
                  <c:v>5188.3552405105875</c:v>
                </c:pt>
                <c:pt idx="233">
                  <c:v>788.93905495799606</c:v>
                </c:pt>
                <c:pt idx="234">
                  <c:v>852653.42273562064</c:v>
                </c:pt>
                <c:pt idx="235">
                  <c:v>42298.536921767394</c:v>
                </c:pt>
                <c:pt idx="236">
                  <c:v>78020.406907038792</c:v>
                </c:pt>
                <c:pt idx="237">
                  <c:v>113665.24678997844</c:v>
                </c:pt>
                <c:pt idx="238">
                  <c:v>19099.669864724197</c:v>
                </c:pt>
                <c:pt idx="239">
                  <c:v>13878.635069888316</c:v>
                </c:pt>
                <c:pt idx="240">
                  <c:v>5959.0324170403665</c:v>
                </c:pt>
                <c:pt idx="241">
                  <c:v>161992.44710357342</c:v>
                </c:pt>
                <c:pt idx="242">
                  <c:v>181831.17860550692</c:v>
                </c:pt>
                <c:pt idx="243">
                  <c:v>73560.152090110816</c:v>
                </c:pt>
                <c:pt idx="244">
                  <c:v>1729230.3812500855</c:v>
                </c:pt>
                <c:pt idx="245">
                  <c:v>68521.680419401819</c:v>
                </c:pt>
                <c:pt idx="246">
                  <c:v>43378.670444579744</c:v>
                </c:pt>
                <c:pt idx="247">
                  <c:v>10312.005031172908</c:v>
                </c:pt>
                <c:pt idx="248">
                  <c:v>618748.41494531545</c:v>
                </c:pt>
                <c:pt idx="249">
                  <c:v>9202.3161267771866</c:v>
                </c:pt>
                <c:pt idx="250">
                  <c:v>1288058.6490358901</c:v>
                </c:pt>
                <c:pt idx="251">
                  <c:v>4652.2376194543613</c:v>
                </c:pt>
                <c:pt idx="252">
                  <c:v>4988.3558062578059</c:v>
                </c:pt>
                <c:pt idx="253">
                  <c:v>145757.82159208573</c:v>
                </c:pt>
                <c:pt idx="254">
                  <c:v>17994.429974112558</c:v>
                </c:pt>
                <c:pt idx="255">
                  <c:v>963713.20057450829</c:v>
                </c:pt>
                <c:pt idx="256">
                  <c:v>131184.25004553681</c:v>
                </c:pt>
                <c:pt idx="257">
                  <c:v>11523.777181474077</c:v>
                </c:pt>
                <c:pt idx="258">
                  <c:v>1790998.8353595561</c:v>
                </c:pt>
                <c:pt idx="259">
                  <c:v>327128.40152091935</c:v>
                </c:pt>
                <c:pt idx="260">
                  <c:v>12758.235487533677</c:v>
                </c:pt>
                <c:pt idx="261">
                  <c:v>15328708.148838146</c:v>
                </c:pt>
                <c:pt idx="262">
                  <c:v>4986912.6122009503</c:v>
                </c:pt>
                <c:pt idx="263">
                  <c:v>28073.136321121146</c:v>
                </c:pt>
                <c:pt idx="264">
                  <c:v>25017.070762374551</c:v>
                </c:pt>
                <c:pt idx="265">
                  <c:v>205831.56919526044</c:v>
                </c:pt>
                <c:pt idx="266">
                  <c:v>39635.770798044563</c:v>
                </c:pt>
                <c:pt idx="267">
                  <c:v>482146.11172881734</c:v>
                </c:pt>
                <c:pt idx="268">
                  <c:v>9771.2630736437059</c:v>
                </c:pt>
                <c:pt idx="269">
                  <c:v>3272.7363546988822</c:v>
                </c:pt>
                <c:pt idx="270">
                  <c:v>251390.39199860147</c:v>
                </c:pt>
                <c:pt idx="271">
                  <c:v>19591.425524413484</c:v>
                </c:pt>
                <c:pt idx="272">
                  <c:v>2201.4882911765026</c:v>
                </c:pt>
                <c:pt idx="273">
                  <c:v>11576.940573284424</c:v>
                </c:pt>
                <c:pt idx="274">
                  <c:v>254692.41125777518</c:v>
                </c:pt>
                <c:pt idx="275">
                  <c:v>7164.9016191212431</c:v>
                </c:pt>
                <c:pt idx="276">
                  <c:v>245786.9496229534</c:v>
                </c:pt>
                <c:pt idx="277">
                  <c:v>248092.77495955283</c:v>
                </c:pt>
                <c:pt idx="278">
                  <c:v>52759.710161060939</c:v>
                </c:pt>
                <c:pt idx="279">
                  <c:v>204945.00580887627</c:v>
                </c:pt>
                <c:pt idx="280">
                  <c:v>402623.03633246938</c:v>
                </c:pt>
                <c:pt idx="281">
                  <c:v>662141.10105283477</c:v>
                </c:pt>
                <c:pt idx="282">
                  <c:v>45175.822241769405</c:v>
                </c:pt>
                <c:pt idx="283">
                  <c:v>37571.721874864415</c:v>
                </c:pt>
                <c:pt idx="284">
                  <c:v>88032.484085726624</c:v>
                </c:pt>
                <c:pt idx="285">
                  <c:v>25871.638054678708</c:v>
                </c:pt>
                <c:pt idx="286">
                  <c:v>21923.9318443179</c:v>
                </c:pt>
                <c:pt idx="287">
                  <c:v>143803.50317130698</c:v>
                </c:pt>
                <c:pt idx="288">
                  <c:v>44883.869022088453</c:v>
                </c:pt>
                <c:pt idx="289">
                  <c:v>1534253.3020656796</c:v>
                </c:pt>
                <c:pt idx="290">
                  <c:v>22806.64375054264</c:v>
                </c:pt>
                <c:pt idx="291">
                  <c:v>179064.96019502304</c:v>
                </c:pt>
                <c:pt idx="292">
                  <c:v>920.80109843295338</c:v>
                </c:pt>
                <c:pt idx="293">
                  <c:v>2458577.4527010708</c:v>
                </c:pt>
                <c:pt idx="294">
                  <c:v>1034725.7990098919</c:v>
                </c:pt>
                <c:pt idx="295">
                  <c:v>563398.05204597616</c:v>
                </c:pt>
                <c:pt idx="296">
                  <c:v>3493614.524296809</c:v>
                </c:pt>
                <c:pt idx="297">
                  <c:v>36491.592118273984</c:v>
                </c:pt>
                <c:pt idx="298">
                  <c:v>42056.73917114576</c:v>
                </c:pt>
                <c:pt idx="299">
                  <c:v>106884.68185932396</c:v>
                </c:pt>
                <c:pt idx="300">
                  <c:v>679718.54462454619</c:v>
                </c:pt>
                <c:pt idx="301">
                  <c:v>39243.228864456607</c:v>
                </c:pt>
                <c:pt idx="302">
                  <c:v>88292.207050848505</c:v>
                </c:pt>
                <c:pt idx="303">
                  <c:v>188393.42019630675</c:v>
                </c:pt>
                <c:pt idx="304">
                  <c:v>1145082.221775501</c:v>
                </c:pt>
                <c:pt idx="305">
                  <c:v>19480066.60068493</c:v>
                </c:pt>
                <c:pt idx="306">
                  <c:v>499389.09457740193</c:v>
                </c:pt>
                <c:pt idx="307">
                  <c:v>923695.89679105964</c:v>
                </c:pt>
                <c:pt idx="308">
                  <c:v>93307.170979075585</c:v>
                </c:pt>
                <c:pt idx="309">
                  <c:v>86212.737922124041</c:v>
                </c:pt>
                <c:pt idx="310">
                  <c:v>17423.125363788608</c:v>
                </c:pt>
                <c:pt idx="311">
                  <c:v>216759.7015234016</c:v>
                </c:pt>
                <c:pt idx="312">
                  <c:v>9817875.6242311634</c:v>
                </c:pt>
                <c:pt idx="313">
                  <c:v>86176.27653769996</c:v>
                </c:pt>
                <c:pt idx="314">
                  <c:v>67594043.020837009</c:v>
                </c:pt>
                <c:pt idx="315">
                  <c:v>285782.97356982983</c:v>
                </c:pt>
                <c:pt idx="316">
                  <c:v>80567.514814940383</c:v>
                </c:pt>
                <c:pt idx="317">
                  <c:v>4490.3071300823185</c:v>
                </c:pt>
                <c:pt idx="318">
                  <c:v>89024.474654806443</c:v>
                </c:pt>
                <c:pt idx="319">
                  <c:v>29562.33575133864</c:v>
                </c:pt>
                <c:pt idx="320">
                  <c:v>2672239.1985718482</c:v>
                </c:pt>
                <c:pt idx="321">
                  <c:v>10125043.524755143</c:v>
                </c:pt>
                <c:pt idx="322">
                  <c:v>9214.3059819546816</c:v>
                </c:pt>
                <c:pt idx="323">
                  <c:v>8060.3238321427907</c:v>
                </c:pt>
                <c:pt idx="324">
                  <c:v>942.09522136418911</c:v>
                </c:pt>
                <c:pt idx="325">
                  <c:v>10533.056288839052</c:v>
                </c:pt>
                <c:pt idx="326">
                  <c:v>280723.43893514876</c:v>
                </c:pt>
                <c:pt idx="327">
                  <c:v>12639.477956415007</c:v>
                </c:pt>
                <c:pt idx="328">
                  <c:v>501.13263989779887</c:v>
                </c:pt>
                <c:pt idx="329">
                  <c:v>5613.0461954495649</c:v>
                </c:pt>
                <c:pt idx="330">
                  <c:v>265471.17106055032</c:v>
                </c:pt>
                <c:pt idx="331">
                  <c:v>18359.255701588838</c:v>
                </c:pt>
                <c:pt idx="332">
                  <c:v>108619.53369549297</c:v>
                </c:pt>
                <c:pt idx="333">
                  <c:v>6259.055057722403</c:v>
                </c:pt>
                <c:pt idx="334">
                  <c:v>43606.812480775712</c:v>
                </c:pt>
                <c:pt idx="335">
                  <c:v>5402499.9135717144</c:v>
                </c:pt>
                <c:pt idx="336">
                  <c:v>295516.0059159958</c:v>
                </c:pt>
                <c:pt idx="337">
                  <c:v>1203056.5869040573</c:v>
                </c:pt>
                <c:pt idx="338">
                  <c:v>261867.76154123561</c:v>
                </c:pt>
                <c:pt idx="339">
                  <c:v>17080.860414696421</c:v>
                </c:pt>
                <c:pt idx="340">
                  <c:v>356.79093504886259</c:v>
                </c:pt>
                <c:pt idx="341">
                  <c:v>2418884.1499811388</c:v>
                </c:pt>
                <c:pt idx="342">
                  <c:v>673635.03083733562</c:v>
                </c:pt>
                <c:pt idx="343">
                  <c:v>547.80527945076494</c:v>
                </c:pt>
                <c:pt idx="344">
                  <c:v>154930.19115462212</c:v>
                </c:pt>
                <c:pt idx="345">
                  <c:v>27738.232885280893</c:v>
                </c:pt>
                <c:pt idx="346">
                  <c:v>10344.468333380804</c:v>
                </c:pt>
                <c:pt idx="347">
                  <c:v>32417.664632412838</c:v>
                </c:pt>
                <c:pt idx="348">
                  <c:v>129373.58628290883</c:v>
                </c:pt>
                <c:pt idx="349">
                  <c:v>87990.256587567739</c:v>
                </c:pt>
                <c:pt idx="350">
                  <c:v>287073.20844638371</c:v>
                </c:pt>
                <c:pt idx="351">
                  <c:v>1096330.0608350716</c:v>
                </c:pt>
                <c:pt idx="352">
                  <c:v>46980.719132491155</c:v>
                </c:pt>
                <c:pt idx="353">
                  <c:v>4862240.4192031249</c:v>
                </c:pt>
                <c:pt idx="354">
                  <c:v>694401.27309083904</c:v>
                </c:pt>
                <c:pt idx="355">
                  <c:v>26620.898459950822</c:v>
                </c:pt>
                <c:pt idx="356">
                  <c:v>1008115.0029959736</c:v>
                </c:pt>
                <c:pt idx="357">
                  <c:v>16723.775425438773</c:v>
                </c:pt>
                <c:pt idx="358">
                  <c:v>49413.652595744388</c:v>
                </c:pt>
                <c:pt idx="359">
                  <c:v>5670.391696599896</c:v>
                </c:pt>
                <c:pt idx="360">
                  <c:v>31292.157353198214</c:v>
                </c:pt>
                <c:pt idx="361">
                  <c:v>172834.91941056147</c:v>
                </c:pt>
                <c:pt idx="362">
                  <c:v>1302996.1614348863</c:v>
                </c:pt>
                <c:pt idx="363">
                  <c:v>170316.56620476267</c:v>
                </c:pt>
                <c:pt idx="364">
                  <c:v>304747.06480770512</c:v>
                </c:pt>
                <c:pt idx="365">
                  <c:v>346919.79951759579</c:v>
                </c:pt>
                <c:pt idx="366">
                  <c:v>123177.47342865865</c:v>
                </c:pt>
                <c:pt idx="367">
                  <c:v>17768.836042270341</c:v>
                </c:pt>
                <c:pt idx="368">
                  <c:v>4053318.6705502905</c:v>
                </c:pt>
                <c:pt idx="369">
                  <c:v>37360.520112355691</c:v>
                </c:pt>
                <c:pt idx="370">
                  <c:v>364863.28542884329</c:v>
                </c:pt>
                <c:pt idx="371">
                  <c:v>625.64309860248511</c:v>
                </c:pt>
                <c:pt idx="372">
                  <c:v>7493.6349040837003</c:v>
                </c:pt>
                <c:pt idx="373">
                  <c:v>2664.4250656157337</c:v>
                </c:pt>
                <c:pt idx="374">
                  <c:v>81884.612639860788</c:v>
                </c:pt>
                <c:pt idx="375">
                  <c:v>43027.423259688185</c:v>
                </c:pt>
                <c:pt idx="376">
                  <c:v>974.43456319819961</c:v>
                </c:pt>
                <c:pt idx="377">
                  <c:v>122097.67207345214</c:v>
                </c:pt>
                <c:pt idx="378">
                  <c:v>36490.88429206884</c:v>
                </c:pt>
                <c:pt idx="379">
                  <c:v>43186.060229954499</c:v>
                </c:pt>
                <c:pt idx="380">
                  <c:v>193308.94294585424</c:v>
                </c:pt>
                <c:pt idx="381">
                  <c:v>169448.92065601319</c:v>
                </c:pt>
                <c:pt idx="382">
                  <c:v>192648.40773329759</c:v>
                </c:pt>
                <c:pt idx="383">
                  <c:v>2375497.4278158424</c:v>
                </c:pt>
                <c:pt idx="384">
                  <c:v>4390601.8007100914</c:v>
                </c:pt>
                <c:pt idx="385">
                  <c:v>444255.32226327626</c:v>
                </c:pt>
                <c:pt idx="386">
                  <c:v>561943.61643596611</c:v>
                </c:pt>
                <c:pt idx="387">
                  <c:v>205860.89720367917</c:v>
                </c:pt>
                <c:pt idx="388">
                  <c:v>11242.188293440717</c:v>
                </c:pt>
                <c:pt idx="389">
                  <c:v>29792.747166587975</c:v>
                </c:pt>
                <c:pt idx="390">
                  <c:v>1008852.7717701738</c:v>
                </c:pt>
                <c:pt idx="391">
                  <c:v>32668.691100047952</c:v>
                </c:pt>
                <c:pt idx="392">
                  <c:v>196009.67147340492</c:v>
                </c:pt>
                <c:pt idx="393">
                  <c:v>49050.49303080215</c:v>
                </c:pt>
                <c:pt idx="394">
                  <c:v>472164.55356835533</c:v>
                </c:pt>
                <c:pt idx="395">
                  <c:v>106064.66176718246</c:v>
                </c:pt>
                <c:pt idx="396">
                  <c:v>92525.851773769376</c:v>
                </c:pt>
                <c:pt idx="397">
                  <c:v>446.65468007240514</c:v>
                </c:pt>
                <c:pt idx="398">
                  <c:v>116263.45501267796</c:v>
                </c:pt>
                <c:pt idx="399">
                  <c:v>755935.00989039033</c:v>
                </c:pt>
                <c:pt idx="400">
                  <c:v>37619.30952078542</c:v>
                </c:pt>
                <c:pt idx="401">
                  <c:v>84802.346725240583</c:v>
                </c:pt>
                <c:pt idx="402">
                  <c:v>19407.804083394101</c:v>
                </c:pt>
                <c:pt idx="403">
                  <c:v>169516.85892099715</c:v>
                </c:pt>
                <c:pt idx="404">
                  <c:v>143933.52964187093</c:v>
                </c:pt>
                <c:pt idx="405">
                  <c:v>40045.054555736628</c:v>
                </c:pt>
                <c:pt idx="406">
                  <c:v>8425.8344438123549</c:v>
                </c:pt>
                <c:pt idx="407">
                  <c:v>51112.165777839247</c:v>
                </c:pt>
                <c:pt idx="408">
                  <c:v>20074.875025361962</c:v>
                </c:pt>
                <c:pt idx="409">
                  <c:v>1065.3834988331912</c:v>
                </c:pt>
                <c:pt idx="410">
                  <c:v>243156.81398318204</c:v>
                </c:pt>
                <c:pt idx="411">
                  <c:v>10038.392387810547</c:v>
                </c:pt>
                <c:pt idx="412">
                  <c:v>5680.5447267180143</c:v>
                </c:pt>
                <c:pt idx="413">
                  <c:v>25938.499924465214</c:v>
                </c:pt>
                <c:pt idx="414">
                  <c:v>46038.167321877205</c:v>
                </c:pt>
                <c:pt idx="415">
                  <c:v>1058842.0723050586</c:v>
                </c:pt>
                <c:pt idx="416">
                  <c:v>115914.94364723365</c:v>
                </c:pt>
                <c:pt idx="417">
                  <c:v>662846.20036935329</c:v>
                </c:pt>
                <c:pt idx="418">
                  <c:v>564448.25898563361</c:v>
                </c:pt>
                <c:pt idx="419">
                  <c:v>60162.69462404264</c:v>
                </c:pt>
                <c:pt idx="420">
                  <c:v>3996.7861434383508</c:v>
                </c:pt>
                <c:pt idx="421">
                  <c:v>1813284.3426487646</c:v>
                </c:pt>
                <c:pt idx="422">
                  <c:v>437207.57774282497</c:v>
                </c:pt>
                <c:pt idx="423">
                  <c:v>299963.28943937487</c:v>
                </c:pt>
                <c:pt idx="424">
                  <c:v>120611.89160905732</c:v>
                </c:pt>
                <c:pt idx="425">
                  <c:v>115776.89238959557</c:v>
                </c:pt>
                <c:pt idx="426">
                  <c:v>14176.104572229418</c:v>
                </c:pt>
                <c:pt idx="427">
                  <c:v>20950.02558223726</c:v>
                </c:pt>
                <c:pt idx="428">
                  <c:v>1139338.9993904773</c:v>
                </c:pt>
                <c:pt idx="429">
                  <c:v>28396.002906524416</c:v>
                </c:pt>
                <c:pt idx="430">
                  <c:v>651620.81586603308</c:v>
                </c:pt>
                <c:pt idx="431">
                  <c:v>158845.79564760576</c:v>
                </c:pt>
                <c:pt idx="432">
                  <c:v>32307.628250472</c:v>
                </c:pt>
                <c:pt idx="433">
                  <c:v>6204618.3272335716</c:v>
                </c:pt>
                <c:pt idx="434">
                  <c:v>3433400.3539928142</c:v>
                </c:pt>
                <c:pt idx="435">
                  <c:v>192071.58207216192</c:v>
                </c:pt>
                <c:pt idx="436">
                  <c:v>28014.48913451776</c:v>
                </c:pt>
                <c:pt idx="437">
                  <c:v>35832.210196041116</c:v>
                </c:pt>
                <c:pt idx="438">
                  <c:v>3854.5149410661893</c:v>
                </c:pt>
                <c:pt idx="439">
                  <c:v>12811.439245811831</c:v>
                </c:pt>
                <c:pt idx="440">
                  <c:v>89903.900092024604</c:v>
                </c:pt>
                <c:pt idx="441">
                  <c:v>11069.953515179101</c:v>
                </c:pt>
                <c:pt idx="442">
                  <c:v>330185.33225209615</c:v>
                </c:pt>
                <c:pt idx="443">
                  <c:v>98379.454054592279</c:v>
                </c:pt>
                <c:pt idx="444">
                  <c:v>66682.513148768863</c:v>
                </c:pt>
                <c:pt idx="445">
                  <c:v>17274.636841967524</c:v>
                </c:pt>
                <c:pt idx="446">
                  <c:v>39591.010733423478</c:v>
                </c:pt>
                <c:pt idx="447">
                  <c:v>4290083.3739845967</c:v>
                </c:pt>
                <c:pt idx="448">
                  <c:v>419436.77801474201</c:v>
                </c:pt>
                <c:pt idx="449">
                  <c:v>69827.543278225668</c:v>
                </c:pt>
                <c:pt idx="450">
                  <c:v>22252.218478546842</c:v>
                </c:pt>
                <c:pt idx="451">
                  <c:v>3474.8001107927544</c:v>
                </c:pt>
                <c:pt idx="452">
                  <c:v>2106.1464439280385</c:v>
                </c:pt>
                <c:pt idx="453">
                  <c:v>2434.3099874246273</c:v>
                </c:pt>
                <c:pt idx="454">
                  <c:v>246.77855448702766</c:v>
                </c:pt>
                <c:pt idx="455">
                  <c:v>15717.106410595499</c:v>
                </c:pt>
                <c:pt idx="456">
                  <c:v>2200.3991688946376</c:v>
                </c:pt>
                <c:pt idx="457">
                  <c:v>16629.567011791216</c:v>
                </c:pt>
                <c:pt idx="458">
                  <c:v>9989.3295210051456</c:v>
                </c:pt>
                <c:pt idx="459">
                  <c:v>63688.868209550128</c:v>
                </c:pt>
                <c:pt idx="460">
                  <c:v>31906.806449324635</c:v>
                </c:pt>
                <c:pt idx="461">
                  <c:v>36330.59365046442</c:v>
                </c:pt>
                <c:pt idx="462">
                  <c:v>6415.7451417940929</c:v>
                </c:pt>
                <c:pt idx="463">
                  <c:v>36119.669648368326</c:v>
                </c:pt>
                <c:pt idx="464">
                  <c:v>123853.72559865567</c:v>
                </c:pt>
                <c:pt idx="465">
                  <c:v>468835.47171607718</c:v>
                </c:pt>
                <c:pt idx="466">
                  <c:v>3119522.5866339407</c:v>
                </c:pt>
                <c:pt idx="467">
                  <c:v>49256.808895694281</c:v>
                </c:pt>
                <c:pt idx="468">
                  <c:v>343248.95514159725</c:v>
                </c:pt>
                <c:pt idx="469">
                  <c:v>13874.601814112981</c:v>
                </c:pt>
                <c:pt idx="470">
                  <c:v>43272.568492657098</c:v>
                </c:pt>
                <c:pt idx="471">
                  <c:v>16554.517772070114</c:v>
                </c:pt>
                <c:pt idx="472">
                  <c:v>35410.182281479007</c:v>
                </c:pt>
                <c:pt idx="473">
                  <c:v>337643.12201328215</c:v>
                </c:pt>
                <c:pt idx="474">
                  <c:v>4253117.8267563423</c:v>
                </c:pt>
                <c:pt idx="475">
                  <c:v>10700.887350940935</c:v>
                </c:pt>
                <c:pt idx="476">
                  <c:v>9118.7025643976958</c:v>
                </c:pt>
                <c:pt idx="477">
                  <c:v>193640.74325441881</c:v>
                </c:pt>
                <c:pt idx="478">
                  <c:v>964.98839715643612</c:v>
                </c:pt>
                <c:pt idx="479">
                  <c:v>6805.2429788776226</c:v>
                </c:pt>
                <c:pt idx="480">
                  <c:v>2611.9214044716132</c:v>
                </c:pt>
                <c:pt idx="481">
                  <c:v>7691.2923829800802</c:v>
                </c:pt>
                <c:pt idx="482">
                  <c:v>93096.530533417856</c:v>
                </c:pt>
                <c:pt idx="483">
                  <c:v>49144.851583174161</c:v>
                </c:pt>
                <c:pt idx="484">
                  <c:v>48962.44525449691</c:v>
                </c:pt>
                <c:pt idx="485">
                  <c:v>16205.276438410248</c:v>
                </c:pt>
                <c:pt idx="486">
                  <c:v>703874.4415571813</c:v>
                </c:pt>
                <c:pt idx="487">
                  <c:v>4571.5011977621189</c:v>
                </c:pt>
                <c:pt idx="488">
                  <c:v>224469.82522531628</c:v>
                </c:pt>
                <c:pt idx="489">
                  <c:v>25483.784633167452</c:v>
                </c:pt>
                <c:pt idx="490">
                  <c:v>150493.42434345276</c:v>
                </c:pt>
                <c:pt idx="491">
                  <c:v>62988.532370566194</c:v>
                </c:pt>
                <c:pt idx="492">
                  <c:v>804.61959892479263</c:v>
                </c:pt>
                <c:pt idx="493">
                  <c:v>22596.371968501331</c:v>
                </c:pt>
                <c:pt idx="494">
                  <c:v>12826.732398671496</c:v>
                </c:pt>
                <c:pt idx="495">
                  <c:v>490563.26804814342</c:v>
                </c:pt>
                <c:pt idx="496">
                  <c:v>33961.501648252204</c:v>
                </c:pt>
                <c:pt idx="497">
                  <c:v>418276.43386460393</c:v>
                </c:pt>
                <c:pt idx="498">
                  <c:v>840733.78608162212</c:v>
                </c:pt>
                <c:pt idx="499">
                  <c:v>269830.3335712573</c:v>
                </c:pt>
                <c:pt idx="500">
                  <c:v>18024.569446859135</c:v>
                </c:pt>
                <c:pt idx="501">
                  <c:v>583969.96552796767</c:v>
                </c:pt>
                <c:pt idx="502">
                  <c:v>7468.1639815906046</c:v>
                </c:pt>
                <c:pt idx="503">
                  <c:v>107643.40517165471</c:v>
                </c:pt>
                <c:pt idx="504">
                  <c:v>204558.17145454008</c:v>
                </c:pt>
                <c:pt idx="505">
                  <c:v>6192.7110325157437</c:v>
                </c:pt>
                <c:pt idx="506">
                  <c:v>14004.970594631121</c:v>
                </c:pt>
                <c:pt idx="507">
                  <c:v>31803.905956374958</c:v>
                </c:pt>
                <c:pt idx="508">
                  <c:v>18994.508277930865</c:v>
                </c:pt>
                <c:pt idx="509">
                  <c:v>6096.5826131950389</c:v>
                </c:pt>
                <c:pt idx="510">
                  <c:v>7025.5279653564512</c:v>
                </c:pt>
                <c:pt idx="511">
                  <c:v>3923.2777621156079</c:v>
                </c:pt>
                <c:pt idx="512">
                  <c:v>68753.125647156237</c:v>
                </c:pt>
                <c:pt idx="513">
                  <c:v>1542072.7698014672</c:v>
                </c:pt>
                <c:pt idx="514">
                  <c:v>7928.9239251338176</c:v>
                </c:pt>
                <c:pt idx="515">
                  <c:v>529072.51285942842</c:v>
                </c:pt>
                <c:pt idx="516">
                  <c:v>74135.456603528743</c:v>
                </c:pt>
                <c:pt idx="517">
                  <c:v>42207.521622078784</c:v>
                </c:pt>
                <c:pt idx="518">
                  <c:v>611254.71441307361</c:v>
                </c:pt>
                <c:pt idx="519">
                  <c:v>64682.971793256329</c:v>
                </c:pt>
                <c:pt idx="520">
                  <c:v>56767.252685698404</c:v>
                </c:pt>
                <c:pt idx="521">
                  <c:v>36095.439452454011</c:v>
                </c:pt>
                <c:pt idx="522">
                  <c:v>29008.604917307097</c:v>
                </c:pt>
                <c:pt idx="523">
                  <c:v>437.24041731962075</c:v>
                </c:pt>
                <c:pt idx="524">
                  <c:v>4967.8462161315047</c:v>
                </c:pt>
                <c:pt idx="525">
                  <c:v>698142.37978346332</c:v>
                </c:pt>
                <c:pt idx="526">
                  <c:v>426498.78180593613</c:v>
                </c:pt>
                <c:pt idx="527">
                  <c:v>16842.922181068618</c:v>
                </c:pt>
                <c:pt idx="528">
                  <c:v>19776.527571779403</c:v>
                </c:pt>
                <c:pt idx="529">
                  <c:v>10692.74848788686</c:v>
                </c:pt>
                <c:pt idx="530">
                  <c:v>470873.21427004621</c:v>
                </c:pt>
                <c:pt idx="531">
                  <c:v>50051.5297559057</c:v>
                </c:pt>
                <c:pt idx="532">
                  <c:v>11226.17401587427</c:v>
                </c:pt>
                <c:pt idx="533">
                  <c:v>53498.737714931878</c:v>
                </c:pt>
                <c:pt idx="534">
                  <c:v>45816.139304115532</c:v>
                </c:pt>
                <c:pt idx="535">
                  <c:v>1728.2070133831592</c:v>
                </c:pt>
                <c:pt idx="536">
                  <c:v>674527.79153755982</c:v>
                </c:pt>
                <c:pt idx="537">
                  <c:v>32449.379232035353</c:v>
                </c:pt>
                <c:pt idx="538">
                  <c:v>2925.0772371089943</c:v>
                </c:pt>
                <c:pt idx="539">
                  <c:v>292107.03928617062</c:v>
                </c:pt>
                <c:pt idx="540">
                  <c:v>988.45962714711527</c:v>
                </c:pt>
                <c:pt idx="541">
                  <c:v>5019.0919087950297</c:v>
                </c:pt>
                <c:pt idx="542">
                  <c:v>4039695.8131911536</c:v>
                </c:pt>
                <c:pt idx="543">
                  <c:v>360227.56066817779</c:v>
                </c:pt>
                <c:pt idx="544">
                  <c:v>42610.10372101159</c:v>
                </c:pt>
                <c:pt idx="545">
                  <c:v>1563.7445011081672</c:v>
                </c:pt>
                <c:pt idx="546">
                  <c:v>731716.34555928421</c:v>
                </c:pt>
                <c:pt idx="547">
                  <c:v>3530.3233508407106</c:v>
                </c:pt>
                <c:pt idx="548">
                  <c:v>4115.0225946156625</c:v>
                </c:pt>
                <c:pt idx="549">
                  <c:v>8152659.3828171771</c:v>
                </c:pt>
                <c:pt idx="550">
                  <c:v>35903.013643761158</c:v>
                </c:pt>
                <c:pt idx="551">
                  <c:v>40736.748197456203</c:v>
                </c:pt>
                <c:pt idx="552">
                  <c:v>257588.56854344651</c:v>
                </c:pt>
                <c:pt idx="553">
                  <c:v>6144.7267999795195</c:v>
                </c:pt>
                <c:pt idx="554">
                  <c:v>2687496.665436496</c:v>
                </c:pt>
                <c:pt idx="555">
                  <c:v>16918.819084127492</c:v>
                </c:pt>
                <c:pt idx="556">
                  <c:v>1581009.4486746439</c:v>
                </c:pt>
                <c:pt idx="557">
                  <c:v>534263.52086176223</c:v>
                </c:pt>
                <c:pt idx="558">
                  <c:v>99891.737641335902</c:v>
                </c:pt>
                <c:pt idx="559">
                  <c:v>823869.46641263261</c:v>
                </c:pt>
                <c:pt idx="560">
                  <c:v>92993.277549733553</c:v>
                </c:pt>
                <c:pt idx="561">
                  <c:v>519185.16228646989</c:v>
                </c:pt>
                <c:pt idx="562">
                  <c:v>164679.35242856041</c:v>
                </c:pt>
                <c:pt idx="563">
                  <c:v>13496.969979421699</c:v>
                </c:pt>
                <c:pt idx="564">
                  <c:v>154871.91273732294</c:v>
                </c:pt>
                <c:pt idx="565">
                  <c:v>268691.05048663425</c:v>
                </c:pt>
                <c:pt idx="566">
                  <c:v>102849.12531603276</c:v>
                </c:pt>
                <c:pt idx="567">
                  <c:v>297869.50907919306</c:v>
                </c:pt>
                <c:pt idx="568">
                  <c:v>133522.81631056053</c:v>
                </c:pt>
                <c:pt idx="569">
                  <c:v>3044583.9905028385</c:v>
                </c:pt>
                <c:pt idx="570">
                  <c:v>73807.710145783625</c:v>
                </c:pt>
                <c:pt idx="571">
                  <c:v>52157.916772134471</c:v>
                </c:pt>
                <c:pt idx="572">
                  <c:v>949072.01436841872</c:v>
                </c:pt>
                <c:pt idx="573">
                  <c:v>223472.20377566357</c:v>
                </c:pt>
                <c:pt idx="574">
                  <c:v>106445.28677424548</c:v>
                </c:pt>
                <c:pt idx="575">
                  <c:v>85977.068179066002</c:v>
                </c:pt>
                <c:pt idx="576">
                  <c:v>28754.232159690149</c:v>
                </c:pt>
                <c:pt idx="577">
                  <c:v>10831.329650549162</c:v>
                </c:pt>
                <c:pt idx="578">
                  <c:v>4705.7359562313832</c:v>
                </c:pt>
                <c:pt idx="579">
                  <c:v>165908.77124009587</c:v>
                </c:pt>
                <c:pt idx="580">
                  <c:v>753482.31300290674</c:v>
                </c:pt>
                <c:pt idx="581">
                  <c:v>58121.955033095815</c:v>
                </c:pt>
                <c:pt idx="582">
                  <c:v>486722.34366993763</c:v>
                </c:pt>
                <c:pt idx="583">
                  <c:v>1088.7002694686169</c:v>
                </c:pt>
                <c:pt idx="584">
                  <c:v>18055.369519198048</c:v>
                </c:pt>
                <c:pt idx="585">
                  <c:v>535014.57080148277</c:v>
                </c:pt>
                <c:pt idx="586">
                  <c:v>79130.000190493112</c:v>
                </c:pt>
                <c:pt idx="587">
                  <c:v>90532.942232921443</c:v>
                </c:pt>
                <c:pt idx="588">
                  <c:v>202987.91393842571</c:v>
                </c:pt>
                <c:pt idx="589">
                  <c:v>1248384.5243908712</c:v>
                </c:pt>
                <c:pt idx="590">
                  <c:v>23624.724799720163</c:v>
                </c:pt>
                <c:pt idx="591">
                  <c:v>6478.0514580523532</c:v>
                </c:pt>
                <c:pt idx="592">
                  <c:v>13991.22575974071</c:v>
                </c:pt>
                <c:pt idx="593">
                  <c:v>4230686.2362140119</c:v>
                </c:pt>
                <c:pt idx="594">
                  <c:v>52807.000381948761</c:v>
                </c:pt>
                <c:pt idx="595">
                  <c:v>125743.92040247463</c:v>
                </c:pt>
                <c:pt idx="596">
                  <c:v>19377.602683021541</c:v>
                </c:pt>
                <c:pt idx="597">
                  <c:v>3645.3362263135082</c:v>
                </c:pt>
                <c:pt idx="598">
                  <c:v>237691.96689379308</c:v>
                </c:pt>
                <c:pt idx="599">
                  <c:v>49639.660213122683</c:v>
                </c:pt>
                <c:pt idx="600">
                  <c:v>4268.3554596142994</c:v>
                </c:pt>
                <c:pt idx="601">
                  <c:v>74568.708436063826</c:v>
                </c:pt>
                <c:pt idx="602">
                  <c:v>379743.14683905832</c:v>
                </c:pt>
                <c:pt idx="603">
                  <c:v>16410.346962811687</c:v>
                </c:pt>
                <c:pt idx="604">
                  <c:v>5571.7932520991326</c:v>
                </c:pt>
                <c:pt idx="605">
                  <c:v>23619446.243947607</c:v>
                </c:pt>
                <c:pt idx="606">
                  <c:v>43928.981671010813</c:v>
                </c:pt>
                <c:pt idx="607">
                  <c:v>22257.677380075034</c:v>
                </c:pt>
                <c:pt idx="608">
                  <c:v>413657.25627778348</c:v>
                </c:pt>
                <c:pt idx="609">
                  <c:v>355632.4725663042</c:v>
                </c:pt>
                <c:pt idx="610">
                  <c:v>209751.73349642678</c:v>
                </c:pt>
                <c:pt idx="611">
                  <c:v>166694.10308383088</c:v>
                </c:pt>
                <c:pt idx="612">
                  <c:v>35914.40070587604</c:v>
                </c:pt>
                <c:pt idx="613">
                  <c:v>3047.3270127700048</c:v>
                </c:pt>
                <c:pt idx="614">
                  <c:v>6519.2770207580534</c:v>
                </c:pt>
                <c:pt idx="615">
                  <c:v>2583.680573362522</c:v>
                </c:pt>
                <c:pt idx="616">
                  <c:v>33712.333364703984</c:v>
                </c:pt>
                <c:pt idx="617">
                  <c:v>249597.76061867346</c:v>
                </c:pt>
                <c:pt idx="618">
                  <c:v>213222.93546317532</c:v>
                </c:pt>
                <c:pt idx="619">
                  <c:v>79599.433743768896</c:v>
                </c:pt>
                <c:pt idx="620">
                  <c:v>271587.73547570209</c:v>
                </c:pt>
                <c:pt idx="621">
                  <c:v>36689.36412125748</c:v>
                </c:pt>
                <c:pt idx="622">
                  <c:v>3217546.7927463055</c:v>
                </c:pt>
                <c:pt idx="623">
                  <c:v>2021479.8549140058</c:v>
                </c:pt>
                <c:pt idx="624">
                  <c:v>43667.581381789467</c:v>
                </c:pt>
                <c:pt idx="625">
                  <c:v>3105.5657170633604</c:v>
                </c:pt>
                <c:pt idx="626">
                  <c:v>1440.4042621345848</c:v>
                </c:pt>
                <c:pt idx="627">
                  <c:v>314293.09458470246</c:v>
                </c:pt>
                <c:pt idx="628">
                  <c:v>26859.518949352012</c:v>
                </c:pt>
                <c:pt idx="629">
                  <c:v>10136271.358113868</c:v>
                </c:pt>
                <c:pt idx="630">
                  <c:v>763.14660195518843</c:v>
                </c:pt>
                <c:pt idx="631">
                  <c:v>728489.08410857152</c:v>
                </c:pt>
                <c:pt idx="632">
                  <c:v>26036.921844064073</c:v>
                </c:pt>
                <c:pt idx="633">
                  <c:v>146989.42585964777</c:v>
                </c:pt>
                <c:pt idx="634">
                  <c:v>6719037.4152918616</c:v>
                </c:pt>
                <c:pt idx="635">
                  <c:v>19144.310226094214</c:v>
                </c:pt>
                <c:pt idx="636">
                  <c:v>433479.05852155847</c:v>
                </c:pt>
                <c:pt idx="637">
                  <c:v>87918.539262982187</c:v>
                </c:pt>
                <c:pt idx="638">
                  <c:v>68690.542808392551</c:v>
                </c:pt>
                <c:pt idx="639">
                  <c:v>675202.94166812091</c:v>
                </c:pt>
                <c:pt idx="640">
                  <c:v>49555.39621454697</c:v>
                </c:pt>
                <c:pt idx="641">
                  <c:v>6455.80770196512</c:v>
                </c:pt>
                <c:pt idx="642">
                  <c:v>3329.4575128274028</c:v>
                </c:pt>
                <c:pt idx="643">
                  <c:v>31946.104361564627</c:v>
                </c:pt>
                <c:pt idx="644">
                  <c:v>388701.20730254642</c:v>
                </c:pt>
                <c:pt idx="645">
                  <c:v>23584.906416951726</c:v>
                </c:pt>
                <c:pt idx="646">
                  <c:v>2143673.3307854133</c:v>
                </c:pt>
                <c:pt idx="647">
                  <c:v>39615.039595782677</c:v>
                </c:pt>
                <c:pt idx="648">
                  <c:v>254400.61945530633</c:v>
                </c:pt>
                <c:pt idx="649">
                  <c:v>32170.498320750659</c:v>
                </c:pt>
                <c:pt idx="650">
                  <c:v>43037.663663808111</c:v>
                </c:pt>
                <c:pt idx="651">
                  <c:v>189782.52050802638</c:v>
                </c:pt>
                <c:pt idx="652">
                  <c:v>18730.226160594888</c:v>
                </c:pt>
                <c:pt idx="653">
                  <c:v>120735.10924877154</c:v>
                </c:pt>
                <c:pt idx="654">
                  <c:v>558739.18509764434</c:v>
                </c:pt>
                <c:pt idx="655">
                  <c:v>16365369.891511215</c:v>
                </c:pt>
                <c:pt idx="656">
                  <c:v>85474.027601061709</c:v>
                </c:pt>
                <c:pt idx="657">
                  <c:v>102820.0320586098</c:v>
                </c:pt>
                <c:pt idx="658">
                  <c:v>1052631.3792835122</c:v>
                </c:pt>
                <c:pt idx="659">
                  <c:v>623984.35344142583</c:v>
                </c:pt>
                <c:pt idx="660">
                  <c:v>129315.45222300486</c:v>
                </c:pt>
                <c:pt idx="661">
                  <c:v>39264.742108633618</c:v>
                </c:pt>
                <c:pt idx="662">
                  <c:v>73039.160433172539</c:v>
                </c:pt>
                <c:pt idx="663">
                  <c:v>39628.400525877041</c:v>
                </c:pt>
                <c:pt idx="664">
                  <c:v>1562019.3095866826</c:v>
                </c:pt>
                <c:pt idx="665">
                  <c:v>353193.54232920299</c:v>
                </c:pt>
                <c:pt idx="666">
                  <c:v>2055858.7421996703</c:v>
                </c:pt>
                <c:pt idx="667">
                  <c:v>480103.76343822473</c:v>
                </c:pt>
                <c:pt idx="668">
                  <c:v>158166.34140733583</c:v>
                </c:pt>
                <c:pt idx="669">
                  <c:v>53961.090258515942</c:v>
                </c:pt>
                <c:pt idx="670">
                  <c:v>270.6127244862987</c:v>
                </c:pt>
                <c:pt idx="671">
                  <c:v>1147832.7446637775</c:v>
                </c:pt>
                <c:pt idx="672">
                  <c:v>193288.54372504848</c:v>
                </c:pt>
                <c:pt idx="673">
                  <c:v>147478.6875712219</c:v>
                </c:pt>
                <c:pt idx="674">
                  <c:v>8660890.0592127051</c:v>
                </c:pt>
                <c:pt idx="675">
                  <c:v>13784.100524184229</c:v>
                </c:pt>
                <c:pt idx="676">
                  <c:v>489542.26618846512</c:v>
                </c:pt>
                <c:pt idx="677">
                  <c:v>605382.96264378948</c:v>
                </c:pt>
                <c:pt idx="678">
                  <c:v>124339.28135234451</c:v>
                </c:pt>
                <c:pt idx="679">
                  <c:v>4090936.7048207754</c:v>
                </c:pt>
                <c:pt idx="680">
                  <c:v>21505.217454244044</c:v>
                </c:pt>
                <c:pt idx="681">
                  <c:v>14913.809201680371</c:v>
                </c:pt>
                <c:pt idx="682">
                  <c:v>13113.012370912522</c:v>
                </c:pt>
                <c:pt idx="683">
                  <c:v>7917.7209956557717</c:v>
                </c:pt>
                <c:pt idx="684">
                  <c:v>17374.899261042563</c:v>
                </c:pt>
                <c:pt idx="685">
                  <c:v>18943.238732167403</c:v>
                </c:pt>
                <c:pt idx="686">
                  <c:v>12117.171456152304</c:v>
                </c:pt>
                <c:pt idx="687">
                  <c:v>15550.378581490691</c:v>
                </c:pt>
                <c:pt idx="688">
                  <c:v>43009.643826098909</c:v>
                </c:pt>
                <c:pt idx="689">
                  <c:v>649891.11953461787</c:v>
                </c:pt>
                <c:pt idx="690">
                  <c:v>6676.0767673866076</c:v>
                </c:pt>
                <c:pt idx="691">
                  <c:v>60963.790257446926</c:v>
                </c:pt>
                <c:pt idx="692">
                  <c:v>401286.32108624076</c:v>
                </c:pt>
                <c:pt idx="693">
                  <c:v>123756.31424431509</c:v>
                </c:pt>
                <c:pt idx="694">
                  <c:v>334565.03037105611</c:v>
                </c:pt>
                <c:pt idx="695">
                  <c:v>23758.742500179997</c:v>
                </c:pt>
                <c:pt idx="696">
                  <c:v>33831.830880315363</c:v>
                </c:pt>
                <c:pt idx="697">
                  <c:v>388306.42866271693</c:v>
                </c:pt>
                <c:pt idx="698">
                  <c:v>861340.09763995814</c:v>
                </c:pt>
                <c:pt idx="699">
                  <c:v>5764.6848343623451</c:v>
                </c:pt>
                <c:pt idx="700">
                  <c:v>106013.41515079961</c:v>
                </c:pt>
                <c:pt idx="701">
                  <c:v>59312.707356259787</c:v>
                </c:pt>
                <c:pt idx="702">
                  <c:v>526214.24151507148</c:v>
                </c:pt>
                <c:pt idx="703">
                  <c:v>18920.061349471853</c:v>
                </c:pt>
                <c:pt idx="704">
                  <c:v>62750.861192578734</c:v>
                </c:pt>
                <c:pt idx="705">
                  <c:v>1151.2628825155941</c:v>
                </c:pt>
                <c:pt idx="706">
                  <c:v>9555.0133581970749</c:v>
                </c:pt>
                <c:pt idx="707">
                  <c:v>18803.271658232861</c:v>
                </c:pt>
                <c:pt idx="708">
                  <c:v>26714.537321869993</c:v>
                </c:pt>
                <c:pt idx="709">
                  <c:v>34022.445228411641</c:v>
                </c:pt>
                <c:pt idx="710">
                  <c:v>82678.021202851669</c:v>
                </c:pt>
                <c:pt idx="711">
                  <c:v>1862186.2722689714</c:v>
                </c:pt>
                <c:pt idx="712">
                  <c:v>23340.411439845841</c:v>
                </c:pt>
                <c:pt idx="713">
                  <c:v>94104.151100882329</c:v>
                </c:pt>
                <c:pt idx="714">
                  <c:v>28144405.829075128</c:v>
                </c:pt>
                <c:pt idx="715">
                  <c:v>52746.760974918267</c:v>
                </c:pt>
                <c:pt idx="716">
                  <c:v>24533.128381081595</c:v>
                </c:pt>
                <c:pt idx="717">
                  <c:v>316733.61964643316</c:v>
                </c:pt>
                <c:pt idx="718">
                  <c:v>11607.63312748221</c:v>
                </c:pt>
                <c:pt idx="719">
                  <c:v>2257.4898981929582</c:v>
                </c:pt>
                <c:pt idx="720">
                  <c:v>51625.519763052973</c:v>
                </c:pt>
                <c:pt idx="721">
                  <c:v>658621.05535724072</c:v>
                </c:pt>
                <c:pt idx="722">
                  <c:v>125324.80668325647</c:v>
                </c:pt>
                <c:pt idx="723">
                  <c:v>2107.2620432605145</c:v>
                </c:pt>
                <c:pt idx="724">
                  <c:v>16001.457531869353</c:v>
                </c:pt>
                <c:pt idx="725">
                  <c:v>7254.879968178986</c:v>
                </c:pt>
                <c:pt idx="726">
                  <c:v>13353.106698832136</c:v>
                </c:pt>
                <c:pt idx="727">
                  <c:v>577138.96449995856</c:v>
                </c:pt>
                <c:pt idx="728">
                  <c:v>21693.815220841279</c:v>
                </c:pt>
                <c:pt idx="729">
                  <c:v>342029.71201339166</c:v>
                </c:pt>
                <c:pt idx="730">
                  <c:v>188881.03630757859</c:v>
                </c:pt>
                <c:pt idx="731">
                  <c:v>914890.13245054265</c:v>
                </c:pt>
                <c:pt idx="732">
                  <c:v>16795.662380026639</c:v>
                </c:pt>
                <c:pt idx="733">
                  <c:v>116896.83720704005</c:v>
                </c:pt>
                <c:pt idx="734">
                  <c:v>2833692.5603814619</c:v>
                </c:pt>
                <c:pt idx="735">
                  <c:v>33249.469215948127</c:v>
                </c:pt>
                <c:pt idx="736">
                  <c:v>46556.511992121654</c:v>
                </c:pt>
                <c:pt idx="737">
                  <c:v>253754.92864301501</c:v>
                </c:pt>
                <c:pt idx="738">
                  <c:v>13694.657988977959</c:v>
                </c:pt>
                <c:pt idx="739">
                  <c:v>356795.18801951309</c:v>
                </c:pt>
                <c:pt idx="740">
                  <c:v>20547.007141530339</c:v>
                </c:pt>
                <c:pt idx="741">
                  <c:v>173140.70536311108</c:v>
                </c:pt>
                <c:pt idx="742">
                  <c:v>6860.8460968605332</c:v>
                </c:pt>
                <c:pt idx="743">
                  <c:v>55834.977026025248</c:v>
                </c:pt>
                <c:pt idx="744">
                  <c:v>26323.435478880896</c:v>
                </c:pt>
                <c:pt idx="745">
                  <c:v>88001.907408356201</c:v>
                </c:pt>
                <c:pt idx="746">
                  <c:v>247310.82243240476</c:v>
                </c:pt>
                <c:pt idx="747">
                  <c:v>142426.26864083548</c:v>
                </c:pt>
                <c:pt idx="748">
                  <c:v>294755.13622144336</c:v>
                </c:pt>
                <c:pt idx="749">
                  <c:v>714256.74481870455</c:v>
                </c:pt>
                <c:pt idx="750">
                  <c:v>225191.6173598803</c:v>
                </c:pt>
                <c:pt idx="751">
                  <c:v>279432.52011154842</c:v>
                </c:pt>
                <c:pt idx="752">
                  <c:v>7664.3168502967537</c:v>
                </c:pt>
                <c:pt idx="753">
                  <c:v>25018.308998825993</c:v>
                </c:pt>
                <c:pt idx="754">
                  <c:v>656.34535683066758</c:v>
                </c:pt>
                <c:pt idx="755">
                  <c:v>473.32017314482442</c:v>
                </c:pt>
                <c:pt idx="756">
                  <c:v>6134896.0745757623</c:v>
                </c:pt>
                <c:pt idx="757">
                  <c:v>331820.67000094906</c:v>
                </c:pt>
                <c:pt idx="758">
                  <c:v>113903.2108920945</c:v>
                </c:pt>
                <c:pt idx="759">
                  <c:v>99047.193835192651</c:v>
                </c:pt>
                <c:pt idx="760">
                  <c:v>13715.65629919475</c:v>
                </c:pt>
                <c:pt idx="761">
                  <c:v>1579945.0042708181</c:v>
                </c:pt>
                <c:pt idx="762">
                  <c:v>17264.545121056031</c:v>
                </c:pt>
                <c:pt idx="763">
                  <c:v>2427.4735971201544</c:v>
                </c:pt>
                <c:pt idx="764">
                  <c:v>55567.559288058328</c:v>
                </c:pt>
                <c:pt idx="765">
                  <c:v>815653.5484749733</c:v>
                </c:pt>
                <c:pt idx="766">
                  <c:v>115452.6759402438</c:v>
                </c:pt>
                <c:pt idx="767">
                  <c:v>28566.650235361209</c:v>
                </c:pt>
                <c:pt idx="768">
                  <c:v>14248.976934772611</c:v>
                </c:pt>
                <c:pt idx="769">
                  <c:v>780.68408936448702</c:v>
                </c:pt>
                <c:pt idx="770">
                  <c:v>13884.65435176348</c:v>
                </c:pt>
                <c:pt idx="771">
                  <c:v>12733.969814883476</c:v>
                </c:pt>
                <c:pt idx="772">
                  <c:v>23488.690067419306</c:v>
                </c:pt>
                <c:pt idx="773">
                  <c:v>57899.269751955821</c:v>
                </c:pt>
                <c:pt idx="774">
                  <c:v>123359.90490484709</c:v>
                </c:pt>
                <c:pt idx="775">
                  <c:v>7912.4761557854599</c:v>
                </c:pt>
                <c:pt idx="776">
                  <c:v>41632.410016851878</c:v>
                </c:pt>
                <c:pt idx="777">
                  <c:v>23816.652238199789</c:v>
                </c:pt>
                <c:pt idx="778">
                  <c:v>2735034.8111178768</c:v>
                </c:pt>
                <c:pt idx="779">
                  <c:v>67748.178121367542</c:v>
                </c:pt>
                <c:pt idx="780">
                  <c:v>1737.4970346682703</c:v>
                </c:pt>
                <c:pt idx="781">
                  <c:v>9146.8400685738015</c:v>
                </c:pt>
                <c:pt idx="782">
                  <c:v>486487.44416755089</c:v>
                </c:pt>
                <c:pt idx="783">
                  <c:v>701766.28246479889</c:v>
                </c:pt>
                <c:pt idx="784">
                  <c:v>162530.05536348087</c:v>
                </c:pt>
                <c:pt idx="785">
                  <c:v>4422345.9898250308</c:v>
                </c:pt>
                <c:pt idx="786">
                  <c:v>220098.02553452222</c:v>
                </c:pt>
                <c:pt idx="787">
                  <c:v>56336.963170078561</c:v>
                </c:pt>
                <c:pt idx="788">
                  <c:v>42152.291407081102</c:v>
                </c:pt>
                <c:pt idx="789">
                  <c:v>1922.2071606407715</c:v>
                </c:pt>
                <c:pt idx="790">
                  <c:v>446446.7666473047</c:v>
                </c:pt>
                <c:pt idx="791">
                  <c:v>993532.4055774305</c:v>
                </c:pt>
                <c:pt idx="792">
                  <c:v>9755.2812390342879</c:v>
                </c:pt>
                <c:pt idx="793">
                  <c:v>6866.2549695529005</c:v>
                </c:pt>
                <c:pt idx="794">
                  <c:v>56521.157766505363</c:v>
                </c:pt>
                <c:pt idx="795">
                  <c:v>1778.2383901406188</c:v>
                </c:pt>
                <c:pt idx="796">
                  <c:v>4448.7532330936447</c:v>
                </c:pt>
                <c:pt idx="797">
                  <c:v>47765.739462032157</c:v>
                </c:pt>
                <c:pt idx="798">
                  <c:v>436848.42220216221</c:v>
                </c:pt>
                <c:pt idx="799">
                  <c:v>11205.960494802752</c:v>
                </c:pt>
                <c:pt idx="800">
                  <c:v>8424.1795417882859</c:v>
                </c:pt>
                <c:pt idx="801">
                  <c:v>178566.64705155132</c:v>
                </c:pt>
                <c:pt idx="802">
                  <c:v>2735.1135947520752</c:v>
                </c:pt>
                <c:pt idx="803">
                  <c:v>13338954.901850283</c:v>
                </c:pt>
                <c:pt idx="804">
                  <c:v>70117.017751414358</c:v>
                </c:pt>
                <c:pt idx="805">
                  <c:v>3021.8469947828448</c:v>
                </c:pt>
                <c:pt idx="806">
                  <c:v>1352277.7711256049</c:v>
                </c:pt>
                <c:pt idx="807">
                  <c:v>364203.96200910781</c:v>
                </c:pt>
                <c:pt idx="808">
                  <c:v>231442.47369494624</c:v>
                </c:pt>
                <c:pt idx="809">
                  <c:v>31916.800465693599</c:v>
                </c:pt>
                <c:pt idx="810">
                  <c:v>788291.64152197086</c:v>
                </c:pt>
                <c:pt idx="811">
                  <c:v>10204.17679072393</c:v>
                </c:pt>
                <c:pt idx="812">
                  <c:v>215756.84111919135</c:v>
                </c:pt>
                <c:pt idx="813">
                  <c:v>7873.1360459171992</c:v>
                </c:pt>
                <c:pt idx="814">
                  <c:v>120503.02440060499</c:v>
                </c:pt>
                <c:pt idx="815">
                  <c:v>86376.936407424044</c:v>
                </c:pt>
                <c:pt idx="816">
                  <c:v>2638.5324831315688</c:v>
                </c:pt>
                <c:pt idx="817">
                  <c:v>7799.3268795312169</c:v>
                </c:pt>
                <c:pt idx="818">
                  <c:v>914.2184675473502</c:v>
                </c:pt>
                <c:pt idx="819">
                  <c:v>76442.069667735588</c:v>
                </c:pt>
                <c:pt idx="820">
                  <c:v>70067.229335425873</c:v>
                </c:pt>
                <c:pt idx="821">
                  <c:v>221328.19791669704</c:v>
                </c:pt>
                <c:pt idx="822">
                  <c:v>76452.441026084969</c:v>
                </c:pt>
                <c:pt idx="823">
                  <c:v>863361.06615470024</c:v>
                </c:pt>
                <c:pt idx="824">
                  <c:v>20539.567112602926</c:v>
                </c:pt>
                <c:pt idx="825">
                  <c:v>8100.0271720395122</c:v>
                </c:pt>
                <c:pt idx="826">
                  <c:v>515977.02036505734</c:v>
                </c:pt>
                <c:pt idx="827">
                  <c:v>13971.5635166219</c:v>
                </c:pt>
                <c:pt idx="828">
                  <c:v>9801.431271805659</c:v>
                </c:pt>
                <c:pt idx="829">
                  <c:v>226966.80017105507</c:v>
                </c:pt>
                <c:pt idx="830">
                  <c:v>17667.107111503017</c:v>
                </c:pt>
                <c:pt idx="831">
                  <c:v>37904.173801988407</c:v>
                </c:pt>
                <c:pt idx="832">
                  <c:v>375654.61588283541</c:v>
                </c:pt>
                <c:pt idx="833">
                  <c:v>1321999.7366259163</c:v>
                </c:pt>
                <c:pt idx="834">
                  <c:v>19412.89068627614</c:v>
                </c:pt>
                <c:pt idx="835">
                  <c:v>56802.408810810623</c:v>
                </c:pt>
                <c:pt idx="836">
                  <c:v>279766.92738982092</c:v>
                </c:pt>
                <c:pt idx="837">
                  <c:v>70744.28750606766</c:v>
                </c:pt>
                <c:pt idx="838">
                  <c:v>3069475.6701837843</c:v>
                </c:pt>
                <c:pt idx="839">
                  <c:v>91404.710470332866</c:v>
                </c:pt>
                <c:pt idx="840">
                  <c:v>55973.610039341504</c:v>
                </c:pt>
                <c:pt idx="841">
                  <c:v>15264.471605496536</c:v>
                </c:pt>
                <c:pt idx="842">
                  <c:v>21316.648934842044</c:v>
                </c:pt>
                <c:pt idx="843">
                  <c:v>2315654.5007383316</c:v>
                </c:pt>
                <c:pt idx="844">
                  <c:v>1337.0064382575456</c:v>
                </c:pt>
                <c:pt idx="845">
                  <c:v>22801.671954804438</c:v>
                </c:pt>
                <c:pt idx="846">
                  <c:v>1354320.8374182484</c:v>
                </c:pt>
                <c:pt idx="847">
                  <c:v>6298.4067402533792</c:v>
                </c:pt>
                <c:pt idx="848">
                  <c:v>720269.9423702613</c:v>
                </c:pt>
                <c:pt idx="849">
                  <c:v>2454899.2044341485</c:v>
                </c:pt>
                <c:pt idx="850">
                  <c:v>12754.052154990577</c:v>
                </c:pt>
                <c:pt idx="851">
                  <c:v>1998.2354496490339</c:v>
                </c:pt>
                <c:pt idx="852">
                  <c:v>5640.7464538861095</c:v>
                </c:pt>
                <c:pt idx="853">
                  <c:v>9575.0361084301512</c:v>
                </c:pt>
                <c:pt idx="854">
                  <c:v>167927.79593132189</c:v>
                </c:pt>
                <c:pt idx="855">
                  <c:v>6138.6980726915881</c:v>
                </c:pt>
                <c:pt idx="856">
                  <c:v>288547.1943135226</c:v>
                </c:pt>
                <c:pt idx="857">
                  <c:v>899.26556880570638</c:v>
                </c:pt>
                <c:pt idx="858">
                  <c:v>93137.913347422262</c:v>
                </c:pt>
                <c:pt idx="859">
                  <c:v>2298.3774757017568</c:v>
                </c:pt>
                <c:pt idx="860">
                  <c:v>3454.8706269864615</c:v>
                </c:pt>
                <c:pt idx="861">
                  <c:v>31290.499699659242</c:v>
                </c:pt>
                <c:pt idx="862">
                  <c:v>80179.375766781945</c:v>
                </c:pt>
                <c:pt idx="863">
                  <c:v>733.34697619801875</c:v>
                </c:pt>
                <c:pt idx="864">
                  <c:v>855504.41394804209</c:v>
                </c:pt>
                <c:pt idx="865">
                  <c:v>71310.495420099469</c:v>
                </c:pt>
                <c:pt idx="866">
                  <c:v>20073.044389207789</c:v>
                </c:pt>
                <c:pt idx="867">
                  <c:v>57812.676347532972</c:v>
                </c:pt>
                <c:pt idx="868">
                  <c:v>769234.30839217897</c:v>
                </c:pt>
                <c:pt idx="869">
                  <c:v>39973.224866791948</c:v>
                </c:pt>
                <c:pt idx="870">
                  <c:v>3877.4127787281636</c:v>
                </c:pt>
                <c:pt idx="871">
                  <c:v>921026.52542694483</c:v>
                </c:pt>
                <c:pt idx="872">
                  <c:v>43975.915111511829</c:v>
                </c:pt>
                <c:pt idx="873">
                  <c:v>115685.63118960134</c:v>
                </c:pt>
                <c:pt idx="874">
                  <c:v>734935.20639595133</c:v>
                </c:pt>
                <c:pt idx="875">
                  <c:v>187405.649621611</c:v>
                </c:pt>
                <c:pt idx="876">
                  <c:v>63900.08932921727</c:v>
                </c:pt>
                <c:pt idx="877">
                  <c:v>61027.594698329012</c:v>
                </c:pt>
                <c:pt idx="878">
                  <c:v>61583.733212007275</c:v>
                </c:pt>
                <c:pt idx="879">
                  <c:v>118465.03468796604</c:v>
                </c:pt>
                <c:pt idx="880">
                  <c:v>94450.615685641838</c:v>
                </c:pt>
                <c:pt idx="881">
                  <c:v>25971.939556390746</c:v>
                </c:pt>
                <c:pt idx="882">
                  <c:v>772869.85850141151</c:v>
                </c:pt>
                <c:pt idx="883">
                  <c:v>11296.053597075826</c:v>
                </c:pt>
                <c:pt idx="884">
                  <c:v>3784925.2229912616</c:v>
                </c:pt>
                <c:pt idx="885">
                  <c:v>371496.59053201694</c:v>
                </c:pt>
                <c:pt idx="886">
                  <c:v>256728.11681042481</c:v>
                </c:pt>
                <c:pt idx="887">
                  <c:v>551210.42653540161</c:v>
                </c:pt>
                <c:pt idx="888">
                  <c:v>92811.542175164257</c:v>
                </c:pt>
                <c:pt idx="889">
                  <c:v>1933.788990587622</c:v>
                </c:pt>
                <c:pt idx="890">
                  <c:v>590092.19030896307</c:v>
                </c:pt>
                <c:pt idx="891">
                  <c:v>3319380.9240864888</c:v>
                </c:pt>
                <c:pt idx="892">
                  <c:v>341938.77174785122</c:v>
                </c:pt>
                <c:pt idx="893">
                  <c:v>3580.591658736419</c:v>
                </c:pt>
                <c:pt idx="894">
                  <c:v>92565.959601592258</c:v>
                </c:pt>
                <c:pt idx="895">
                  <c:v>97973.322552303696</c:v>
                </c:pt>
                <c:pt idx="896">
                  <c:v>46073.799629751084</c:v>
                </c:pt>
                <c:pt idx="897">
                  <c:v>87281.453287563592</c:v>
                </c:pt>
                <c:pt idx="898">
                  <c:v>29138.957474433621</c:v>
                </c:pt>
                <c:pt idx="899">
                  <c:v>3725.3278990293452</c:v>
                </c:pt>
                <c:pt idx="900">
                  <c:v>496365.85246007377</c:v>
                </c:pt>
                <c:pt idx="901">
                  <c:v>32239.717295976796</c:v>
                </c:pt>
                <c:pt idx="902">
                  <c:v>51281.756772406428</c:v>
                </c:pt>
                <c:pt idx="903">
                  <c:v>5909.3178633305688</c:v>
                </c:pt>
                <c:pt idx="904">
                  <c:v>9310.097495790591</c:v>
                </c:pt>
                <c:pt idx="905">
                  <c:v>308531.11255983135</c:v>
                </c:pt>
                <c:pt idx="906">
                  <c:v>89541.304737432976</c:v>
                </c:pt>
                <c:pt idx="907">
                  <c:v>10212.847717469414</c:v>
                </c:pt>
                <c:pt idx="908">
                  <c:v>166996.62984177395</c:v>
                </c:pt>
                <c:pt idx="909">
                  <c:v>35029646.906584121</c:v>
                </c:pt>
                <c:pt idx="910">
                  <c:v>8630.572934568967</c:v>
                </c:pt>
                <c:pt idx="911">
                  <c:v>1466.4772854584521</c:v>
                </c:pt>
                <c:pt idx="912">
                  <c:v>75618.823609839164</c:v>
                </c:pt>
                <c:pt idx="913">
                  <c:v>1557474.6534266775</c:v>
                </c:pt>
                <c:pt idx="914">
                  <c:v>1055.0269698038483</c:v>
                </c:pt>
                <c:pt idx="915">
                  <c:v>2798039.3785961648</c:v>
                </c:pt>
                <c:pt idx="916">
                  <c:v>49191.064840594408</c:v>
                </c:pt>
                <c:pt idx="917">
                  <c:v>114323.7894170746</c:v>
                </c:pt>
                <c:pt idx="918">
                  <c:v>51053.313065258488</c:v>
                </c:pt>
                <c:pt idx="919">
                  <c:v>161808.94591706697</c:v>
                </c:pt>
                <c:pt idx="920">
                  <c:v>2165.4690472834477</c:v>
                </c:pt>
                <c:pt idx="921">
                  <c:v>195618.23077906392</c:v>
                </c:pt>
                <c:pt idx="922">
                  <c:v>963.2498197947541</c:v>
                </c:pt>
                <c:pt idx="923">
                  <c:v>9072.7073082485495</c:v>
                </c:pt>
                <c:pt idx="924">
                  <c:v>18120.296858458343</c:v>
                </c:pt>
                <c:pt idx="925">
                  <c:v>251096.13403122724</c:v>
                </c:pt>
                <c:pt idx="926">
                  <c:v>8700.3240534760625</c:v>
                </c:pt>
                <c:pt idx="927">
                  <c:v>3388975.2569190795</c:v>
                </c:pt>
                <c:pt idx="928">
                  <c:v>78853.098601801757</c:v>
                </c:pt>
                <c:pt idx="929">
                  <c:v>1598580.0908180918</c:v>
                </c:pt>
                <c:pt idx="930">
                  <c:v>456.05955505006034</c:v>
                </c:pt>
                <c:pt idx="931">
                  <c:v>10859.564155255142</c:v>
                </c:pt>
                <c:pt idx="932">
                  <c:v>42024370.145392455</c:v>
                </c:pt>
                <c:pt idx="933">
                  <c:v>40911.004266119256</c:v>
                </c:pt>
                <c:pt idx="934">
                  <c:v>94995.160857444105</c:v>
                </c:pt>
                <c:pt idx="935">
                  <c:v>18710.469035465969</c:v>
                </c:pt>
                <c:pt idx="936">
                  <c:v>27934.009719463771</c:v>
                </c:pt>
                <c:pt idx="937">
                  <c:v>67634.133515791618</c:v>
                </c:pt>
                <c:pt idx="938">
                  <c:v>49364.057351184325</c:v>
                </c:pt>
                <c:pt idx="939">
                  <c:v>3460.3038789840321</c:v>
                </c:pt>
                <c:pt idx="940">
                  <c:v>168565.70804695794</c:v>
                </c:pt>
                <c:pt idx="941">
                  <c:v>11002.67059126096</c:v>
                </c:pt>
                <c:pt idx="942">
                  <c:v>84979.905418669965</c:v>
                </c:pt>
                <c:pt idx="943">
                  <c:v>72208.380969922509</c:v>
                </c:pt>
                <c:pt idx="944">
                  <c:v>5896.3678025692871</c:v>
                </c:pt>
                <c:pt idx="945">
                  <c:v>280290.45107366715</c:v>
                </c:pt>
                <c:pt idx="946">
                  <c:v>1208.6660255602019</c:v>
                </c:pt>
                <c:pt idx="947">
                  <c:v>64704.812434792286</c:v>
                </c:pt>
                <c:pt idx="948">
                  <c:v>8088.6563790571145</c:v>
                </c:pt>
                <c:pt idx="949">
                  <c:v>567622.62797512277</c:v>
                </c:pt>
                <c:pt idx="950">
                  <c:v>429787.01287626353</c:v>
                </c:pt>
                <c:pt idx="951">
                  <c:v>633353.44344339927</c:v>
                </c:pt>
                <c:pt idx="952">
                  <c:v>2013746.7578521604</c:v>
                </c:pt>
                <c:pt idx="953">
                  <c:v>11980959.160900176</c:v>
                </c:pt>
                <c:pt idx="954">
                  <c:v>16701.886321066228</c:v>
                </c:pt>
                <c:pt idx="955">
                  <c:v>395.19556797511666</c:v>
                </c:pt>
                <c:pt idx="956">
                  <c:v>55437.909176922265</c:v>
                </c:pt>
                <c:pt idx="957">
                  <c:v>2939563.9499889077</c:v>
                </c:pt>
                <c:pt idx="958">
                  <c:v>33426.68700789268</c:v>
                </c:pt>
                <c:pt idx="959">
                  <c:v>679071.9865065692</c:v>
                </c:pt>
                <c:pt idx="960">
                  <c:v>143453.59037393337</c:v>
                </c:pt>
                <c:pt idx="961">
                  <c:v>1338790.9286173075</c:v>
                </c:pt>
                <c:pt idx="962">
                  <c:v>623354.0832341346</c:v>
                </c:pt>
                <c:pt idx="963">
                  <c:v>67293.0534592318</c:v>
                </c:pt>
                <c:pt idx="964">
                  <c:v>16745.011001213177</c:v>
                </c:pt>
                <c:pt idx="965">
                  <c:v>1534241.4472683498</c:v>
                </c:pt>
                <c:pt idx="966">
                  <c:v>1604.047931155277</c:v>
                </c:pt>
                <c:pt idx="967">
                  <c:v>1465409.2203217801</c:v>
                </c:pt>
                <c:pt idx="968">
                  <c:v>4371.9966665334978</c:v>
                </c:pt>
                <c:pt idx="969">
                  <c:v>1781.2311539927359</c:v>
                </c:pt>
                <c:pt idx="970">
                  <c:v>17672.266122892219</c:v>
                </c:pt>
                <c:pt idx="971">
                  <c:v>121941.49578119615</c:v>
                </c:pt>
                <c:pt idx="972">
                  <c:v>1828.7132900440063</c:v>
                </c:pt>
                <c:pt idx="973">
                  <c:v>4107.8453817654463</c:v>
                </c:pt>
                <c:pt idx="974">
                  <c:v>473897.29501447274</c:v>
                </c:pt>
                <c:pt idx="975">
                  <c:v>10380.634312244279</c:v>
                </c:pt>
                <c:pt idx="976">
                  <c:v>1721114.3930642407</c:v>
                </c:pt>
                <c:pt idx="977">
                  <c:v>6699925.0856127283</c:v>
                </c:pt>
                <c:pt idx="978">
                  <c:v>14977.257613949696</c:v>
                </c:pt>
                <c:pt idx="979">
                  <c:v>182400.21828688096</c:v>
                </c:pt>
                <c:pt idx="980">
                  <c:v>3123715.7784278835</c:v>
                </c:pt>
                <c:pt idx="981">
                  <c:v>843.9846689537826</c:v>
                </c:pt>
                <c:pt idx="982">
                  <c:v>76777.413940978659</c:v>
                </c:pt>
                <c:pt idx="983">
                  <c:v>3228.9038619922549</c:v>
                </c:pt>
                <c:pt idx="984">
                  <c:v>85243.311716045006</c:v>
                </c:pt>
                <c:pt idx="985">
                  <c:v>151964.33631104254</c:v>
                </c:pt>
                <c:pt idx="986">
                  <c:v>31816.412990769339</c:v>
                </c:pt>
                <c:pt idx="987">
                  <c:v>1266925.8069261715</c:v>
                </c:pt>
                <c:pt idx="988">
                  <c:v>303849.55975639849</c:v>
                </c:pt>
                <c:pt idx="989">
                  <c:v>518224.75754646224</c:v>
                </c:pt>
              </c:numCache>
            </c:numRef>
          </c:bubbleSize>
          <c:bubble3D val="0"/>
          <c:extLst>
            <c:ext xmlns:c16="http://schemas.microsoft.com/office/drawing/2014/chart" uri="{C3380CC4-5D6E-409C-BE32-E72D297353CC}">
              <c16:uniqueId val="{000007BC-7DA2-1943-9C2A-17CBDF35F5B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bubbleScale val="100"/>
        <c:showNegBubbles val="0"/>
        <c:axId val="541119903"/>
        <c:axId val="541121551"/>
      </c:bubbleChart>
      <c:valAx>
        <c:axId val="541119903"/>
        <c:scaling>
          <c:orientation val="minMax"/>
          <c:min val="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41121551"/>
        <c:crosses val="autoZero"/>
        <c:crossBetween val="midCat"/>
      </c:valAx>
      <c:valAx>
        <c:axId val="541121551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41119903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Ex1.xml><?xml version="1.0" encoding="utf-8"?>
<cx:chartSpace xmlns:a="http://schemas.openxmlformats.org/drawingml/2006/main" xmlns:r="http://schemas.openxmlformats.org/officeDocument/2006/relationships" xmlns:cx="http://schemas.microsoft.com/office/drawing/2014/chartex">
  <cx:chartData>
    <cx:data id="0">
      <cx:strDim type="cat">
        <cx:f dir="row">_xlchart.v5.0</cx:f>
      </cx:strDim>
      <cx:numDim type="val">
        <cx:f dir="row">_xlchart.v5.1</cx:f>
      </cx:numDim>
    </cx:data>
  </cx:chartData>
  <cx:chart>
    <cx:title pos="t" align="ctr" overlay="0">
      <cx:tx>
        <cx:txData>
          <cx:v>Waterfall</cx:v>
        </cx:txData>
      </cx:tx>
      <cx:txPr>
        <a:bodyPr spcFirstLastPara="1" vertOverflow="ellipsis" horzOverflow="overflow" wrap="square" lIns="0" tIns="0" rIns="0" bIns="0" anchor="ctr" anchorCtr="1"/>
        <a:lstStyle/>
        <a:p>
          <a:pPr algn="ctr" rtl="0">
            <a:defRPr/>
          </a:pPr>
          <a:r>
            <a:rPr lang="en-US" sz="1400" b="0" i="0" u="none" strike="noStrike" baseline="0">
              <a:solidFill>
                <a:sysClr val="windowText" lastClr="000000">
                  <a:lumMod val="65000"/>
                  <a:lumOff val="35000"/>
                </a:sysClr>
              </a:solidFill>
              <a:latin typeface="Calibri" panose="020F0502020204030204"/>
            </a:rPr>
            <a:t>Waterfall</a:t>
          </a:r>
        </a:p>
      </cx:txPr>
    </cx:title>
    <cx:plotArea>
      <cx:plotAreaRegion>
        <cx:series layoutId="waterfall" uniqueId="{59085E14-B1F6-AB42-A988-59B3E404527E}">
          <cx:dataPt idx="0">
            <cx:spPr>
              <a:solidFill>
                <a:srgbClr val="00B050"/>
              </a:solidFill>
            </cx:spPr>
          </cx:dataPt>
          <cx:dataPt idx="1">
            <cx:spPr>
              <a:solidFill>
                <a:srgbClr val="FF0000"/>
              </a:solidFill>
            </cx:spPr>
          </cx:dataPt>
          <cx:dataPt idx="2">
            <cx:spPr>
              <a:solidFill>
                <a:srgbClr val="00B050"/>
              </a:solidFill>
            </cx:spPr>
          </cx:dataPt>
          <cx:dataPt idx="3">
            <cx:spPr>
              <a:solidFill>
                <a:srgbClr val="FF0000"/>
              </a:solidFill>
            </cx:spPr>
          </cx:dataPt>
          <cx:dataLabels/>
          <cx:dataId val="0"/>
          <cx:layoutPr>
            <cx:visibility connectorLines="1"/>
            <cx:subtotals/>
          </cx:layoutPr>
        </cx:series>
      </cx:plotAreaRegion>
      <cx:axis id="0">
        <cx:catScaling gapWidth="0.5"/>
        <cx:majorTickMarks type="out"/>
        <cx:tickLabels/>
        <cx:txPr>
          <a:bodyPr spcFirstLastPara="1" vertOverflow="ellipsis" horzOverflow="overflow" wrap="square" lIns="0" tIns="0" rIns="0" bIns="0" anchor="ctr" anchorCtr="1"/>
          <a:lstStyle/>
          <a:p>
            <a:pPr algn="ctr" rtl="0">
              <a:defRPr/>
            </a:pPr>
            <a:endParaRPr lang="en-US" sz="900" b="0" i="0" u="none" strike="noStrike" baseline="0">
              <a:solidFill>
                <a:sysClr val="windowText" lastClr="000000">
                  <a:lumMod val="65000"/>
                  <a:lumOff val="35000"/>
                </a:sysClr>
              </a:solidFill>
              <a:latin typeface="Calibri" panose="020F0502020204030204"/>
            </a:endParaRPr>
          </a:p>
        </cx:txPr>
      </cx:axis>
      <cx:axis id="1">
        <cx:valScaling/>
        <cx:majorTickMarks type="out"/>
        <cx:tickLabels/>
      </cx:axis>
    </cx:plotArea>
    <cx:legend pos="b" align="ctr" overlay="0">
      <cx:spPr>
        <a:noFill/>
      </cx:spPr>
      <cx:txPr>
        <a:bodyPr spcFirstLastPara="1" vertOverflow="ellipsis" horzOverflow="overflow" wrap="square" lIns="0" tIns="0" rIns="0" bIns="0" anchor="ctr" anchorCtr="1"/>
        <a:lstStyle/>
        <a:p>
          <a:pPr algn="ctr" rtl="0">
            <a:defRPr/>
          </a:pPr>
          <a:endParaRPr lang="en-US" sz="900" b="0" i="0" u="none" strike="noStrike" baseline="0">
            <a:solidFill>
              <a:sysClr val="windowText" lastClr="000000">
                <a:lumMod val="65000"/>
                <a:lumOff val="35000"/>
              </a:sysClr>
            </a:solidFill>
            <a:latin typeface="Calibri" panose="020F0502020204030204"/>
          </a:endParaRPr>
        </a:p>
      </cx:txPr>
    </cx:legend>
  </cx:chart>
  <cx:fmtOvrs>
    <cx:fmtOvr idx="0">
      <cx:spPr>
        <a:solidFill>
          <a:srgbClr val="00B050"/>
        </a:solidFill>
      </cx:spPr>
    </cx:fmtOvr>
    <cx:fmtOvr idx="1">
      <cx:spPr>
        <a:solidFill>
          <a:srgbClr val="FF0000"/>
        </a:solidFill>
      </cx:spPr>
    </cx:fmtOvr>
  </cx:fmtOvrs>
</cx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395">
  <cs:axisTitle>
    <cs:lnRef idx="0"/>
    <cs:fillRef idx="0"/>
    <cs:effectRef idx="0"/>
    <cs:fontRef idx="minor">
      <a:schemeClr val="tx1">
        <a:lumMod val="65000"/>
        <a:lumOff val="35000"/>
      </a:schemeClr>
    </cs:fontRef>
    <cs:defRPr sz="9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/>
  </cs:chartArea>
  <cs:dataLabel>
    <cs:lnRef idx="0"/>
    <cs:fillRef idx="0"/>
    <cs:effectRef idx="0"/>
    <cs:fontRef idx="minor">
      <a:schemeClr val="tx1">
        <a:lumMod val="65000"/>
        <a:lumOff val="35000"/>
      </a:schemeClr>
    </cs:fontRef>
    <cs:defRPr sz="9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lt1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ln w="9525">
        <a:solidFill>
          <a:schemeClr val="tx1">
            <a:lumMod val="15000"/>
            <a:lumOff val="85000"/>
          </a:schemeClr>
        </a:solidFill>
      </a:ln>
    </cs:spPr>
    <cs:defRPr sz="9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/>
  </cs:seriesAxis>
  <cs:seriesLine>
    <cs:lnRef idx="0"/>
    <cs:fillRef idx="0"/>
    <cs:effectRef idx="0"/>
    <cs:fontRef idx="minor">
      <a:schemeClr val="tx1"/>
    </cs:fontRef>
    <cs:spPr>
      <a:ln w="9525" cap="flat">
        <a:solidFill>
          <a:srgbClr val="D9D9D9"/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ash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/>
  </cs:valueAxis>
  <cs:wall>
    <cs:lnRef idx="0"/>
    <cs:fillRef idx="0"/>
    <cs:effectRef idx="0"/>
    <cs:fontRef idx="minor">
      <a:schemeClr val="tx1"/>
    </cs:fontRef>
  </cs:wall>
</cs:chartStyle>
</file>

<file path=xl/charts/style2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69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>
          <a:alpha val="75000"/>
        </a:schemeClr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>
          <a:alpha val="75000"/>
        </a:schemeClr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>
            <a:alpha val="50000"/>
          </a:schemeClr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2.xml.rels><?xml version="1.0" encoding="UTF-8" standalone="yes"?>
<Relationships xmlns="http://schemas.openxmlformats.org/package/2006/relationships"><Relationship Id="rId1" Type="http://schemas.microsoft.com/office/2014/relationships/chartEx" Target="../charts/chartEx1.xml"/></Relationships>
</file>

<file path=xl/drawings/_rels/drawing6.xml.rels><?xml version="1.0" encoding="UTF-8" standalone="yes"?>
<Relationships xmlns="http://schemas.openxmlformats.org/package/2006/relationships"><Relationship Id="rId2" Type="http://schemas.openxmlformats.org/officeDocument/2006/relationships/image" Target="../media/image3.png"/><Relationship Id="rId1" Type="http://schemas.openxmlformats.org/officeDocument/2006/relationships/image" Target="../media/image2.png"/></Relationships>
</file>

<file path=xl/drawings/_rels/drawing7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png"/><Relationship Id="rId1" Type="http://schemas.openxmlformats.org/officeDocument/2006/relationships/chart" Target="../charts/chart1.xml"/></Relationships>
</file>

<file path=xl/drawings/_rels/drawing8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png"/><Relationship Id="rId1" Type="http://schemas.openxmlformats.org/officeDocument/2006/relationships/chart" Target="../charts/chart2.xml"/></Relationships>
</file>

<file path=xl/drawings/_rels/drawing9.xml.rels><?xml version="1.0" encoding="UTF-8" standalone="yes"?>
<Relationships xmlns="http://schemas.openxmlformats.org/package/2006/relationships"><Relationship Id="rId2" Type="http://schemas.openxmlformats.org/officeDocument/2006/relationships/image" Target="../media/image5.png"/><Relationship Id="rId1" Type="http://schemas.openxmlformats.org/officeDocument/2006/relationships/image" Target="../media/image4.png"/></Relationships>
</file>

<file path=xl/drawings/_rels/drawing13.xml.rels><?xml version="1.0" encoding="UTF-8" standalone="yes"?>
<Relationships xmlns="http://schemas.openxmlformats.org/package/2006/relationships"><Relationship Id="rId1" Type="http://schemas.openxmlformats.org/officeDocument/2006/relationships/image" Target="../media/image6.jpeg"/></Relationships>
</file>

<file path=xl/drawings/_rels/drawing14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.xml"/></Relationships>
</file>

<file path=xl/drawings/_rels/drawing15.xml.rels><?xml version="1.0" encoding="UTF-8" standalone="yes"?>
<Relationships xmlns="http://schemas.openxmlformats.org/package/2006/relationships"><Relationship Id="rId1" Type="http://schemas.openxmlformats.org/officeDocument/2006/relationships/image" Target="../media/image6.jpeg"/></Relationships>
</file>

<file path=xl/drawings/_rels/drawing16.xml.rels><?xml version="1.0" encoding="UTF-8" standalone="yes"?>
<Relationships xmlns="http://schemas.openxmlformats.org/package/2006/relationships"><Relationship Id="rId117" Type="http://schemas.openxmlformats.org/officeDocument/2006/relationships/customXml" Target="../ink/ink59.xml"/><Relationship Id="rId299" Type="http://schemas.openxmlformats.org/officeDocument/2006/relationships/image" Target="../media/image99.png"/><Relationship Id="rId21" Type="http://schemas.openxmlformats.org/officeDocument/2006/relationships/customXml" Target="../ink/ink11.xml"/><Relationship Id="rId63" Type="http://schemas.openxmlformats.org/officeDocument/2006/relationships/customXml" Target="../ink/ink32.xml"/><Relationship Id="rId159" Type="http://schemas.openxmlformats.org/officeDocument/2006/relationships/customXml" Target="../ink/ink80.xml"/><Relationship Id="rId324" Type="http://schemas.openxmlformats.org/officeDocument/2006/relationships/customXml" Target="../ink/ink214.xml"/><Relationship Id="rId170" Type="http://schemas.openxmlformats.org/officeDocument/2006/relationships/image" Target="../media/image86.png"/><Relationship Id="rId226" Type="http://schemas.openxmlformats.org/officeDocument/2006/relationships/customXml" Target="../ink/ink137.xml"/><Relationship Id="rId268" Type="http://schemas.openxmlformats.org/officeDocument/2006/relationships/customXml" Target="../ink/ink179.xml"/><Relationship Id="rId32" Type="http://schemas.openxmlformats.org/officeDocument/2006/relationships/image" Target="../media/image17.png"/><Relationship Id="rId74" Type="http://schemas.openxmlformats.org/officeDocument/2006/relationships/image" Target="../media/image38.png"/><Relationship Id="rId128" Type="http://schemas.openxmlformats.org/officeDocument/2006/relationships/image" Target="../media/image65.png"/><Relationship Id="rId335" Type="http://schemas.openxmlformats.org/officeDocument/2006/relationships/image" Target="../media/image117.png"/><Relationship Id="rId5" Type="http://schemas.openxmlformats.org/officeDocument/2006/relationships/customXml" Target="../ink/ink3.xml"/><Relationship Id="rId181" Type="http://schemas.openxmlformats.org/officeDocument/2006/relationships/customXml" Target="../ink/ink93.xml"/><Relationship Id="rId237" Type="http://schemas.openxmlformats.org/officeDocument/2006/relationships/customXml" Target="../ink/ink148.xml"/><Relationship Id="rId279" Type="http://schemas.openxmlformats.org/officeDocument/2006/relationships/customXml" Target="../ink/ink190.xml"/><Relationship Id="rId43" Type="http://schemas.openxmlformats.org/officeDocument/2006/relationships/customXml" Target="../ink/ink22.xml"/><Relationship Id="rId139" Type="http://schemas.openxmlformats.org/officeDocument/2006/relationships/customXml" Target="../ink/ink70.xml"/><Relationship Id="rId290" Type="http://schemas.openxmlformats.org/officeDocument/2006/relationships/customXml" Target="../ink/ink197.xml"/><Relationship Id="rId304" Type="http://schemas.openxmlformats.org/officeDocument/2006/relationships/customXml" Target="../ink/ink204.xml"/><Relationship Id="rId346" Type="http://schemas.openxmlformats.org/officeDocument/2006/relationships/customXml" Target="../ink/ink225.xml"/><Relationship Id="rId85" Type="http://schemas.openxmlformats.org/officeDocument/2006/relationships/customXml" Target="../ink/ink43.xml"/><Relationship Id="rId150" Type="http://schemas.openxmlformats.org/officeDocument/2006/relationships/image" Target="../media/image76.png"/><Relationship Id="rId192" Type="http://schemas.openxmlformats.org/officeDocument/2006/relationships/customXml" Target="../ink/ink103.xml"/><Relationship Id="rId206" Type="http://schemas.openxmlformats.org/officeDocument/2006/relationships/customXml" Target="../ink/ink117.xml"/><Relationship Id="rId248" Type="http://schemas.openxmlformats.org/officeDocument/2006/relationships/customXml" Target="../ink/ink159.xml"/><Relationship Id="rId12" Type="http://schemas.openxmlformats.org/officeDocument/2006/relationships/image" Target="../media/image7.png"/><Relationship Id="rId108" Type="http://schemas.openxmlformats.org/officeDocument/2006/relationships/image" Target="../media/image55.png"/><Relationship Id="rId315" Type="http://schemas.openxmlformats.org/officeDocument/2006/relationships/image" Target="../media/image107.png"/><Relationship Id="rId54" Type="http://schemas.openxmlformats.org/officeDocument/2006/relationships/image" Target="../media/image28.png"/><Relationship Id="rId96" Type="http://schemas.openxmlformats.org/officeDocument/2006/relationships/image" Target="../media/image49.png"/><Relationship Id="rId161" Type="http://schemas.openxmlformats.org/officeDocument/2006/relationships/customXml" Target="../ink/ink81.xml"/><Relationship Id="rId217" Type="http://schemas.openxmlformats.org/officeDocument/2006/relationships/customXml" Target="../ink/ink128.xml"/><Relationship Id="rId259" Type="http://schemas.openxmlformats.org/officeDocument/2006/relationships/customXml" Target="../ink/ink170.xml"/><Relationship Id="rId23" Type="http://schemas.openxmlformats.org/officeDocument/2006/relationships/customXml" Target="../ink/ink12.xml"/><Relationship Id="rId119" Type="http://schemas.openxmlformats.org/officeDocument/2006/relationships/customXml" Target="../ink/ink60.xml"/><Relationship Id="rId270" Type="http://schemas.openxmlformats.org/officeDocument/2006/relationships/customXml" Target="../ink/ink181.xml"/><Relationship Id="rId326" Type="http://schemas.openxmlformats.org/officeDocument/2006/relationships/customXml" Target="../ink/ink215.xml"/><Relationship Id="rId65" Type="http://schemas.openxmlformats.org/officeDocument/2006/relationships/customXml" Target="../ink/ink33.xml"/><Relationship Id="rId130" Type="http://schemas.openxmlformats.org/officeDocument/2006/relationships/image" Target="../media/image66.png"/><Relationship Id="rId172" Type="http://schemas.openxmlformats.org/officeDocument/2006/relationships/image" Target="../media/image87.png"/><Relationship Id="rId228" Type="http://schemas.openxmlformats.org/officeDocument/2006/relationships/customXml" Target="../ink/ink139.xml"/><Relationship Id="rId281" Type="http://schemas.openxmlformats.org/officeDocument/2006/relationships/customXml" Target="../ink/ink192.xml"/><Relationship Id="rId337" Type="http://schemas.openxmlformats.org/officeDocument/2006/relationships/image" Target="../media/image118.png"/><Relationship Id="rId34" Type="http://schemas.openxmlformats.org/officeDocument/2006/relationships/image" Target="../media/image18.png"/><Relationship Id="rId76" Type="http://schemas.openxmlformats.org/officeDocument/2006/relationships/image" Target="../media/image39.png"/><Relationship Id="rId141" Type="http://schemas.openxmlformats.org/officeDocument/2006/relationships/customXml" Target="../ink/ink71.xml"/><Relationship Id="rId7" Type="http://schemas.openxmlformats.org/officeDocument/2006/relationships/customXml" Target="../ink/ink4.xml"/><Relationship Id="rId183" Type="http://schemas.openxmlformats.org/officeDocument/2006/relationships/customXml" Target="../ink/ink95.xml"/><Relationship Id="rId239" Type="http://schemas.openxmlformats.org/officeDocument/2006/relationships/customXml" Target="../ink/ink150.xml"/><Relationship Id="rId250" Type="http://schemas.openxmlformats.org/officeDocument/2006/relationships/customXml" Target="../ink/ink161.xml"/><Relationship Id="rId292" Type="http://schemas.openxmlformats.org/officeDocument/2006/relationships/customXml" Target="../ink/ink198.xml"/><Relationship Id="rId306" Type="http://schemas.openxmlformats.org/officeDocument/2006/relationships/customXml" Target="../ink/ink205.xml"/><Relationship Id="rId45" Type="http://schemas.openxmlformats.org/officeDocument/2006/relationships/customXml" Target="../ink/ink23.xml"/><Relationship Id="rId87" Type="http://schemas.openxmlformats.org/officeDocument/2006/relationships/customXml" Target="../ink/ink44.xml"/><Relationship Id="rId110" Type="http://schemas.openxmlformats.org/officeDocument/2006/relationships/image" Target="../media/image56.png"/><Relationship Id="rId348" Type="http://schemas.openxmlformats.org/officeDocument/2006/relationships/customXml" Target="../ink/ink226.xml"/><Relationship Id="rId152" Type="http://schemas.openxmlformats.org/officeDocument/2006/relationships/image" Target="../media/image77.png"/><Relationship Id="rId194" Type="http://schemas.openxmlformats.org/officeDocument/2006/relationships/customXml" Target="../ink/ink105.xml"/><Relationship Id="rId208" Type="http://schemas.openxmlformats.org/officeDocument/2006/relationships/customXml" Target="../ink/ink119.xml"/><Relationship Id="rId261" Type="http://schemas.openxmlformats.org/officeDocument/2006/relationships/customXml" Target="../ink/ink172.xml"/><Relationship Id="rId14" Type="http://schemas.openxmlformats.org/officeDocument/2006/relationships/image" Target="../media/image8.png"/><Relationship Id="rId56" Type="http://schemas.openxmlformats.org/officeDocument/2006/relationships/image" Target="../media/image29.png"/><Relationship Id="rId317" Type="http://schemas.openxmlformats.org/officeDocument/2006/relationships/image" Target="../media/image108.png"/><Relationship Id="rId98" Type="http://schemas.openxmlformats.org/officeDocument/2006/relationships/image" Target="../media/image50.png"/><Relationship Id="rId121" Type="http://schemas.openxmlformats.org/officeDocument/2006/relationships/customXml" Target="../ink/ink61.xml"/><Relationship Id="rId163" Type="http://schemas.openxmlformats.org/officeDocument/2006/relationships/customXml" Target="../ink/ink82.xml"/><Relationship Id="rId219" Type="http://schemas.openxmlformats.org/officeDocument/2006/relationships/customXml" Target="../ink/ink130.xml"/><Relationship Id="rId230" Type="http://schemas.openxmlformats.org/officeDocument/2006/relationships/customXml" Target="../ink/ink141.xml"/><Relationship Id="rId251" Type="http://schemas.openxmlformats.org/officeDocument/2006/relationships/customXml" Target="../ink/ink162.xml"/><Relationship Id="rId25" Type="http://schemas.openxmlformats.org/officeDocument/2006/relationships/customXml" Target="../ink/ink13.xml"/><Relationship Id="rId46" Type="http://schemas.openxmlformats.org/officeDocument/2006/relationships/image" Target="../media/image24.png"/><Relationship Id="rId67" Type="http://schemas.openxmlformats.org/officeDocument/2006/relationships/customXml" Target="../ink/ink34.xml"/><Relationship Id="rId272" Type="http://schemas.openxmlformats.org/officeDocument/2006/relationships/customXml" Target="../ink/ink183.xml"/><Relationship Id="rId293" Type="http://schemas.openxmlformats.org/officeDocument/2006/relationships/image" Target="../media/image96.png"/><Relationship Id="rId307" Type="http://schemas.openxmlformats.org/officeDocument/2006/relationships/image" Target="../media/image103.png"/><Relationship Id="rId328" Type="http://schemas.openxmlformats.org/officeDocument/2006/relationships/customXml" Target="../ink/ink216.xml"/><Relationship Id="rId349" Type="http://schemas.openxmlformats.org/officeDocument/2006/relationships/image" Target="../media/image124.png"/><Relationship Id="rId88" Type="http://schemas.openxmlformats.org/officeDocument/2006/relationships/image" Target="../media/image45.png"/><Relationship Id="rId111" Type="http://schemas.openxmlformats.org/officeDocument/2006/relationships/customXml" Target="../ink/ink56.xml"/><Relationship Id="rId132" Type="http://schemas.openxmlformats.org/officeDocument/2006/relationships/image" Target="../media/image67.png"/><Relationship Id="rId153" Type="http://schemas.openxmlformats.org/officeDocument/2006/relationships/customXml" Target="../ink/ink77.xml"/><Relationship Id="rId174" Type="http://schemas.openxmlformats.org/officeDocument/2006/relationships/image" Target="../media/image88.png"/><Relationship Id="rId195" Type="http://schemas.openxmlformats.org/officeDocument/2006/relationships/customXml" Target="../ink/ink106.xml"/><Relationship Id="rId209" Type="http://schemas.openxmlformats.org/officeDocument/2006/relationships/customXml" Target="../ink/ink120.xml"/><Relationship Id="rId220" Type="http://schemas.openxmlformats.org/officeDocument/2006/relationships/customXml" Target="../ink/ink131.xml"/><Relationship Id="rId241" Type="http://schemas.openxmlformats.org/officeDocument/2006/relationships/customXml" Target="../ink/ink152.xml"/><Relationship Id="rId15" Type="http://schemas.openxmlformats.org/officeDocument/2006/relationships/customXml" Target="../ink/ink8.xml"/><Relationship Id="rId36" Type="http://schemas.openxmlformats.org/officeDocument/2006/relationships/image" Target="../media/image19.png"/><Relationship Id="rId57" Type="http://schemas.openxmlformats.org/officeDocument/2006/relationships/customXml" Target="../ink/ink29.xml"/><Relationship Id="rId262" Type="http://schemas.openxmlformats.org/officeDocument/2006/relationships/customXml" Target="../ink/ink173.xml"/><Relationship Id="rId283" Type="http://schemas.openxmlformats.org/officeDocument/2006/relationships/image" Target="../media/image91.png"/><Relationship Id="rId318" Type="http://schemas.openxmlformats.org/officeDocument/2006/relationships/customXml" Target="../ink/ink211.xml"/><Relationship Id="rId339" Type="http://schemas.openxmlformats.org/officeDocument/2006/relationships/image" Target="../media/image119.png"/><Relationship Id="rId78" Type="http://schemas.openxmlformats.org/officeDocument/2006/relationships/image" Target="../media/image40.png"/><Relationship Id="rId99" Type="http://schemas.openxmlformats.org/officeDocument/2006/relationships/customXml" Target="../ink/ink50.xml"/><Relationship Id="rId101" Type="http://schemas.openxmlformats.org/officeDocument/2006/relationships/customXml" Target="../ink/ink51.xml"/><Relationship Id="rId122" Type="http://schemas.openxmlformats.org/officeDocument/2006/relationships/image" Target="../media/image62.png"/><Relationship Id="rId143" Type="http://schemas.openxmlformats.org/officeDocument/2006/relationships/customXml" Target="../ink/ink72.xml"/><Relationship Id="rId164" Type="http://schemas.openxmlformats.org/officeDocument/2006/relationships/image" Target="../media/image83.png"/><Relationship Id="rId185" Type="http://schemas.openxmlformats.org/officeDocument/2006/relationships/customXml" Target="../ink/ink97.xml"/><Relationship Id="rId350" Type="http://schemas.openxmlformats.org/officeDocument/2006/relationships/customXml" Target="../ink/ink227.xml"/><Relationship Id="rId9" Type="http://schemas.openxmlformats.org/officeDocument/2006/relationships/customXml" Target="../ink/ink5.xml"/><Relationship Id="rId210" Type="http://schemas.openxmlformats.org/officeDocument/2006/relationships/customXml" Target="../ink/ink121.xml"/><Relationship Id="rId26" Type="http://schemas.openxmlformats.org/officeDocument/2006/relationships/image" Target="../media/image14.png"/><Relationship Id="rId231" Type="http://schemas.openxmlformats.org/officeDocument/2006/relationships/customXml" Target="../ink/ink142.xml"/><Relationship Id="rId252" Type="http://schemas.openxmlformats.org/officeDocument/2006/relationships/customXml" Target="../ink/ink163.xml"/><Relationship Id="rId273" Type="http://schemas.openxmlformats.org/officeDocument/2006/relationships/customXml" Target="../ink/ink184.xml"/><Relationship Id="rId294" Type="http://schemas.openxmlformats.org/officeDocument/2006/relationships/customXml" Target="../ink/ink199.xml"/><Relationship Id="rId308" Type="http://schemas.openxmlformats.org/officeDocument/2006/relationships/customXml" Target="../ink/ink206.xml"/><Relationship Id="rId329" Type="http://schemas.openxmlformats.org/officeDocument/2006/relationships/image" Target="../media/image114.png"/><Relationship Id="rId47" Type="http://schemas.openxmlformats.org/officeDocument/2006/relationships/customXml" Target="../ink/ink24.xml"/><Relationship Id="rId68" Type="http://schemas.openxmlformats.org/officeDocument/2006/relationships/image" Target="../media/image35.png"/><Relationship Id="rId89" Type="http://schemas.openxmlformats.org/officeDocument/2006/relationships/customXml" Target="../ink/ink45.xml"/><Relationship Id="rId112" Type="http://schemas.openxmlformats.org/officeDocument/2006/relationships/image" Target="../media/image57.png"/><Relationship Id="rId133" Type="http://schemas.openxmlformats.org/officeDocument/2006/relationships/customXml" Target="../ink/ink67.xml"/><Relationship Id="rId154" Type="http://schemas.openxmlformats.org/officeDocument/2006/relationships/image" Target="../media/image78.png"/><Relationship Id="rId175" Type="http://schemas.openxmlformats.org/officeDocument/2006/relationships/customXml" Target="../ink/ink88.xml"/><Relationship Id="rId340" Type="http://schemas.openxmlformats.org/officeDocument/2006/relationships/customXml" Target="../ink/ink222.xml"/><Relationship Id="rId196" Type="http://schemas.openxmlformats.org/officeDocument/2006/relationships/customXml" Target="../ink/ink107.xml"/><Relationship Id="rId200" Type="http://schemas.openxmlformats.org/officeDocument/2006/relationships/customXml" Target="../ink/ink111.xml"/><Relationship Id="rId16" Type="http://schemas.openxmlformats.org/officeDocument/2006/relationships/image" Target="../media/image9.png"/><Relationship Id="rId221" Type="http://schemas.openxmlformats.org/officeDocument/2006/relationships/customXml" Target="../ink/ink132.xml"/><Relationship Id="rId242" Type="http://schemas.openxmlformats.org/officeDocument/2006/relationships/customXml" Target="../ink/ink153.xml"/><Relationship Id="rId263" Type="http://schemas.openxmlformats.org/officeDocument/2006/relationships/customXml" Target="../ink/ink174.xml"/><Relationship Id="rId284" Type="http://schemas.openxmlformats.org/officeDocument/2006/relationships/customXml" Target="../ink/ink194.xml"/><Relationship Id="rId319" Type="http://schemas.openxmlformats.org/officeDocument/2006/relationships/image" Target="../media/image109.png"/><Relationship Id="rId37" Type="http://schemas.openxmlformats.org/officeDocument/2006/relationships/customXml" Target="../ink/ink19.xml"/><Relationship Id="rId58" Type="http://schemas.openxmlformats.org/officeDocument/2006/relationships/image" Target="../media/image30.png"/><Relationship Id="rId79" Type="http://schemas.openxmlformats.org/officeDocument/2006/relationships/customXml" Target="../ink/ink40.xml"/><Relationship Id="rId102" Type="http://schemas.openxmlformats.org/officeDocument/2006/relationships/image" Target="../media/image52.png"/><Relationship Id="rId123" Type="http://schemas.openxmlformats.org/officeDocument/2006/relationships/customXml" Target="../ink/ink62.xml"/><Relationship Id="rId144" Type="http://schemas.openxmlformats.org/officeDocument/2006/relationships/image" Target="../media/image73.png"/><Relationship Id="rId330" Type="http://schemas.openxmlformats.org/officeDocument/2006/relationships/customXml" Target="../ink/ink217.xml"/><Relationship Id="rId90" Type="http://schemas.openxmlformats.org/officeDocument/2006/relationships/image" Target="../media/image46.png"/><Relationship Id="rId165" Type="http://schemas.openxmlformats.org/officeDocument/2006/relationships/customXml" Target="../ink/ink83.xml"/><Relationship Id="rId186" Type="http://schemas.openxmlformats.org/officeDocument/2006/relationships/customXml" Target="../ink/ink98.xml"/><Relationship Id="rId351" Type="http://schemas.openxmlformats.org/officeDocument/2006/relationships/image" Target="../media/image125.png"/><Relationship Id="rId211" Type="http://schemas.openxmlformats.org/officeDocument/2006/relationships/customXml" Target="../ink/ink122.xml"/><Relationship Id="rId232" Type="http://schemas.openxmlformats.org/officeDocument/2006/relationships/customXml" Target="../ink/ink143.xml"/><Relationship Id="rId253" Type="http://schemas.openxmlformats.org/officeDocument/2006/relationships/customXml" Target="../ink/ink164.xml"/><Relationship Id="rId274" Type="http://schemas.openxmlformats.org/officeDocument/2006/relationships/customXml" Target="../ink/ink185.xml"/><Relationship Id="rId295" Type="http://schemas.openxmlformats.org/officeDocument/2006/relationships/image" Target="../media/image97.png"/><Relationship Id="rId309" Type="http://schemas.openxmlformats.org/officeDocument/2006/relationships/image" Target="../media/image104.png"/><Relationship Id="rId27" Type="http://schemas.openxmlformats.org/officeDocument/2006/relationships/customXml" Target="../ink/ink14.xml"/><Relationship Id="rId48" Type="http://schemas.openxmlformats.org/officeDocument/2006/relationships/image" Target="../media/image25.png"/><Relationship Id="rId69" Type="http://schemas.openxmlformats.org/officeDocument/2006/relationships/customXml" Target="../ink/ink35.xml"/><Relationship Id="rId113" Type="http://schemas.openxmlformats.org/officeDocument/2006/relationships/customXml" Target="../ink/ink57.xml"/><Relationship Id="rId134" Type="http://schemas.openxmlformats.org/officeDocument/2006/relationships/image" Target="../media/image68.png"/><Relationship Id="rId320" Type="http://schemas.openxmlformats.org/officeDocument/2006/relationships/customXml" Target="../ink/ink212.xml"/><Relationship Id="rId80" Type="http://schemas.openxmlformats.org/officeDocument/2006/relationships/image" Target="../media/image41.png"/><Relationship Id="rId155" Type="http://schemas.openxmlformats.org/officeDocument/2006/relationships/customXml" Target="../ink/ink78.xml"/><Relationship Id="rId176" Type="http://schemas.openxmlformats.org/officeDocument/2006/relationships/image" Target="../media/image89.png"/><Relationship Id="rId197" Type="http://schemas.openxmlformats.org/officeDocument/2006/relationships/customXml" Target="../ink/ink108.xml"/><Relationship Id="rId341" Type="http://schemas.openxmlformats.org/officeDocument/2006/relationships/image" Target="../media/image120.png"/><Relationship Id="rId201" Type="http://schemas.openxmlformats.org/officeDocument/2006/relationships/customXml" Target="../ink/ink112.xml"/><Relationship Id="rId222" Type="http://schemas.openxmlformats.org/officeDocument/2006/relationships/customXml" Target="../ink/ink133.xml"/><Relationship Id="rId243" Type="http://schemas.openxmlformats.org/officeDocument/2006/relationships/customXml" Target="../ink/ink154.xml"/><Relationship Id="rId264" Type="http://schemas.openxmlformats.org/officeDocument/2006/relationships/customXml" Target="../ink/ink175.xml"/><Relationship Id="rId285" Type="http://schemas.openxmlformats.org/officeDocument/2006/relationships/image" Target="../media/image92.png"/><Relationship Id="rId17" Type="http://schemas.openxmlformats.org/officeDocument/2006/relationships/customXml" Target="../ink/ink9.xml"/><Relationship Id="rId38" Type="http://schemas.openxmlformats.org/officeDocument/2006/relationships/image" Target="../media/image20.png"/><Relationship Id="rId59" Type="http://schemas.openxmlformats.org/officeDocument/2006/relationships/customXml" Target="../ink/ink30.xml"/><Relationship Id="rId103" Type="http://schemas.openxmlformats.org/officeDocument/2006/relationships/customXml" Target="../ink/ink52.xml"/><Relationship Id="rId124" Type="http://schemas.openxmlformats.org/officeDocument/2006/relationships/image" Target="../media/image63.png"/><Relationship Id="rId310" Type="http://schemas.openxmlformats.org/officeDocument/2006/relationships/customXml" Target="../ink/ink207.xml"/><Relationship Id="rId70" Type="http://schemas.openxmlformats.org/officeDocument/2006/relationships/image" Target="../media/image36.png"/><Relationship Id="rId91" Type="http://schemas.openxmlformats.org/officeDocument/2006/relationships/customXml" Target="../ink/ink46.xml"/><Relationship Id="rId145" Type="http://schemas.openxmlformats.org/officeDocument/2006/relationships/customXml" Target="../ink/ink73.xml"/><Relationship Id="rId166" Type="http://schemas.openxmlformats.org/officeDocument/2006/relationships/image" Target="../media/image84.png"/><Relationship Id="rId187" Type="http://schemas.openxmlformats.org/officeDocument/2006/relationships/customXml" Target="../ink/ink99.xml"/><Relationship Id="rId331" Type="http://schemas.openxmlformats.org/officeDocument/2006/relationships/image" Target="../media/image115.png"/><Relationship Id="rId352" Type="http://schemas.openxmlformats.org/officeDocument/2006/relationships/customXml" Target="../ink/ink228.xml"/><Relationship Id="rId1" Type="http://schemas.openxmlformats.org/officeDocument/2006/relationships/customXml" Target="../ink/ink1.xml"/><Relationship Id="rId212" Type="http://schemas.openxmlformats.org/officeDocument/2006/relationships/customXml" Target="../ink/ink123.xml"/><Relationship Id="rId233" Type="http://schemas.openxmlformats.org/officeDocument/2006/relationships/customXml" Target="../ink/ink144.xml"/><Relationship Id="rId254" Type="http://schemas.openxmlformats.org/officeDocument/2006/relationships/customXml" Target="../ink/ink165.xml"/><Relationship Id="rId28" Type="http://schemas.openxmlformats.org/officeDocument/2006/relationships/image" Target="../media/image15.png"/><Relationship Id="rId49" Type="http://schemas.openxmlformats.org/officeDocument/2006/relationships/customXml" Target="../ink/ink25.xml"/><Relationship Id="rId114" Type="http://schemas.openxmlformats.org/officeDocument/2006/relationships/image" Target="../media/image58.png"/><Relationship Id="rId275" Type="http://schemas.openxmlformats.org/officeDocument/2006/relationships/customXml" Target="../ink/ink186.xml"/><Relationship Id="rId296" Type="http://schemas.openxmlformats.org/officeDocument/2006/relationships/customXml" Target="../ink/ink200.xml"/><Relationship Id="rId300" Type="http://schemas.openxmlformats.org/officeDocument/2006/relationships/customXml" Target="../ink/ink202.xml"/><Relationship Id="rId60" Type="http://schemas.openxmlformats.org/officeDocument/2006/relationships/image" Target="../media/image31.png"/><Relationship Id="rId81" Type="http://schemas.openxmlformats.org/officeDocument/2006/relationships/customXml" Target="../ink/ink41.xml"/><Relationship Id="rId135" Type="http://schemas.openxmlformats.org/officeDocument/2006/relationships/customXml" Target="../ink/ink68.xml"/><Relationship Id="rId156" Type="http://schemas.openxmlformats.org/officeDocument/2006/relationships/image" Target="../media/image79.png"/><Relationship Id="rId177" Type="http://schemas.openxmlformats.org/officeDocument/2006/relationships/customXml" Target="../ink/ink89.xml"/><Relationship Id="rId198" Type="http://schemas.openxmlformats.org/officeDocument/2006/relationships/customXml" Target="../ink/ink109.xml"/><Relationship Id="rId321" Type="http://schemas.openxmlformats.org/officeDocument/2006/relationships/image" Target="../media/image110.png"/><Relationship Id="rId342" Type="http://schemas.openxmlformats.org/officeDocument/2006/relationships/customXml" Target="../ink/ink223.xml"/><Relationship Id="rId202" Type="http://schemas.openxmlformats.org/officeDocument/2006/relationships/customXml" Target="../ink/ink113.xml"/><Relationship Id="rId223" Type="http://schemas.openxmlformats.org/officeDocument/2006/relationships/customXml" Target="../ink/ink134.xml"/><Relationship Id="rId244" Type="http://schemas.openxmlformats.org/officeDocument/2006/relationships/customXml" Target="../ink/ink155.xml"/><Relationship Id="rId18" Type="http://schemas.openxmlformats.org/officeDocument/2006/relationships/image" Target="../media/image10.png"/><Relationship Id="rId39" Type="http://schemas.openxmlformats.org/officeDocument/2006/relationships/customXml" Target="../ink/ink20.xml"/><Relationship Id="rId265" Type="http://schemas.openxmlformats.org/officeDocument/2006/relationships/customXml" Target="../ink/ink176.xml"/><Relationship Id="rId286" Type="http://schemas.openxmlformats.org/officeDocument/2006/relationships/customXml" Target="../ink/ink195.xml"/><Relationship Id="rId50" Type="http://schemas.openxmlformats.org/officeDocument/2006/relationships/image" Target="../media/image26.png"/><Relationship Id="rId104" Type="http://schemas.openxmlformats.org/officeDocument/2006/relationships/image" Target="../media/image53.png"/><Relationship Id="rId125" Type="http://schemas.openxmlformats.org/officeDocument/2006/relationships/customXml" Target="../ink/ink63.xml"/><Relationship Id="rId146" Type="http://schemas.openxmlformats.org/officeDocument/2006/relationships/image" Target="../media/image74.png"/><Relationship Id="rId167" Type="http://schemas.openxmlformats.org/officeDocument/2006/relationships/customXml" Target="../ink/ink84.xml"/><Relationship Id="rId188" Type="http://schemas.openxmlformats.org/officeDocument/2006/relationships/customXml" Target="../ink/ink100.xml"/><Relationship Id="rId311" Type="http://schemas.openxmlformats.org/officeDocument/2006/relationships/image" Target="../media/image105.png"/><Relationship Id="rId332" Type="http://schemas.openxmlformats.org/officeDocument/2006/relationships/customXml" Target="../ink/ink218.xml"/><Relationship Id="rId353" Type="http://schemas.openxmlformats.org/officeDocument/2006/relationships/image" Target="../media/image126.png"/><Relationship Id="rId71" Type="http://schemas.openxmlformats.org/officeDocument/2006/relationships/customXml" Target="../ink/ink36.xml"/><Relationship Id="rId92" Type="http://schemas.openxmlformats.org/officeDocument/2006/relationships/image" Target="../media/image47.png"/><Relationship Id="rId213" Type="http://schemas.openxmlformats.org/officeDocument/2006/relationships/customXml" Target="../ink/ink124.xml"/><Relationship Id="rId234" Type="http://schemas.openxmlformats.org/officeDocument/2006/relationships/customXml" Target="../ink/ink145.xml"/><Relationship Id="rId2" Type="http://schemas.openxmlformats.org/officeDocument/2006/relationships/image" Target="../media/image210.png"/><Relationship Id="rId29" Type="http://schemas.openxmlformats.org/officeDocument/2006/relationships/customXml" Target="../ink/ink15.xml"/><Relationship Id="rId255" Type="http://schemas.openxmlformats.org/officeDocument/2006/relationships/customXml" Target="../ink/ink166.xml"/><Relationship Id="rId276" Type="http://schemas.openxmlformats.org/officeDocument/2006/relationships/customXml" Target="../ink/ink187.xml"/><Relationship Id="rId297" Type="http://schemas.openxmlformats.org/officeDocument/2006/relationships/image" Target="../media/image98.png"/><Relationship Id="rId40" Type="http://schemas.openxmlformats.org/officeDocument/2006/relationships/image" Target="../media/image21.png"/><Relationship Id="rId115" Type="http://schemas.openxmlformats.org/officeDocument/2006/relationships/customXml" Target="../ink/ink58.xml"/><Relationship Id="rId136" Type="http://schemas.openxmlformats.org/officeDocument/2006/relationships/image" Target="../media/image69.png"/><Relationship Id="rId157" Type="http://schemas.openxmlformats.org/officeDocument/2006/relationships/customXml" Target="../ink/ink79.xml"/><Relationship Id="rId178" Type="http://schemas.openxmlformats.org/officeDocument/2006/relationships/customXml" Target="../ink/ink90.xml"/><Relationship Id="rId301" Type="http://schemas.openxmlformats.org/officeDocument/2006/relationships/image" Target="../media/image100.png"/><Relationship Id="rId322" Type="http://schemas.openxmlformats.org/officeDocument/2006/relationships/customXml" Target="../ink/ink213.xml"/><Relationship Id="rId343" Type="http://schemas.openxmlformats.org/officeDocument/2006/relationships/image" Target="../media/image121.png"/><Relationship Id="rId61" Type="http://schemas.openxmlformats.org/officeDocument/2006/relationships/customXml" Target="../ink/ink31.xml"/><Relationship Id="rId82" Type="http://schemas.openxmlformats.org/officeDocument/2006/relationships/image" Target="../media/image42.png"/><Relationship Id="rId199" Type="http://schemas.openxmlformats.org/officeDocument/2006/relationships/customXml" Target="../ink/ink110.xml"/><Relationship Id="rId203" Type="http://schemas.openxmlformats.org/officeDocument/2006/relationships/customXml" Target="../ink/ink114.xml"/><Relationship Id="rId19" Type="http://schemas.openxmlformats.org/officeDocument/2006/relationships/customXml" Target="../ink/ink10.xml"/><Relationship Id="rId224" Type="http://schemas.openxmlformats.org/officeDocument/2006/relationships/customXml" Target="../ink/ink135.xml"/><Relationship Id="rId245" Type="http://schemas.openxmlformats.org/officeDocument/2006/relationships/customXml" Target="../ink/ink156.xml"/><Relationship Id="rId266" Type="http://schemas.openxmlformats.org/officeDocument/2006/relationships/customXml" Target="../ink/ink177.xml"/><Relationship Id="rId287" Type="http://schemas.openxmlformats.org/officeDocument/2006/relationships/image" Target="../media/image93.png"/><Relationship Id="rId30" Type="http://schemas.openxmlformats.org/officeDocument/2006/relationships/image" Target="../media/image16.png"/><Relationship Id="rId105" Type="http://schemas.openxmlformats.org/officeDocument/2006/relationships/customXml" Target="../ink/ink53.xml"/><Relationship Id="rId126" Type="http://schemas.openxmlformats.org/officeDocument/2006/relationships/image" Target="../media/image64.png"/><Relationship Id="rId147" Type="http://schemas.openxmlformats.org/officeDocument/2006/relationships/customXml" Target="../ink/ink74.xml"/><Relationship Id="rId168" Type="http://schemas.openxmlformats.org/officeDocument/2006/relationships/image" Target="../media/image85.png"/><Relationship Id="rId312" Type="http://schemas.openxmlformats.org/officeDocument/2006/relationships/customXml" Target="../ink/ink208.xml"/><Relationship Id="rId333" Type="http://schemas.openxmlformats.org/officeDocument/2006/relationships/image" Target="../media/image116.png"/><Relationship Id="rId354" Type="http://schemas.openxmlformats.org/officeDocument/2006/relationships/customXml" Target="../ink/ink229.xml"/><Relationship Id="rId51" Type="http://schemas.openxmlformats.org/officeDocument/2006/relationships/customXml" Target="../ink/ink26.xml"/><Relationship Id="rId72" Type="http://schemas.openxmlformats.org/officeDocument/2006/relationships/image" Target="../media/image37.png"/><Relationship Id="rId93" Type="http://schemas.openxmlformats.org/officeDocument/2006/relationships/customXml" Target="../ink/ink47.xml"/><Relationship Id="rId189" Type="http://schemas.openxmlformats.org/officeDocument/2006/relationships/customXml" Target="../ink/ink101.xml"/><Relationship Id="rId3" Type="http://schemas.openxmlformats.org/officeDocument/2006/relationships/customXml" Target="../ink/ink2.xml"/><Relationship Id="rId214" Type="http://schemas.openxmlformats.org/officeDocument/2006/relationships/customXml" Target="../ink/ink125.xml"/><Relationship Id="rId235" Type="http://schemas.openxmlformats.org/officeDocument/2006/relationships/customXml" Target="../ink/ink146.xml"/><Relationship Id="rId256" Type="http://schemas.openxmlformats.org/officeDocument/2006/relationships/customXml" Target="../ink/ink167.xml"/><Relationship Id="rId277" Type="http://schemas.openxmlformats.org/officeDocument/2006/relationships/customXml" Target="../ink/ink188.xml"/><Relationship Id="rId298" Type="http://schemas.openxmlformats.org/officeDocument/2006/relationships/customXml" Target="../ink/ink201.xml"/><Relationship Id="rId116" Type="http://schemas.openxmlformats.org/officeDocument/2006/relationships/image" Target="../media/image59.png"/><Relationship Id="rId137" Type="http://schemas.openxmlformats.org/officeDocument/2006/relationships/customXml" Target="../ink/ink69.xml"/><Relationship Id="rId158" Type="http://schemas.openxmlformats.org/officeDocument/2006/relationships/image" Target="../media/image80.png"/><Relationship Id="rId302" Type="http://schemas.openxmlformats.org/officeDocument/2006/relationships/customXml" Target="../ink/ink203.xml"/><Relationship Id="rId323" Type="http://schemas.openxmlformats.org/officeDocument/2006/relationships/image" Target="../media/image111.png"/><Relationship Id="rId344" Type="http://schemas.openxmlformats.org/officeDocument/2006/relationships/customXml" Target="../ink/ink224.xml"/><Relationship Id="rId20" Type="http://schemas.openxmlformats.org/officeDocument/2006/relationships/image" Target="../media/image11.png"/><Relationship Id="rId41" Type="http://schemas.openxmlformats.org/officeDocument/2006/relationships/customXml" Target="../ink/ink21.xml"/><Relationship Id="rId62" Type="http://schemas.openxmlformats.org/officeDocument/2006/relationships/image" Target="../media/image32.png"/><Relationship Id="rId83" Type="http://schemas.openxmlformats.org/officeDocument/2006/relationships/customXml" Target="../ink/ink42.xml"/><Relationship Id="rId179" Type="http://schemas.openxmlformats.org/officeDocument/2006/relationships/customXml" Target="../ink/ink91.xml"/><Relationship Id="rId190" Type="http://schemas.openxmlformats.org/officeDocument/2006/relationships/image" Target="../media/image90.png"/><Relationship Id="rId204" Type="http://schemas.openxmlformats.org/officeDocument/2006/relationships/customXml" Target="../ink/ink115.xml"/><Relationship Id="rId225" Type="http://schemas.openxmlformats.org/officeDocument/2006/relationships/customXml" Target="../ink/ink136.xml"/><Relationship Id="rId246" Type="http://schemas.openxmlformats.org/officeDocument/2006/relationships/customXml" Target="../ink/ink157.xml"/><Relationship Id="rId267" Type="http://schemas.openxmlformats.org/officeDocument/2006/relationships/customXml" Target="../ink/ink178.xml"/><Relationship Id="rId288" Type="http://schemas.openxmlformats.org/officeDocument/2006/relationships/customXml" Target="../ink/ink196.xml"/><Relationship Id="rId106" Type="http://schemas.openxmlformats.org/officeDocument/2006/relationships/image" Target="../media/image54.png"/><Relationship Id="rId127" Type="http://schemas.openxmlformats.org/officeDocument/2006/relationships/customXml" Target="../ink/ink64.xml"/><Relationship Id="rId313" Type="http://schemas.openxmlformats.org/officeDocument/2006/relationships/image" Target="../media/image106.png"/><Relationship Id="rId10" Type="http://schemas.openxmlformats.org/officeDocument/2006/relationships/image" Target="../media/image6.png"/><Relationship Id="rId31" Type="http://schemas.openxmlformats.org/officeDocument/2006/relationships/customXml" Target="../ink/ink16.xml"/><Relationship Id="rId52" Type="http://schemas.openxmlformats.org/officeDocument/2006/relationships/image" Target="../media/image27.png"/><Relationship Id="rId73" Type="http://schemas.openxmlformats.org/officeDocument/2006/relationships/customXml" Target="../ink/ink37.xml"/><Relationship Id="rId94" Type="http://schemas.openxmlformats.org/officeDocument/2006/relationships/image" Target="../media/image48.png"/><Relationship Id="rId148" Type="http://schemas.openxmlformats.org/officeDocument/2006/relationships/image" Target="../media/image75.png"/><Relationship Id="rId169" Type="http://schemas.openxmlformats.org/officeDocument/2006/relationships/customXml" Target="../ink/ink85.xml"/><Relationship Id="rId334" Type="http://schemas.openxmlformats.org/officeDocument/2006/relationships/customXml" Target="../ink/ink219.xml"/><Relationship Id="rId355" Type="http://schemas.openxmlformats.org/officeDocument/2006/relationships/image" Target="../media/image127.png"/><Relationship Id="rId4" Type="http://schemas.openxmlformats.org/officeDocument/2006/relationships/image" Target="../media/image310.png"/><Relationship Id="rId180" Type="http://schemas.openxmlformats.org/officeDocument/2006/relationships/customXml" Target="../ink/ink92.xml"/><Relationship Id="rId215" Type="http://schemas.openxmlformats.org/officeDocument/2006/relationships/customXml" Target="../ink/ink126.xml"/><Relationship Id="rId236" Type="http://schemas.openxmlformats.org/officeDocument/2006/relationships/customXml" Target="../ink/ink147.xml"/><Relationship Id="rId257" Type="http://schemas.openxmlformats.org/officeDocument/2006/relationships/customXml" Target="../ink/ink168.xml"/><Relationship Id="rId278" Type="http://schemas.openxmlformats.org/officeDocument/2006/relationships/customXml" Target="../ink/ink189.xml"/><Relationship Id="rId303" Type="http://schemas.openxmlformats.org/officeDocument/2006/relationships/image" Target="../media/image101.png"/><Relationship Id="rId42" Type="http://schemas.openxmlformats.org/officeDocument/2006/relationships/image" Target="../media/image22.png"/><Relationship Id="rId84" Type="http://schemas.openxmlformats.org/officeDocument/2006/relationships/image" Target="../media/image43.png"/><Relationship Id="rId138" Type="http://schemas.openxmlformats.org/officeDocument/2006/relationships/image" Target="../media/image70.png"/><Relationship Id="rId345" Type="http://schemas.openxmlformats.org/officeDocument/2006/relationships/image" Target="../media/image122.png"/><Relationship Id="rId191" Type="http://schemas.openxmlformats.org/officeDocument/2006/relationships/customXml" Target="../ink/ink102.xml"/><Relationship Id="rId205" Type="http://schemas.openxmlformats.org/officeDocument/2006/relationships/customXml" Target="../ink/ink116.xml"/><Relationship Id="rId247" Type="http://schemas.openxmlformats.org/officeDocument/2006/relationships/customXml" Target="../ink/ink158.xml"/><Relationship Id="rId107" Type="http://schemas.openxmlformats.org/officeDocument/2006/relationships/customXml" Target="../ink/ink54.xml"/><Relationship Id="rId289" Type="http://schemas.openxmlformats.org/officeDocument/2006/relationships/image" Target="../media/image94.png"/><Relationship Id="rId11" Type="http://schemas.openxmlformats.org/officeDocument/2006/relationships/customXml" Target="../ink/ink6.xml"/><Relationship Id="rId53" Type="http://schemas.openxmlformats.org/officeDocument/2006/relationships/customXml" Target="../ink/ink27.xml"/><Relationship Id="rId149" Type="http://schemas.openxmlformats.org/officeDocument/2006/relationships/customXml" Target="../ink/ink75.xml"/><Relationship Id="rId314" Type="http://schemas.openxmlformats.org/officeDocument/2006/relationships/customXml" Target="../ink/ink209.xml"/><Relationship Id="rId95" Type="http://schemas.openxmlformats.org/officeDocument/2006/relationships/customXml" Target="../ink/ink48.xml"/><Relationship Id="rId160" Type="http://schemas.openxmlformats.org/officeDocument/2006/relationships/image" Target="../media/image81.png"/><Relationship Id="rId216" Type="http://schemas.openxmlformats.org/officeDocument/2006/relationships/customXml" Target="../ink/ink127.xml"/><Relationship Id="rId258" Type="http://schemas.openxmlformats.org/officeDocument/2006/relationships/customXml" Target="../ink/ink169.xml"/><Relationship Id="rId22" Type="http://schemas.openxmlformats.org/officeDocument/2006/relationships/image" Target="../media/image12.png"/><Relationship Id="rId64" Type="http://schemas.openxmlformats.org/officeDocument/2006/relationships/image" Target="../media/image33.png"/><Relationship Id="rId118" Type="http://schemas.openxmlformats.org/officeDocument/2006/relationships/image" Target="../media/image60.png"/><Relationship Id="rId325" Type="http://schemas.openxmlformats.org/officeDocument/2006/relationships/image" Target="../media/image112.png"/><Relationship Id="rId171" Type="http://schemas.openxmlformats.org/officeDocument/2006/relationships/customXml" Target="../ink/ink86.xml"/><Relationship Id="rId227" Type="http://schemas.openxmlformats.org/officeDocument/2006/relationships/customXml" Target="../ink/ink138.xml"/><Relationship Id="rId269" Type="http://schemas.openxmlformats.org/officeDocument/2006/relationships/customXml" Target="../ink/ink180.xml"/><Relationship Id="rId33" Type="http://schemas.openxmlformats.org/officeDocument/2006/relationships/customXml" Target="../ink/ink17.xml"/><Relationship Id="rId129" Type="http://schemas.openxmlformats.org/officeDocument/2006/relationships/customXml" Target="../ink/ink65.xml"/><Relationship Id="rId280" Type="http://schemas.openxmlformats.org/officeDocument/2006/relationships/customXml" Target="../ink/ink191.xml"/><Relationship Id="rId336" Type="http://schemas.openxmlformats.org/officeDocument/2006/relationships/customXml" Target="../ink/ink220.xml"/><Relationship Id="rId75" Type="http://schemas.openxmlformats.org/officeDocument/2006/relationships/customXml" Target="../ink/ink38.xml"/><Relationship Id="rId140" Type="http://schemas.openxmlformats.org/officeDocument/2006/relationships/image" Target="../media/image71.png"/><Relationship Id="rId182" Type="http://schemas.openxmlformats.org/officeDocument/2006/relationships/customXml" Target="../ink/ink94.xml"/><Relationship Id="rId6" Type="http://schemas.openxmlformats.org/officeDocument/2006/relationships/image" Target="../media/image410.png"/><Relationship Id="rId238" Type="http://schemas.openxmlformats.org/officeDocument/2006/relationships/customXml" Target="../ink/ink149.xml"/><Relationship Id="rId291" Type="http://schemas.openxmlformats.org/officeDocument/2006/relationships/image" Target="../media/image95.png"/><Relationship Id="rId305" Type="http://schemas.openxmlformats.org/officeDocument/2006/relationships/image" Target="../media/image102.png"/><Relationship Id="rId347" Type="http://schemas.openxmlformats.org/officeDocument/2006/relationships/image" Target="../media/image123.png"/><Relationship Id="rId44" Type="http://schemas.openxmlformats.org/officeDocument/2006/relationships/image" Target="../media/image23.png"/><Relationship Id="rId86" Type="http://schemas.openxmlformats.org/officeDocument/2006/relationships/image" Target="../media/image44.png"/><Relationship Id="rId151" Type="http://schemas.openxmlformats.org/officeDocument/2006/relationships/customXml" Target="../ink/ink76.xml"/><Relationship Id="rId193" Type="http://schemas.openxmlformats.org/officeDocument/2006/relationships/customXml" Target="../ink/ink104.xml"/><Relationship Id="rId207" Type="http://schemas.openxmlformats.org/officeDocument/2006/relationships/customXml" Target="../ink/ink118.xml"/><Relationship Id="rId249" Type="http://schemas.openxmlformats.org/officeDocument/2006/relationships/customXml" Target="../ink/ink160.xml"/><Relationship Id="rId13" Type="http://schemas.openxmlformats.org/officeDocument/2006/relationships/customXml" Target="../ink/ink7.xml"/><Relationship Id="rId109" Type="http://schemas.openxmlformats.org/officeDocument/2006/relationships/customXml" Target="../ink/ink55.xml"/><Relationship Id="rId260" Type="http://schemas.openxmlformats.org/officeDocument/2006/relationships/customXml" Target="../ink/ink171.xml"/><Relationship Id="rId316" Type="http://schemas.openxmlformats.org/officeDocument/2006/relationships/customXml" Target="../ink/ink210.xml"/><Relationship Id="rId55" Type="http://schemas.openxmlformats.org/officeDocument/2006/relationships/customXml" Target="../ink/ink28.xml"/><Relationship Id="rId97" Type="http://schemas.openxmlformats.org/officeDocument/2006/relationships/customXml" Target="../ink/ink49.xml"/><Relationship Id="rId120" Type="http://schemas.openxmlformats.org/officeDocument/2006/relationships/image" Target="../media/image61.png"/><Relationship Id="rId162" Type="http://schemas.openxmlformats.org/officeDocument/2006/relationships/image" Target="../media/image82.png"/><Relationship Id="rId218" Type="http://schemas.openxmlformats.org/officeDocument/2006/relationships/customXml" Target="../ink/ink129.xml"/><Relationship Id="rId271" Type="http://schemas.openxmlformats.org/officeDocument/2006/relationships/customXml" Target="../ink/ink182.xml"/><Relationship Id="rId24" Type="http://schemas.openxmlformats.org/officeDocument/2006/relationships/image" Target="../media/image13.png"/><Relationship Id="rId66" Type="http://schemas.openxmlformats.org/officeDocument/2006/relationships/image" Target="../media/image34.png"/><Relationship Id="rId131" Type="http://schemas.openxmlformats.org/officeDocument/2006/relationships/customXml" Target="../ink/ink66.xml"/><Relationship Id="rId327" Type="http://schemas.openxmlformats.org/officeDocument/2006/relationships/image" Target="../media/image113.png"/><Relationship Id="rId173" Type="http://schemas.openxmlformats.org/officeDocument/2006/relationships/customXml" Target="../ink/ink87.xml"/><Relationship Id="rId229" Type="http://schemas.openxmlformats.org/officeDocument/2006/relationships/customXml" Target="../ink/ink140.xml"/><Relationship Id="rId240" Type="http://schemas.openxmlformats.org/officeDocument/2006/relationships/customXml" Target="../ink/ink151.xml"/><Relationship Id="rId35" Type="http://schemas.openxmlformats.org/officeDocument/2006/relationships/customXml" Target="../ink/ink18.xml"/><Relationship Id="rId77" Type="http://schemas.openxmlformats.org/officeDocument/2006/relationships/customXml" Target="../ink/ink39.xml"/><Relationship Id="rId100" Type="http://schemas.openxmlformats.org/officeDocument/2006/relationships/image" Target="../media/image51.png"/><Relationship Id="rId282" Type="http://schemas.openxmlformats.org/officeDocument/2006/relationships/customXml" Target="../ink/ink193.xml"/><Relationship Id="rId338" Type="http://schemas.openxmlformats.org/officeDocument/2006/relationships/customXml" Target="../ink/ink221.xml"/><Relationship Id="rId8" Type="http://schemas.openxmlformats.org/officeDocument/2006/relationships/image" Target="../media/image510.png"/><Relationship Id="rId142" Type="http://schemas.openxmlformats.org/officeDocument/2006/relationships/image" Target="../media/image72.png"/><Relationship Id="rId184" Type="http://schemas.openxmlformats.org/officeDocument/2006/relationships/customXml" Target="../ink/ink96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7</xdr:col>
      <xdr:colOff>152400</xdr:colOff>
      <xdr:row>4</xdr:row>
      <xdr:rowOff>292100</xdr:rowOff>
    </xdr:from>
    <xdr:to>
      <xdr:col>14</xdr:col>
      <xdr:colOff>12700</xdr:colOff>
      <xdr:row>23</xdr:row>
      <xdr:rowOff>114300</xdr:rowOff>
    </xdr:to>
    <xdr:pic>
      <xdr:nvPicPr>
        <xdr:cNvPr id="2" name="Picture 1" descr="3,000+ Free Tree &amp;amp;amp; Christmas Vectors">
          <a:extLst>
            <a:ext uri="{FF2B5EF4-FFF2-40B4-BE49-F238E27FC236}">
              <a16:creationId xmlns:a16="http://schemas.microsoft.com/office/drawing/2014/main" id="{89B824AF-EE63-A142-8025-43F7F9C50391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930900" y="1612900"/>
          <a:ext cx="5638800" cy="60960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11</xdr:col>
      <xdr:colOff>6350</xdr:colOff>
      <xdr:row>1</xdr:row>
      <xdr:rowOff>127000</xdr:rowOff>
    </xdr:from>
    <xdr:to>
      <xdr:col>19</xdr:col>
      <xdr:colOff>38100</xdr:colOff>
      <xdr:row>9</xdr:row>
      <xdr:rowOff>279400</xdr:rowOff>
    </xdr:to>
    <mc:AlternateContent xmlns:mc="http://schemas.openxmlformats.org/markup-compatibility/2006">
      <mc:Choice xmlns:cx4="http://schemas.microsoft.com/office/drawing/2016/5/10/chartex" Requires="cx4">
        <xdr:graphicFrame macro="">
          <xdr:nvGraphicFramePr>
            <xdr:cNvPr id="2" name="Chart 1">
              <a:extLst>
                <a:ext uri="{FF2B5EF4-FFF2-40B4-BE49-F238E27FC236}">
                  <a16:creationId xmlns:a16="http://schemas.microsoft.com/office/drawing/2014/main" id="{80171EE6-FB4E-F4A8-67AA-CDBC5715073F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4/chartex">
              <cx:chart xmlns:cx="http://schemas.microsoft.com/office/drawing/2014/chartex" xmlns:r="http://schemas.openxmlformats.org/officeDocument/2006/relationships" r:id="rId1"/>
            </a:graphicData>
          </a:graphic>
        </xdr:graphicFrame>
      </mc:Choice>
      <mc:Fallback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9505950" y="457200"/>
              <a:ext cx="6635750" cy="2794000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en-US" sz="1100"/>
                <a:t>This chart isn't available in your version of Excel.
Editing this shape or saving this workbook into a different file format will permanently break the chart.</a:t>
              </a:r>
            </a:p>
          </xdr:txBody>
        </xdr:sp>
      </mc:Fallback>
    </mc:AlternateContent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25400</xdr:colOff>
      <xdr:row>1</xdr:row>
      <xdr:rowOff>25400</xdr:rowOff>
    </xdr:from>
    <xdr:to>
      <xdr:col>10</xdr:col>
      <xdr:colOff>812800</xdr:colOff>
      <xdr:row>20</xdr:row>
      <xdr:rowOff>279400</xdr:rowOff>
    </xdr:to>
    <xdr:sp macro="" textlink="">
      <xdr:nvSpPr>
        <xdr:cNvPr id="2" name="TextBox 1">
          <a:extLst>
            <a:ext uri="{FF2B5EF4-FFF2-40B4-BE49-F238E27FC236}">
              <a16:creationId xmlns:a16="http://schemas.microsoft.com/office/drawing/2014/main" id="{9914230E-5C7A-8E0E-4E10-8F303218CE74}"/>
            </a:ext>
          </a:extLst>
        </xdr:cNvPr>
        <xdr:cNvSpPr txBox="1"/>
      </xdr:nvSpPr>
      <xdr:spPr>
        <a:xfrm>
          <a:off x="850900" y="355600"/>
          <a:ext cx="8216900" cy="652780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endParaRPr lang="en-US" sz="1400"/>
        </a:p>
        <a:p>
          <a:r>
            <a:rPr lang="en-US" sz="1400"/>
            <a:t>df_X &lt;- read_excel("ML4RM_Class7_1.xlsm",</a:t>
          </a:r>
        </a:p>
        <a:p>
          <a:r>
            <a:rPr lang="en-US" sz="1400"/>
            <a:t>                   sheet = "Example1_Notation", </a:t>
          </a:r>
        </a:p>
        <a:p>
          <a:r>
            <a:rPr lang="en-US" sz="1400"/>
            <a:t>                   range = "c3:e23")</a:t>
          </a:r>
        </a:p>
        <a:p>
          <a:endParaRPr lang="en-US" sz="1400"/>
        </a:p>
        <a:p>
          <a:r>
            <a:rPr lang="en-US" sz="1400"/>
            <a:t>df_y &lt;- read_excel("ML4RM_Class7_1.xlsm",</a:t>
          </a:r>
        </a:p>
        <a:p>
          <a:r>
            <a:rPr lang="en-US" sz="1400"/>
            <a:t>                   sheet = "Example1_Notation", </a:t>
          </a:r>
        </a:p>
        <a:p>
          <a:r>
            <a:rPr lang="en-US" sz="1400"/>
            <a:t>                   range = "g3:g23")</a:t>
          </a:r>
        </a:p>
        <a:p>
          <a:endParaRPr lang="en-US" sz="1400"/>
        </a:p>
        <a:p>
          <a:r>
            <a:rPr lang="en-US" sz="1400"/>
            <a:t>d = cbind(df_X,df_y)</a:t>
          </a:r>
        </a:p>
        <a:p>
          <a:endParaRPr lang="en-US" sz="1400"/>
        </a:p>
        <a:p>
          <a:r>
            <a:rPr lang="en-US" sz="1400"/>
            <a:t>fit_lm = lm(formula = y ~ x1 + x2 + x3 -1,data = d)</a:t>
          </a:r>
        </a:p>
        <a:p>
          <a:endParaRPr lang="en-US" sz="1400"/>
        </a:p>
        <a:p>
          <a:r>
            <a:rPr lang="en-US" sz="1400"/>
            <a:t>explainer = shapr::shapr(x = X,fit_lm)</a:t>
          </a:r>
        </a:p>
        <a:p>
          <a:endParaRPr lang="en-US" sz="1400"/>
        </a:p>
        <a:p>
          <a:r>
            <a:rPr lang="en-US" sz="1400"/>
            <a:t>Ey &lt;- mean(d$y)</a:t>
          </a:r>
        </a:p>
        <a:p>
          <a:endParaRPr lang="en-US" sz="1400"/>
        </a:p>
        <a:p>
          <a:r>
            <a:rPr lang="en-US" sz="1400"/>
            <a:t>explanation &lt;- explain(</a:t>
          </a:r>
        </a:p>
        <a:p>
          <a:r>
            <a:rPr lang="en-US" sz="1400"/>
            <a:t>  X,</a:t>
          </a:r>
        </a:p>
        <a:p>
          <a:r>
            <a:rPr lang="en-US" sz="1400"/>
            <a:t>  explainer = explainer,</a:t>
          </a:r>
        </a:p>
        <a:p>
          <a:r>
            <a:rPr lang="en-US" sz="1400"/>
            <a:t>  approach = "gaussian",</a:t>
          </a:r>
        </a:p>
        <a:p>
          <a:r>
            <a:rPr lang="en-US" sz="1400"/>
            <a:t>  prediction_zero = Ey</a:t>
          </a:r>
        </a:p>
        <a:p>
          <a:r>
            <a:rPr lang="en-US" sz="1400"/>
            <a:t>)</a:t>
          </a:r>
        </a:p>
        <a:p>
          <a:endParaRPr lang="en-US" sz="1400"/>
        </a:p>
        <a:p>
          <a:r>
            <a:rPr lang="en-US" sz="1400"/>
            <a:t>print(explanation$dt)</a:t>
          </a:r>
        </a:p>
        <a:p>
          <a:r>
            <a:rPr lang="en-US" sz="1400"/>
            <a:t>rowSums(explanation$dt)</a:t>
          </a:r>
        </a:p>
        <a:p>
          <a:endParaRPr lang="en-US" sz="1400"/>
        </a:p>
        <a:p>
          <a:r>
            <a:rPr lang="en-US" sz="1400"/>
            <a:t>plot(explanation, plot_phi0 = T, index_x_test = c(13))</a:t>
          </a:r>
        </a:p>
        <a:p>
          <a:endParaRPr lang="en-US" sz="1400"/>
        </a:p>
      </xdr:txBody>
    </xdr: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31750</xdr:colOff>
      <xdr:row>3</xdr:row>
      <xdr:rowOff>31750</xdr:rowOff>
    </xdr:from>
    <xdr:to>
      <xdr:col>10</xdr:col>
      <xdr:colOff>95250</xdr:colOff>
      <xdr:row>26</xdr:row>
      <xdr:rowOff>301625</xdr:rowOff>
    </xdr:to>
    <xdr:sp macro="" textlink="">
      <xdr:nvSpPr>
        <xdr:cNvPr id="2" name="TextBox 1">
          <a:extLst>
            <a:ext uri="{FF2B5EF4-FFF2-40B4-BE49-F238E27FC236}">
              <a16:creationId xmlns:a16="http://schemas.microsoft.com/office/drawing/2014/main" id="{33AECC29-14FD-BD20-0E65-51C9D8C21285}"/>
            </a:ext>
          </a:extLst>
        </xdr:cNvPr>
        <xdr:cNvSpPr txBox="1"/>
      </xdr:nvSpPr>
      <xdr:spPr>
        <a:xfrm>
          <a:off x="1301750" y="1031875"/>
          <a:ext cx="8572500" cy="793750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2000"/>
            <a:t># Get Data ####</a:t>
          </a:r>
        </a:p>
        <a:p>
          <a:r>
            <a:rPr lang="en-US" sz="2000"/>
            <a:t>library(readxl)</a:t>
          </a:r>
        </a:p>
        <a:p>
          <a:endParaRPr lang="en-US" sz="2000"/>
        </a:p>
        <a:p>
          <a:r>
            <a:rPr lang="en-US" sz="2000"/>
            <a:t>d &lt;- read_excel("ML4RM_Class6.xlsm", sheet = "train",col_types = 'text')</a:t>
          </a:r>
        </a:p>
        <a:p>
          <a:r>
            <a:rPr lang="en-US" sz="2000"/>
            <a:t>df_train = as.data.frame(d)</a:t>
          </a:r>
        </a:p>
        <a:p>
          <a:r>
            <a:rPr lang="en-US" sz="2000"/>
            <a:t>df_train</a:t>
          </a:r>
        </a:p>
        <a:p>
          <a:r>
            <a:rPr lang="en-US" sz="2000"/>
            <a:t>d &lt;- read_excel("ML4RM_Class6.xlsm", sheet = "test" ,col_types = 'text')</a:t>
          </a:r>
        </a:p>
        <a:p>
          <a:r>
            <a:rPr lang="en-US" sz="2000"/>
            <a:t>df__test = as.data.frame(d)</a:t>
          </a:r>
        </a:p>
        <a:p>
          <a:r>
            <a:rPr lang="en-US" sz="2000"/>
            <a:t>df__test</a:t>
          </a:r>
        </a:p>
        <a:p>
          <a:endParaRPr lang="en-US" sz="2000"/>
        </a:p>
        <a:p>
          <a:r>
            <a:rPr lang="en-US" sz="2000"/>
            <a:t># Fit ####</a:t>
          </a:r>
        </a:p>
        <a:p>
          <a:r>
            <a:rPr lang="en-US" sz="2000"/>
            <a:t>fit_nb &lt;- naiveBayes(Enjoyment ~ .,df_train)</a:t>
          </a:r>
        </a:p>
        <a:p>
          <a:r>
            <a:rPr lang="en-US" sz="2000"/>
            <a:t>fit_nb</a:t>
          </a:r>
        </a:p>
        <a:p>
          <a:endParaRPr lang="en-US" sz="2000"/>
        </a:p>
        <a:p>
          <a:r>
            <a:rPr lang="en-US" sz="2000"/>
            <a:t># Forecast ####</a:t>
          </a:r>
        </a:p>
        <a:p>
          <a:r>
            <a:rPr lang="en-US" sz="2000"/>
            <a:t>predict(object = fit_nb,newdata = df__test,type = 'raw')</a:t>
          </a:r>
        </a:p>
      </xdr:txBody>
    </xdr:sp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127000</xdr:colOff>
      <xdr:row>1</xdr:row>
      <xdr:rowOff>317499</xdr:rowOff>
    </xdr:from>
    <xdr:to>
      <xdr:col>8</xdr:col>
      <xdr:colOff>381000</xdr:colOff>
      <xdr:row>29</xdr:row>
      <xdr:rowOff>111124</xdr:rowOff>
    </xdr:to>
    <xdr:sp macro="" textlink="">
      <xdr:nvSpPr>
        <xdr:cNvPr id="2" name="TextBox 1">
          <a:extLst>
            <a:ext uri="{FF2B5EF4-FFF2-40B4-BE49-F238E27FC236}">
              <a16:creationId xmlns:a16="http://schemas.microsoft.com/office/drawing/2014/main" id="{B3764FDC-A732-B240-902C-68A2C9F86BA5}"/>
            </a:ext>
          </a:extLst>
        </xdr:cNvPr>
        <xdr:cNvSpPr txBox="1"/>
      </xdr:nvSpPr>
      <xdr:spPr>
        <a:xfrm>
          <a:off x="127000" y="650874"/>
          <a:ext cx="5905500" cy="9128125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600"/>
            <a:t># Get Data ####</a:t>
          </a:r>
        </a:p>
        <a:p>
          <a:r>
            <a:rPr lang="en-US" sz="1600"/>
            <a:t>library(readxl)</a:t>
          </a:r>
        </a:p>
        <a:p>
          <a:r>
            <a:rPr lang="en-US" sz="1600"/>
            <a:t>d &lt;- read_excel("ML4RM_Class7.xlsm", </a:t>
          </a:r>
        </a:p>
        <a:p>
          <a:r>
            <a:rPr lang="en-US" sz="1600"/>
            <a:t>                col_types = c("text", "text"), </a:t>
          </a:r>
        </a:p>
        <a:p>
          <a:r>
            <a:rPr lang="en-US" sz="1600"/>
            <a:t>                sheet = "train_text")</a:t>
          </a:r>
        </a:p>
        <a:p>
          <a:r>
            <a:rPr lang="en-US" sz="1600"/>
            <a:t>d = as.data.frame(d)</a:t>
          </a:r>
        </a:p>
        <a:p>
          <a:r>
            <a:rPr lang="en-US" sz="1600"/>
            <a:t>d$type = as.factor(d$type)</a:t>
          </a:r>
        </a:p>
        <a:p>
          <a:r>
            <a:rPr lang="en-US" sz="1600"/>
            <a:t>dtrain = d</a:t>
          </a:r>
        </a:p>
        <a:p>
          <a:endParaRPr lang="en-US" sz="1600"/>
        </a:p>
        <a:p>
          <a:r>
            <a:rPr lang="en-US" sz="1600"/>
            <a:t>d &lt;- read_excel("ML4RM_Class7.xlsm", </a:t>
          </a:r>
        </a:p>
        <a:p>
          <a:r>
            <a:rPr lang="en-US" sz="1600"/>
            <a:t>                col_types = c("text", "text"), </a:t>
          </a:r>
        </a:p>
        <a:p>
          <a:r>
            <a:rPr lang="en-US" sz="1600"/>
            <a:t>                sheet = "test_text")</a:t>
          </a:r>
        </a:p>
        <a:p>
          <a:r>
            <a:rPr lang="en-US" sz="1600"/>
            <a:t>d = as.data.frame(d)</a:t>
          </a:r>
        </a:p>
        <a:p>
          <a:r>
            <a:rPr lang="en-US" sz="1600"/>
            <a:t>d$type = as.factor(d$type)</a:t>
          </a:r>
        </a:p>
        <a:p>
          <a:r>
            <a:rPr lang="en-US" sz="1600"/>
            <a:t>d_test = d</a:t>
          </a:r>
        </a:p>
      </xdr:txBody>
    </xdr:sp>
    <xdr:clientData/>
  </xdr:twoCellAnchor>
  <xdr:twoCellAnchor>
    <xdr:from>
      <xdr:col>17</xdr:col>
      <xdr:colOff>47624</xdr:colOff>
      <xdr:row>1</xdr:row>
      <xdr:rowOff>317500</xdr:rowOff>
    </xdr:from>
    <xdr:to>
      <xdr:col>24</xdr:col>
      <xdr:colOff>698500</xdr:colOff>
      <xdr:row>29</xdr:row>
      <xdr:rowOff>158750</xdr:rowOff>
    </xdr:to>
    <xdr:sp macro="" textlink="">
      <xdr:nvSpPr>
        <xdr:cNvPr id="3" name="TextBox 2">
          <a:extLst>
            <a:ext uri="{FF2B5EF4-FFF2-40B4-BE49-F238E27FC236}">
              <a16:creationId xmlns:a16="http://schemas.microsoft.com/office/drawing/2014/main" id="{4A552204-2749-834B-89F4-F67E73BA6FED}"/>
            </a:ext>
          </a:extLst>
        </xdr:cNvPr>
        <xdr:cNvSpPr txBox="1"/>
      </xdr:nvSpPr>
      <xdr:spPr>
        <a:xfrm>
          <a:off x="13255624" y="650875"/>
          <a:ext cx="6429376" cy="917575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endParaRPr lang="en-US" sz="1600"/>
        </a:p>
        <a:p>
          <a:r>
            <a:rPr lang="en-US" sz="1600"/>
            <a:t># Fit ####</a:t>
          </a:r>
        </a:p>
        <a:p>
          <a:r>
            <a:rPr lang="en-US" sz="1600"/>
            <a:t>library(e1071)</a:t>
          </a:r>
        </a:p>
        <a:p>
          <a:r>
            <a:rPr lang="en-US" sz="1600"/>
            <a:t>sms_classifier = naiveBayes(x = sms_mat_train,y =  dtrain$type)</a:t>
          </a:r>
        </a:p>
        <a:p>
          <a:r>
            <a:rPr lang="en-US" sz="1600"/>
            <a:t>sms_classifier</a:t>
          </a:r>
        </a:p>
        <a:p>
          <a:endParaRPr lang="en-US" sz="1600"/>
        </a:p>
        <a:p>
          <a:r>
            <a:rPr lang="en-US" sz="1600"/>
            <a:t># Forecast ####</a:t>
          </a:r>
        </a:p>
        <a:p>
          <a:r>
            <a:rPr lang="en-US" sz="1600"/>
            <a:t>predict(object = sms_classifier,newdata = sms_mat_test_,type = 'raw')</a:t>
          </a:r>
        </a:p>
        <a:p>
          <a:r>
            <a:rPr lang="en-US" sz="1600"/>
            <a:t>predict(object = sms_classifier,newdata = sms_mat_test_)</a:t>
          </a:r>
        </a:p>
        <a:p>
          <a:endParaRPr lang="en-US" sz="1600"/>
        </a:p>
        <a:p>
          <a:endParaRPr lang="en-US" sz="1600"/>
        </a:p>
      </xdr:txBody>
    </xdr:sp>
    <xdr:clientData/>
  </xdr:twoCellAnchor>
  <xdr:twoCellAnchor>
    <xdr:from>
      <xdr:col>8</xdr:col>
      <xdr:colOff>755649</xdr:colOff>
      <xdr:row>1</xdr:row>
      <xdr:rowOff>327024</xdr:rowOff>
    </xdr:from>
    <xdr:to>
      <xdr:col>16</xdr:col>
      <xdr:colOff>428625</xdr:colOff>
      <xdr:row>29</xdr:row>
      <xdr:rowOff>120649</xdr:rowOff>
    </xdr:to>
    <xdr:sp macro="" textlink="">
      <xdr:nvSpPr>
        <xdr:cNvPr id="4" name="TextBox 3">
          <a:extLst>
            <a:ext uri="{FF2B5EF4-FFF2-40B4-BE49-F238E27FC236}">
              <a16:creationId xmlns:a16="http://schemas.microsoft.com/office/drawing/2014/main" id="{5D4E25F3-815C-0443-B187-ACE49952E664}"/>
            </a:ext>
          </a:extLst>
        </xdr:cNvPr>
        <xdr:cNvSpPr txBox="1"/>
      </xdr:nvSpPr>
      <xdr:spPr>
        <a:xfrm>
          <a:off x="6534149" y="660399"/>
          <a:ext cx="6276976" cy="9128125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endParaRPr lang="en-US" sz="1600"/>
        </a:p>
        <a:p>
          <a:r>
            <a:rPr lang="en-US" sz="1600"/>
            <a:t># Create Document Term Matrix ####</a:t>
          </a:r>
        </a:p>
        <a:p>
          <a:r>
            <a:rPr lang="en-US" sz="1600"/>
            <a:t>library(tm)</a:t>
          </a:r>
        </a:p>
        <a:p>
          <a:r>
            <a:rPr lang="en-US" sz="1600"/>
            <a:t>sms_corpus_train = Corpus(VectorSource(dtrain$text))</a:t>
          </a:r>
        </a:p>
        <a:p>
          <a:r>
            <a:rPr lang="en-US" sz="1600"/>
            <a:t>sms_dtm_train = DocumentTermMatrix(sms_corpus_train, control = list(</a:t>
          </a:r>
        </a:p>
        <a:p>
          <a:r>
            <a:rPr lang="en-US" sz="1600"/>
            <a:t>  tolower = TRUE,</a:t>
          </a:r>
        </a:p>
        <a:p>
          <a:r>
            <a:rPr lang="en-US" sz="1600"/>
            <a:t>  removeNumbers = TRUE,</a:t>
          </a:r>
        </a:p>
        <a:p>
          <a:r>
            <a:rPr lang="en-US" sz="1600"/>
            <a:t>  stopwords = TRUE,</a:t>
          </a:r>
        </a:p>
        <a:p>
          <a:r>
            <a:rPr lang="en-US" sz="1600"/>
            <a:t>  removePunctuation = TRUE,</a:t>
          </a:r>
        </a:p>
        <a:p>
          <a:r>
            <a:rPr lang="en-US" sz="1600"/>
            <a:t>  stemming = TRUE</a:t>
          </a:r>
        </a:p>
        <a:p>
          <a:r>
            <a:rPr lang="en-US" sz="1600"/>
            <a:t>))</a:t>
          </a:r>
        </a:p>
        <a:p>
          <a:endParaRPr lang="en-US" sz="1600"/>
        </a:p>
        <a:p>
          <a:r>
            <a:rPr lang="en-US" sz="1600"/>
            <a:t>sms_corpus_test_ = Corpus(VectorSource(d_test$text))</a:t>
          </a:r>
        </a:p>
        <a:p>
          <a:r>
            <a:rPr lang="en-US" sz="1600"/>
            <a:t>sms_dtm_test_ = DocumentTermMatrix(sms_corpus_test_, control = list(</a:t>
          </a:r>
        </a:p>
        <a:p>
          <a:r>
            <a:rPr lang="en-US" sz="1600"/>
            <a:t>  tolower = TRUE,</a:t>
          </a:r>
        </a:p>
        <a:p>
          <a:r>
            <a:rPr lang="en-US" sz="1600"/>
            <a:t>  removeNumbers = TRUE,</a:t>
          </a:r>
        </a:p>
        <a:p>
          <a:r>
            <a:rPr lang="en-US" sz="1600"/>
            <a:t>  stopwords = TRUE,</a:t>
          </a:r>
        </a:p>
        <a:p>
          <a:r>
            <a:rPr lang="en-US" sz="1600"/>
            <a:t>  removePunctuation = TRUE,</a:t>
          </a:r>
        </a:p>
        <a:p>
          <a:r>
            <a:rPr lang="en-US" sz="1600"/>
            <a:t>  stemming = TRUE</a:t>
          </a:r>
        </a:p>
        <a:p>
          <a:r>
            <a:rPr lang="en-US" sz="1600"/>
            <a:t>))</a:t>
          </a:r>
        </a:p>
        <a:p>
          <a:endParaRPr lang="en-US" sz="1600"/>
        </a:p>
        <a:p>
          <a:r>
            <a:rPr lang="en-US" sz="1600"/>
            <a:t>sms_mat_train = as.matrix(sms_dtm_train)</a:t>
          </a:r>
        </a:p>
        <a:p>
          <a:r>
            <a:rPr lang="en-US" sz="1600"/>
            <a:t>sms_mat_test_ = as.matrix(sms_dtm_test_)</a:t>
          </a:r>
        </a:p>
        <a:p>
          <a:endParaRPr lang="en-US" sz="1600"/>
        </a:p>
        <a:p>
          <a:r>
            <a:rPr lang="en-US" sz="1600"/>
            <a:t>sms_mat_train = apply(as.data.frame(sms_mat_train), 2, factor)</a:t>
          </a:r>
        </a:p>
        <a:p>
          <a:r>
            <a:rPr lang="en-US" sz="1600"/>
            <a:t>sms_mat_test_ = apply(as.data.frame(sms_mat_test_), 2, factor</a:t>
          </a:r>
          <a:r>
            <a:rPr lang="en-US" sz="1400"/>
            <a:t>)</a:t>
          </a:r>
        </a:p>
      </xdr:txBody>
    </xdr:sp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oneCellAnchor>
    <xdr:from>
      <xdr:col>1</xdr:col>
      <xdr:colOff>0</xdr:colOff>
      <xdr:row>3</xdr:row>
      <xdr:rowOff>0</xdr:rowOff>
    </xdr:from>
    <xdr:ext cx="4470400" cy="4425696"/>
    <xdr:pic>
      <xdr:nvPicPr>
        <xdr:cNvPr id="2" name="Picture 1">
          <a:extLst>
            <a:ext uri="{FF2B5EF4-FFF2-40B4-BE49-F238E27FC236}">
              <a16:creationId xmlns:a16="http://schemas.microsoft.com/office/drawing/2014/main" id="{821E781F-A352-AE4B-9F04-5BF4CF26559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25500" y="609600"/>
          <a:ext cx="4470400" cy="4425696"/>
        </a:xfrm>
        <a:prstGeom prst="rect">
          <a:avLst/>
        </a:prstGeom>
      </xdr:spPr>
    </xdr:pic>
    <xdr:clientData/>
  </xdr:oneCellAnchor>
  <xdr:oneCellAnchor>
    <xdr:from>
      <xdr:col>7</xdr:col>
      <xdr:colOff>0</xdr:colOff>
      <xdr:row>3</xdr:row>
      <xdr:rowOff>0</xdr:rowOff>
    </xdr:from>
    <xdr:ext cx="6111478" cy="4419600"/>
    <xdr:pic>
      <xdr:nvPicPr>
        <xdr:cNvPr id="3" name="Picture 2">
          <a:extLst>
            <a:ext uri="{FF2B5EF4-FFF2-40B4-BE49-F238E27FC236}">
              <a16:creationId xmlns:a16="http://schemas.microsoft.com/office/drawing/2014/main" id="{035F32EF-18EE-8045-B1EA-885DFAED50F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778500" y="609600"/>
          <a:ext cx="6111478" cy="4419600"/>
        </a:xfrm>
        <a:prstGeom prst="rect">
          <a:avLst/>
        </a:prstGeom>
      </xdr:spPr>
    </xdr:pic>
    <xdr:clientData/>
  </xdr:one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114300</xdr:colOff>
      <xdr:row>1</xdr:row>
      <xdr:rowOff>196850</xdr:rowOff>
    </xdr:from>
    <xdr:to>
      <xdr:col>9</xdr:col>
      <xdr:colOff>558800</xdr:colOff>
      <xdr:row>15</xdr:row>
      <xdr:rowOff>95250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5B5DC7AE-7D1C-1142-B3FA-63D7FB22D4A6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oneCellAnchor>
    <xdr:from>
      <xdr:col>10</xdr:col>
      <xdr:colOff>0</xdr:colOff>
      <xdr:row>2</xdr:row>
      <xdr:rowOff>0</xdr:rowOff>
    </xdr:from>
    <xdr:ext cx="4470400" cy="4425696"/>
    <xdr:pic>
      <xdr:nvPicPr>
        <xdr:cNvPr id="3" name="Picture 2">
          <a:extLst>
            <a:ext uri="{FF2B5EF4-FFF2-40B4-BE49-F238E27FC236}">
              <a16:creationId xmlns:a16="http://schemas.microsoft.com/office/drawing/2014/main" id="{26D1357B-DC0F-254F-9CD8-9B7C5FF4A42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255000" y="406400"/>
          <a:ext cx="4470400" cy="4425696"/>
        </a:xfrm>
        <a:prstGeom prst="rect">
          <a:avLst/>
        </a:prstGeom>
      </xdr:spPr>
    </xdr:pic>
    <xdr:clientData/>
  </xdr:one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114300</xdr:colOff>
      <xdr:row>1</xdr:row>
      <xdr:rowOff>196850</xdr:rowOff>
    </xdr:from>
    <xdr:to>
      <xdr:col>12</xdr:col>
      <xdr:colOff>558800</xdr:colOff>
      <xdr:row>15</xdr:row>
      <xdr:rowOff>95250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2DA2CEA2-8998-D34E-B9D6-E9EC228CC638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oneCellAnchor>
    <xdr:from>
      <xdr:col>13</xdr:col>
      <xdr:colOff>660399</xdr:colOff>
      <xdr:row>3</xdr:row>
      <xdr:rowOff>176302</xdr:rowOff>
    </xdr:from>
    <xdr:ext cx="4470400" cy="4425696"/>
    <xdr:pic>
      <xdr:nvPicPr>
        <xdr:cNvPr id="3" name="Picture 2">
          <a:extLst>
            <a:ext uri="{FF2B5EF4-FFF2-40B4-BE49-F238E27FC236}">
              <a16:creationId xmlns:a16="http://schemas.microsoft.com/office/drawing/2014/main" id="{73C10D30-AA28-814B-8F58-B71E980A5F7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 rot="1680283">
          <a:off x="11391899" y="785902"/>
          <a:ext cx="4470400" cy="4425696"/>
        </a:xfrm>
        <a:prstGeom prst="rect">
          <a:avLst/>
        </a:prstGeom>
      </xdr:spPr>
    </xdr:pic>
    <xdr:clientData/>
  </xdr:oneCellAnchor>
</xdr:wsDr>
</file>

<file path=xl/drawings/drawing9.xml><?xml version="1.0" encoding="utf-8"?>
<xdr:wsDr xmlns:xdr="http://schemas.openxmlformats.org/drawingml/2006/spreadsheetDrawing" xmlns:a="http://schemas.openxmlformats.org/drawingml/2006/main">
  <xdr:oneCellAnchor>
    <xdr:from>
      <xdr:col>10</xdr:col>
      <xdr:colOff>372972</xdr:colOff>
      <xdr:row>13</xdr:row>
      <xdr:rowOff>25400</xdr:rowOff>
    </xdr:from>
    <xdr:ext cx="2802028" cy="2197100"/>
    <xdr:pic>
      <xdr:nvPicPr>
        <xdr:cNvPr id="2" name="Picture 1">
          <a:extLst>
            <a:ext uri="{FF2B5EF4-FFF2-40B4-BE49-F238E27FC236}">
              <a16:creationId xmlns:a16="http://schemas.microsoft.com/office/drawing/2014/main" id="{1222DC98-6A9E-F242-887A-137135B0DA5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627972" y="2667000"/>
          <a:ext cx="2802028" cy="2197100"/>
        </a:xfrm>
        <a:prstGeom prst="rect">
          <a:avLst/>
        </a:prstGeom>
      </xdr:spPr>
    </xdr:pic>
    <xdr:clientData/>
  </xdr:oneCellAnchor>
  <xdr:oneCellAnchor>
    <xdr:from>
      <xdr:col>10</xdr:col>
      <xdr:colOff>342900</xdr:colOff>
      <xdr:row>1</xdr:row>
      <xdr:rowOff>162412</xdr:rowOff>
    </xdr:from>
    <xdr:ext cx="2806700" cy="2161855"/>
    <xdr:pic>
      <xdr:nvPicPr>
        <xdr:cNvPr id="3" name="Picture 2">
          <a:extLst>
            <a:ext uri="{FF2B5EF4-FFF2-40B4-BE49-F238E27FC236}">
              <a16:creationId xmlns:a16="http://schemas.microsoft.com/office/drawing/2014/main" id="{7DD9ADE1-CF4D-354C-B977-394FFF14278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597900" y="365612"/>
          <a:ext cx="2806700" cy="2161855"/>
        </a:xfrm>
        <a:prstGeom prst="rect">
          <a:avLst/>
        </a:prstGeom>
      </xdr:spPr>
    </xdr:pic>
    <xdr:clientData/>
  </xdr:oneCellAnchor>
</xdr:wsDr>
</file>

<file path=xl/drawings/drawing10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38100</xdr:colOff>
      <xdr:row>0</xdr:row>
      <xdr:rowOff>279400</xdr:rowOff>
    </xdr:from>
    <xdr:to>
      <xdr:col>9</xdr:col>
      <xdr:colOff>152400</xdr:colOff>
      <xdr:row>15</xdr:row>
      <xdr:rowOff>317500</xdr:rowOff>
    </xdr:to>
    <xdr:sp macro="" textlink="">
      <xdr:nvSpPr>
        <xdr:cNvPr id="2" name="TextBox 1">
          <a:extLst>
            <a:ext uri="{FF2B5EF4-FFF2-40B4-BE49-F238E27FC236}">
              <a16:creationId xmlns:a16="http://schemas.microsoft.com/office/drawing/2014/main" id="{D6A709F7-BD56-4A4A-A9FF-64CF46BA29FF}"/>
            </a:ext>
          </a:extLst>
        </xdr:cNvPr>
        <xdr:cNvSpPr txBox="1"/>
      </xdr:nvSpPr>
      <xdr:spPr>
        <a:xfrm>
          <a:off x="863600" y="203200"/>
          <a:ext cx="6718300" cy="304800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2000" baseline="0"/>
            <a:t>d = &lt; Some data set &gt;</a:t>
          </a:r>
        </a:p>
        <a:p>
          <a:endParaRPr lang="en-US" sz="2000" baseline="0"/>
        </a:p>
        <a:p>
          <a:r>
            <a:rPr lang="en-US" sz="2000" baseline="0"/>
            <a:t>d_centered = scale(d, center=TRUE, scale=FALSE)</a:t>
          </a:r>
        </a:p>
        <a:p>
          <a:endParaRPr lang="en-US" sz="2000" baseline="0"/>
        </a:p>
        <a:p>
          <a:r>
            <a:rPr lang="en-US" sz="2000" baseline="0"/>
            <a:t>covmat = cov(d_centered)</a:t>
          </a:r>
        </a:p>
        <a:p>
          <a:endParaRPr lang="en-US" sz="2000" baseline="0"/>
        </a:p>
        <a:p>
          <a:r>
            <a:rPr lang="en-US" sz="2000" baseline="0"/>
            <a:t>e = eigen(covmat)</a:t>
          </a:r>
        </a:p>
        <a:p>
          <a:endParaRPr lang="en-US" sz="2000" baseline="0"/>
        </a:p>
        <a:p>
          <a:r>
            <a:rPr lang="en-US" sz="2000" baseline="0"/>
            <a:t>loadings = e$vectors</a:t>
          </a:r>
        </a:p>
        <a:p>
          <a:endParaRPr lang="en-US" sz="2000" baseline="0"/>
        </a:p>
        <a:p>
          <a:r>
            <a:rPr lang="en-US" sz="2000" baseline="0"/>
            <a:t>values = e$values</a:t>
          </a:r>
        </a:p>
        <a:p>
          <a:endParaRPr lang="en-US" sz="2000" baseline="0"/>
        </a:p>
        <a:p>
          <a:r>
            <a:rPr lang="en-US" sz="2000" baseline="0"/>
            <a:t>k = &lt; selected number of components &gt;</a:t>
          </a:r>
        </a:p>
        <a:p>
          <a:endParaRPr lang="en-US" sz="2000" baseline="0"/>
        </a:p>
        <a:p>
          <a:r>
            <a:rPr lang="en-US" sz="2000" baseline="0"/>
            <a:t>pc = as.matrix(d) %*% loadings[,1:k]</a:t>
          </a:r>
        </a:p>
      </xdr:txBody>
    </xdr:sp>
    <xdr:clientData/>
  </xdr:twoCellAnchor>
</xdr:wsDr>
</file>

<file path=xl/drawings/drawing11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38100</xdr:colOff>
      <xdr:row>1</xdr:row>
      <xdr:rowOff>25400</xdr:rowOff>
    </xdr:from>
    <xdr:to>
      <xdr:col>7</xdr:col>
      <xdr:colOff>444500</xdr:colOff>
      <xdr:row>21</xdr:row>
      <xdr:rowOff>203200</xdr:rowOff>
    </xdr:to>
    <xdr:sp macro="" textlink="">
      <xdr:nvSpPr>
        <xdr:cNvPr id="2" name="TextBox 1">
          <a:extLst>
            <a:ext uri="{FF2B5EF4-FFF2-40B4-BE49-F238E27FC236}">
              <a16:creationId xmlns:a16="http://schemas.microsoft.com/office/drawing/2014/main" id="{24510090-B534-AC4F-AD5A-B2CB13FFDF18}"/>
            </a:ext>
          </a:extLst>
        </xdr:cNvPr>
        <xdr:cNvSpPr txBox="1"/>
      </xdr:nvSpPr>
      <xdr:spPr>
        <a:xfrm>
          <a:off x="673100" y="355600"/>
          <a:ext cx="5181600" cy="678180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endParaRPr lang="en-US" sz="1400"/>
        </a:p>
        <a:p>
          <a:r>
            <a:rPr lang="en-US" sz="1400"/>
            <a:t># Get Data ####</a:t>
          </a:r>
        </a:p>
        <a:p>
          <a:r>
            <a:rPr lang="en-US" sz="1400"/>
            <a:t>library(arules)</a:t>
          </a:r>
        </a:p>
        <a:p>
          <a:r>
            <a:rPr lang="en-US" sz="1400"/>
            <a:t>library(readxl)</a:t>
          </a:r>
        </a:p>
        <a:p>
          <a:endParaRPr lang="en-US" sz="1400"/>
        </a:p>
        <a:p>
          <a:r>
            <a:rPr lang="en-US" sz="1400"/>
            <a:t># Reading Method: Single ####</a:t>
          </a:r>
        </a:p>
        <a:p>
          <a:r>
            <a:rPr lang="en-US" sz="1400"/>
            <a:t>d &lt;- read_excel("ML4RM_Class7.xlsm", </a:t>
          </a:r>
        </a:p>
        <a:p>
          <a:r>
            <a:rPr lang="en-US" sz="1400"/>
            <a:t>                sheet = "TransactionsData_v1")</a:t>
          </a:r>
        </a:p>
        <a:p>
          <a:r>
            <a:rPr lang="en-US" sz="1400"/>
            <a:t>cnames = colnames(d)</a:t>
          </a:r>
        </a:p>
        <a:p>
          <a:endParaRPr lang="en-US" sz="1400"/>
        </a:p>
        <a:p>
          <a:r>
            <a:rPr lang="en-US" sz="1400"/>
            <a:t>write.csv(d,'d_single_temp.csv',row.names = F)</a:t>
          </a:r>
        </a:p>
        <a:p>
          <a:r>
            <a:rPr lang="en-US" sz="1400"/>
            <a:t>transactions_data = read.transactions(file = 'd_single_temp.csv',</a:t>
          </a:r>
        </a:p>
        <a:p>
          <a:r>
            <a:rPr lang="en-US" sz="1400"/>
            <a:t>                                      format = 'single',</a:t>
          </a:r>
        </a:p>
        <a:p>
          <a:r>
            <a:rPr lang="en-US" sz="1400"/>
            <a:t>                                      sep = ',',</a:t>
          </a:r>
        </a:p>
        <a:p>
          <a:r>
            <a:rPr lang="en-US" sz="1400"/>
            <a:t>                                      header = T,</a:t>
          </a:r>
        </a:p>
        <a:p>
          <a:r>
            <a:rPr lang="en-US" sz="1400"/>
            <a:t>                                      cols = cnames)</a:t>
          </a:r>
        </a:p>
        <a:p>
          <a:r>
            <a:rPr lang="en-US" sz="1400"/>
            <a:t>inspect(transactions_data)</a:t>
          </a:r>
        </a:p>
        <a:p>
          <a:endParaRPr lang="en-US" sz="1400"/>
        </a:p>
      </xdr:txBody>
    </xdr:sp>
    <xdr:clientData/>
  </xdr:twoCellAnchor>
  <xdr:twoCellAnchor>
    <xdr:from>
      <xdr:col>8</xdr:col>
      <xdr:colOff>0</xdr:colOff>
      <xdr:row>1</xdr:row>
      <xdr:rowOff>0</xdr:rowOff>
    </xdr:from>
    <xdr:to>
      <xdr:col>14</xdr:col>
      <xdr:colOff>228600</xdr:colOff>
      <xdr:row>21</xdr:row>
      <xdr:rowOff>177800</xdr:rowOff>
    </xdr:to>
    <xdr:sp macro="" textlink="">
      <xdr:nvSpPr>
        <xdr:cNvPr id="3" name="TextBox 2">
          <a:extLst>
            <a:ext uri="{FF2B5EF4-FFF2-40B4-BE49-F238E27FC236}">
              <a16:creationId xmlns:a16="http://schemas.microsoft.com/office/drawing/2014/main" id="{3E541F92-26F7-8B49-8110-B16662A8A235}"/>
            </a:ext>
          </a:extLst>
        </xdr:cNvPr>
        <xdr:cNvSpPr txBox="1"/>
      </xdr:nvSpPr>
      <xdr:spPr>
        <a:xfrm>
          <a:off x="6235700" y="330200"/>
          <a:ext cx="5181600" cy="678180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endParaRPr lang="en-US" sz="1400"/>
        </a:p>
        <a:p>
          <a:r>
            <a:rPr lang="en-US" sz="1400"/>
            <a:t># Get Data ####</a:t>
          </a:r>
        </a:p>
        <a:p>
          <a:r>
            <a:rPr lang="en-US" sz="1400"/>
            <a:t>library(arules)</a:t>
          </a:r>
        </a:p>
        <a:p>
          <a:r>
            <a:rPr lang="en-US" sz="1400"/>
            <a:t>library(readxl)</a:t>
          </a:r>
        </a:p>
        <a:p>
          <a:endParaRPr lang="en-US" sz="1400"/>
        </a:p>
        <a:p>
          <a:r>
            <a:rPr lang="en-US" sz="1400"/>
            <a:t># Reading Method: Basket ####</a:t>
          </a:r>
        </a:p>
        <a:p>
          <a:r>
            <a:rPr lang="en-US" sz="1400"/>
            <a:t>d &lt;- read_excel("ML4RM_Class7.xlsm", </a:t>
          </a:r>
        </a:p>
        <a:p>
          <a:r>
            <a:rPr lang="en-US" sz="1400"/>
            <a:t>                sheet = "TransactionsData_v2",col_names = F)</a:t>
          </a:r>
        </a:p>
        <a:p>
          <a:endParaRPr lang="en-US" sz="1400"/>
        </a:p>
        <a:p>
          <a:r>
            <a:rPr lang="en-US" sz="1400"/>
            <a:t>write.csv(d,'d_basket_temp.csv',row.names = F)</a:t>
          </a:r>
        </a:p>
        <a:p>
          <a:r>
            <a:rPr lang="en-US" sz="1400"/>
            <a:t>transactions_data = read.transactions(file = 'd_basket_temp.csv',</a:t>
          </a:r>
        </a:p>
        <a:p>
          <a:r>
            <a:rPr lang="en-US" sz="1400"/>
            <a:t>                                      format = 'basket',</a:t>
          </a:r>
        </a:p>
        <a:p>
          <a:r>
            <a:rPr lang="en-US" sz="1400"/>
            <a:t>                                      sep = ',',</a:t>
          </a:r>
        </a:p>
        <a:p>
          <a:r>
            <a:rPr lang="en-US" sz="1400"/>
            <a:t>                                      header = T)</a:t>
          </a:r>
        </a:p>
        <a:p>
          <a:r>
            <a:rPr lang="en-US" sz="1400"/>
            <a:t>inspect(transactions_data)</a:t>
          </a:r>
        </a:p>
        <a:p>
          <a:endParaRPr lang="en-US" sz="1400"/>
        </a:p>
      </xdr:txBody>
    </xdr:sp>
    <xdr:clientData/>
  </xdr:twoCellAnchor>
  <xdr:twoCellAnchor>
    <xdr:from>
      <xdr:col>14</xdr:col>
      <xdr:colOff>457200</xdr:colOff>
      <xdr:row>1</xdr:row>
      <xdr:rowOff>0</xdr:rowOff>
    </xdr:from>
    <xdr:to>
      <xdr:col>20</xdr:col>
      <xdr:colOff>685800</xdr:colOff>
      <xdr:row>21</xdr:row>
      <xdr:rowOff>177800</xdr:rowOff>
    </xdr:to>
    <xdr:sp macro="" textlink="">
      <xdr:nvSpPr>
        <xdr:cNvPr id="4" name="TextBox 3">
          <a:extLst>
            <a:ext uri="{FF2B5EF4-FFF2-40B4-BE49-F238E27FC236}">
              <a16:creationId xmlns:a16="http://schemas.microsoft.com/office/drawing/2014/main" id="{43CA837E-CE88-2F45-82A0-F39E11C9510A}"/>
            </a:ext>
          </a:extLst>
        </xdr:cNvPr>
        <xdr:cNvSpPr txBox="1"/>
      </xdr:nvSpPr>
      <xdr:spPr>
        <a:xfrm>
          <a:off x="11645900" y="330200"/>
          <a:ext cx="5181600" cy="678180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endParaRPr lang="en-US" sz="1400"/>
        </a:p>
        <a:p>
          <a:r>
            <a:rPr lang="en-US" sz="1400"/>
            <a:t># Fit ####</a:t>
          </a:r>
        </a:p>
        <a:p>
          <a:r>
            <a:rPr lang="en-US" sz="1400"/>
            <a:t>fit_aa &lt;- apriori(transactions_data,</a:t>
          </a:r>
        </a:p>
        <a:p>
          <a:r>
            <a:rPr lang="en-US" sz="1400"/>
            <a:t>                  parameter = list(support = 0.001,</a:t>
          </a:r>
        </a:p>
        <a:p>
          <a:r>
            <a:rPr lang="en-US" sz="1400"/>
            <a:t>                                   confidence = 0.001))</a:t>
          </a:r>
        </a:p>
        <a:p>
          <a:r>
            <a:rPr lang="en-US" sz="1400"/>
            <a:t>inspect(fit_aa)</a:t>
          </a:r>
        </a:p>
        <a:p>
          <a:r>
            <a:rPr lang="en-US" sz="1400"/>
            <a:t>inspect(sort(fit_aa, by = "confidence"))</a:t>
          </a:r>
        </a:p>
        <a:p>
          <a:endParaRPr lang="en-US" sz="1400"/>
        </a:p>
      </xdr:txBody>
    </xdr:sp>
    <xdr:clientData/>
  </xdr:twoCellAnchor>
</xdr:wsDr>
</file>

<file path=xl/drawings/drawing12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38100</xdr:colOff>
      <xdr:row>1</xdr:row>
      <xdr:rowOff>25400</xdr:rowOff>
    </xdr:from>
    <xdr:to>
      <xdr:col>10</xdr:col>
      <xdr:colOff>25400</xdr:colOff>
      <xdr:row>21</xdr:row>
      <xdr:rowOff>203200</xdr:rowOff>
    </xdr:to>
    <xdr:sp macro="" textlink="">
      <xdr:nvSpPr>
        <xdr:cNvPr id="2" name="TextBox 1">
          <a:extLst>
            <a:ext uri="{FF2B5EF4-FFF2-40B4-BE49-F238E27FC236}">
              <a16:creationId xmlns:a16="http://schemas.microsoft.com/office/drawing/2014/main" id="{571321D3-6673-DCB4-0320-B143EDAD2716}"/>
            </a:ext>
          </a:extLst>
        </xdr:cNvPr>
        <xdr:cNvSpPr txBox="1"/>
      </xdr:nvSpPr>
      <xdr:spPr>
        <a:xfrm>
          <a:off x="673100" y="355600"/>
          <a:ext cx="7239000" cy="678180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endParaRPr lang="en-US" sz="2000"/>
        </a:p>
        <a:p>
          <a:r>
            <a:rPr lang="en-US" sz="2000"/>
            <a:t># Setup ####</a:t>
          </a:r>
        </a:p>
        <a:p>
          <a:r>
            <a:rPr lang="en-US" sz="2000"/>
            <a:t># install.packages("arules")</a:t>
          </a:r>
        </a:p>
        <a:p>
          <a:r>
            <a:rPr lang="en-US" sz="2000"/>
            <a:t># install.packages("arulesViz")</a:t>
          </a:r>
        </a:p>
        <a:p>
          <a:endParaRPr lang="en-US" sz="2000"/>
        </a:p>
        <a:p>
          <a:r>
            <a:rPr lang="en-US" sz="2000"/>
            <a:t>library(arules)</a:t>
          </a:r>
        </a:p>
        <a:p>
          <a:r>
            <a:rPr lang="en-US" sz="2000"/>
            <a:t>data('Groceries',package = 'arules')</a:t>
          </a:r>
        </a:p>
        <a:p>
          <a:r>
            <a:rPr lang="en-US" sz="2000"/>
            <a:t>class(Groceries)</a:t>
          </a:r>
        </a:p>
        <a:p>
          <a:r>
            <a:rPr lang="en-US" sz="2000"/>
            <a:t>inspect(head(Groceries))</a:t>
          </a:r>
        </a:p>
        <a:p>
          <a:endParaRPr lang="en-US" sz="2000"/>
        </a:p>
        <a:p>
          <a:r>
            <a:rPr lang="en-US" sz="2000"/>
            <a:t># Fit ####</a:t>
          </a:r>
        </a:p>
        <a:p>
          <a:r>
            <a:rPr lang="en-US" sz="2000"/>
            <a:t>fit_aa &lt;- apriori(Groceries,</a:t>
          </a:r>
        </a:p>
        <a:p>
          <a:r>
            <a:rPr lang="en-US" sz="2000"/>
            <a:t>                  parameter = list(support = 0.01,</a:t>
          </a:r>
        </a:p>
        <a:p>
          <a:r>
            <a:rPr lang="en-US" sz="2000"/>
            <a:t>                                   confidence = 0.5))</a:t>
          </a:r>
        </a:p>
        <a:p>
          <a:endParaRPr lang="en-US" sz="2000"/>
        </a:p>
        <a:p>
          <a:r>
            <a:rPr lang="en-US" sz="2000"/>
            <a:t>inspect(head(sort(fit_aa, by = "confidence"), 15))</a:t>
          </a:r>
        </a:p>
        <a:p>
          <a:endParaRPr lang="en-US" sz="2000"/>
        </a:p>
        <a:p>
          <a:r>
            <a:rPr lang="en-US" sz="2000"/>
            <a:t>fit_aa_butter &lt;- apriori(data=Groceries, </a:t>
          </a:r>
        </a:p>
        <a:p>
          <a:r>
            <a:rPr lang="en-US" sz="2000"/>
            <a:t>                           parameter=list(supp = 0.001,</a:t>
          </a:r>
        </a:p>
        <a:p>
          <a:r>
            <a:rPr lang="en-US" sz="2000"/>
            <a:t>                                          conf = 0.08), </a:t>
          </a:r>
        </a:p>
        <a:p>
          <a:r>
            <a:rPr lang="en-US" sz="2000"/>
            <a:t>                           appearance = list(rhs="butter"))</a:t>
          </a:r>
        </a:p>
        <a:p>
          <a:endParaRPr lang="en-US" sz="2000"/>
        </a:p>
        <a:p>
          <a:endParaRPr lang="en-US" sz="2000"/>
        </a:p>
        <a:p>
          <a:endParaRPr lang="en-US" sz="2000"/>
        </a:p>
      </xdr:txBody>
    </xdr:sp>
    <xdr:clientData/>
  </xdr:twoCellAnchor>
</xdr:wsDr>
</file>

<file path=xl/drawings/drawing13.xml><?xml version="1.0" encoding="utf-8"?>
<xdr:wsDr xmlns:xdr="http://schemas.openxmlformats.org/drawingml/2006/spreadsheetDrawing" xmlns:a="http://schemas.openxmlformats.org/drawingml/2006/main">
  <xdr:twoCellAnchor editAs="oneCell">
    <xdr:from>
      <xdr:col>2</xdr:col>
      <xdr:colOff>50800</xdr:colOff>
      <xdr:row>0</xdr:row>
      <xdr:rowOff>254000</xdr:rowOff>
    </xdr:from>
    <xdr:to>
      <xdr:col>15</xdr:col>
      <xdr:colOff>768265</xdr:colOff>
      <xdr:row>23</xdr:row>
      <xdr:rowOff>25400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51D5FF32-E1F8-0A4D-9BCD-FD086BED731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701800" y="254000"/>
          <a:ext cx="11448965" cy="7366000"/>
        </a:xfrm>
        <a:prstGeom prst="rect">
          <a:avLst/>
        </a:prstGeom>
      </xdr:spPr>
    </xdr:pic>
    <xdr:clientData/>
  </xdr:twoCellAnchor>
</xdr:wsDr>
</file>

<file path=xl/drawings/drawing14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254000</xdr:colOff>
      <xdr:row>2</xdr:row>
      <xdr:rowOff>266700</xdr:rowOff>
    </xdr:from>
    <xdr:to>
      <xdr:col>20</xdr:col>
      <xdr:colOff>292100</xdr:colOff>
      <xdr:row>23</xdr:row>
      <xdr:rowOff>254000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A37A0A7D-C288-4345-95D3-7A0F3F0FAE58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15.xml><?xml version="1.0" encoding="utf-8"?>
<xdr:wsDr xmlns:xdr="http://schemas.openxmlformats.org/drawingml/2006/spreadsheetDrawing" xmlns:a="http://schemas.openxmlformats.org/drawingml/2006/main">
  <xdr:twoCellAnchor editAs="oneCell">
    <xdr:from>
      <xdr:col>4</xdr:col>
      <xdr:colOff>825499</xdr:colOff>
      <xdr:row>2</xdr:row>
      <xdr:rowOff>0</xdr:rowOff>
    </xdr:from>
    <xdr:to>
      <xdr:col>18</xdr:col>
      <xdr:colOff>717464</xdr:colOff>
      <xdr:row>38</xdr:row>
      <xdr:rowOff>50800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12FCF50C-00E4-E44B-804B-726694569D6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127499" y="406400"/>
          <a:ext cx="11448965" cy="7366000"/>
        </a:xfrm>
        <a:prstGeom prst="rect">
          <a:avLst/>
        </a:prstGeom>
      </xdr:spPr>
    </xdr:pic>
    <xdr:clientData/>
  </xdr:twoCellAnchor>
</xdr:wsDr>
</file>

<file path=xl/drawings/drawing16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462580</xdr:colOff>
      <xdr:row>1</xdr:row>
      <xdr:rowOff>273880</xdr:rowOff>
    </xdr:from>
    <xdr:to>
      <xdr:col>2</xdr:col>
      <xdr:colOff>379760</xdr:colOff>
      <xdr:row>3</xdr:row>
      <xdr:rowOff>231480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1">
          <xdr14:nvContentPartPr>
            <xdr14:cNvPr id="2" name="Ink 1">
              <a:extLst>
                <a:ext uri="{FF2B5EF4-FFF2-40B4-BE49-F238E27FC236}">
                  <a16:creationId xmlns:a16="http://schemas.microsoft.com/office/drawing/2014/main" id="{F7EDC9B5-E096-4D4E-99BB-8E371AB4700D}"/>
                </a:ext>
              </a:extLst>
            </xdr14:cNvPr>
            <xdr14:cNvContentPartPr/>
          </xdr14:nvContentPartPr>
          <xdr14:nvPr macro=""/>
          <xdr14:xfrm>
            <a:off x="1288080" y="604080"/>
            <a:ext cx="742680" cy="770400"/>
          </xdr14:xfrm>
        </xdr:contentPart>
      </mc:Choice>
      <mc:Fallback xmlns="">
        <xdr:pic>
          <xdr:nvPicPr>
            <xdr:cNvPr id="2" name="Ink 1">
              <a:extLst>
                <a:ext uri="{FF2B5EF4-FFF2-40B4-BE49-F238E27FC236}">
                  <a16:creationId xmlns:a16="http://schemas.microsoft.com/office/drawing/2014/main" id="{FECCC78C-C202-8E4F-B51A-A41CE526D5B3}"/>
                </a:ext>
              </a:extLst>
            </xdr:cNvPr>
            <xdr:cNvPicPr/>
          </xdr:nvPicPr>
          <xdr:blipFill>
            <a:blip xmlns:r="http://schemas.openxmlformats.org/officeDocument/2006/relationships" r:embed="rId2"/>
            <a:stretch>
              <a:fillRect/>
            </a:stretch>
          </xdr:blipFill>
          <xdr:spPr>
            <a:xfrm>
              <a:off x="1280650" y="596520"/>
              <a:ext cx="757541" cy="78552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2</xdr:col>
      <xdr:colOff>301280</xdr:colOff>
      <xdr:row>2</xdr:row>
      <xdr:rowOff>20720</xdr:rowOff>
    </xdr:from>
    <xdr:to>
      <xdr:col>2</xdr:col>
      <xdr:colOff>621680</xdr:colOff>
      <xdr:row>4</xdr:row>
      <xdr:rowOff>96520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3">
          <xdr14:nvContentPartPr>
            <xdr14:cNvPr id="3" name="Ink 2">
              <a:extLst>
                <a:ext uri="{FF2B5EF4-FFF2-40B4-BE49-F238E27FC236}">
                  <a16:creationId xmlns:a16="http://schemas.microsoft.com/office/drawing/2014/main" id="{CC2280A2-44C2-6541-BF04-801714A57C29}"/>
                </a:ext>
              </a:extLst>
            </xdr14:cNvPr>
            <xdr14:cNvContentPartPr/>
          </xdr14:nvContentPartPr>
          <xdr14:nvPr macro=""/>
          <xdr14:xfrm>
            <a:off x="1952280" y="681120"/>
            <a:ext cx="320400" cy="736200"/>
          </xdr14:xfrm>
        </xdr:contentPart>
      </mc:Choice>
      <mc:Fallback xmlns="">
        <xdr:pic>
          <xdr:nvPicPr>
            <xdr:cNvPr id="3" name="Ink 2">
              <a:extLst>
                <a:ext uri="{FF2B5EF4-FFF2-40B4-BE49-F238E27FC236}">
                  <a16:creationId xmlns:a16="http://schemas.microsoft.com/office/drawing/2014/main" id="{F4E79DBF-BBE8-6547-95DD-EA6B02AF6BDA}"/>
                </a:ext>
              </a:extLst>
            </xdr:cNvPr>
            <xdr:cNvPicPr/>
          </xdr:nvPicPr>
          <xdr:blipFill>
            <a:blip xmlns:r="http://schemas.openxmlformats.org/officeDocument/2006/relationships" r:embed="rId4"/>
            <a:stretch>
              <a:fillRect/>
            </a:stretch>
          </xdr:blipFill>
          <xdr:spPr>
            <a:xfrm>
              <a:off x="1944720" y="673560"/>
              <a:ext cx="335520" cy="75132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1</xdr:col>
      <xdr:colOff>28420</xdr:colOff>
      <xdr:row>4</xdr:row>
      <xdr:rowOff>142600</xdr:rowOff>
    </xdr:from>
    <xdr:to>
      <xdr:col>1</xdr:col>
      <xdr:colOff>485980</xdr:colOff>
      <xdr:row>5</xdr:row>
      <xdr:rowOff>300200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5">
          <xdr14:nvContentPartPr>
            <xdr14:cNvPr id="4" name="Ink 3">
              <a:extLst>
                <a:ext uri="{FF2B5EF4-FFF2-40B4-BE49-F238E27FC236}">
                  <a16:creationId xmlns:a16="http://schemas.microsoft.com/office/drawing/2014/main" id="{CC56311C-E76B-164E-BAA8-7579E50C86A5}"/>
                </a:ext>
              </a:extLst>
            </xdr14:cNvPr>
            <xdr14:cNvContentPartPr/>
          </xdr14:nvContentPartPr>
          <xdr14:nvPr macro=""/>
          <xdr14:xfrm>
            <a:off x="853920" y="1463400"/>
            <a:ext cx="457560" cy="487800"/>
          </xdr14:xfrm>
        </xdr:contentPart>
      </mc:Choice>
      <mc:Fallback xmlns="">
        <xdr:pic>
          <xdr:nvPicPr>
            <xdr:cNvPr id="4" name="Ink 3">
              <a:extLst>
                <a:ext uri="{FF2B5EF4-FFF2-40B4-BE49-F238E27FC236}">
                  <a16:creationId xmlns:a16="http://schemas.microsoft.com/office/drawing/2014/main" id="{E0129F56-7957-1740-B381-7642DFBB1022}"/>
                </a:ext>
              </a:extLst>
            </xdr:cNvPr>
            <xdr:cNvPicPr/>
          </xdr:nvPicPr>
          <xdr:blipFill>
            <a:blip xmlns:r="http://schemas.openxmlformats.org/officeDocument/2006/relationships" r:embed="rId6"/>
            <a:stretch>
              <a:fillRect/>
            </a:stretch>
          </xdr:blipFill>
          <xdr:spPr>
            <a:xfrm>
              <a:off x="846360" y="1455840"/>
              <a:ext cx="472680" cy="50256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2</xdr:col>
      <xdr:colOff>260240</xdr:colOff>
      <xdr:row>4</xdr:row>
      <xdr:rowOff>177160</xdr:rowOff>
    </xdr:from>
    <xdr:to>
      <xdr:col>2</xdr:col>
      <xdr:colOff>751640</xdr:colOff>
      <xdr:row>5</xdr:row>
      <xdr:rowOff>303080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7">
          <xdr14:nvContentPartPr>
            <xdr14:cNvPr id="5" name="Ink 4">
              <a:extLst>
                <a:ext uri="{FF2B5EF4-FFF2-40B4-BE49-F238E27FC236}">
                  <a16:creationId xmlns:a16="http://schemas.microsoft.com/office/drawing/2014/main" id="{6D142F77-0AC5-C341-BE6F-DC37EAA81744}"/>
                </a:ext>
              </a:extLst>
            </xdr14:cNvPr>
            <xdr14:cNvContentPartPr/>
          </xdr14:nvContentPartPr>
          <xdr14:nvPr macro=""/>
          <xdr14:xfrm>
            <a:off x="1911240" y="1497960"/>
            <a:ext cx="491400" cy="456120"/>
          </xdr14:xfrm>
        </xdr:contentPart>
      </mc:Choice>
      <mc:Fallback xmlns="">
        <xdr:pic>
          <xdr:nvPicPr>
            <xdr:cNvPr id="5" name="Ink 4">
              <a:extLst>
                <a:ext uri="{FF2B5EF4-FFF2-40B4-BE49-F238E27FC236}">
                  <a16:creationId xmlns:a16="http://schemas.microsoft.com/office/drawing/2014/main" id="{6BECB3CE-0098-7741-AEC5-4BF01C14A241}"/>
                </a:ext>
              </a:extLst>
            </xdr:cNvPr>
            <xdr:cNvPicPr/>
          </xdr:nvPicPr>
          <xdr:blipFill>
            <a:blip xmlns:r="http://schemas.openxmlformats.org/officeDocument/2006/relationships" r:embed="rId8"/>
            <a:stretch>
              <a:fillRect/>
            </a:stretch>
          </xdr:blipFill>
          <xdr:spPr>
            <a:xfrm>
              <a:off x="1903680" y="1490760"/>
              <a:ext cx="506160" cy="47088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0</xdr:col>
      <xdr:colOff>502200</xdr:colOff>
      <xdr:row>6</xdr:row>
      <xdr:rowOff>25800</xdr:rowOff>
    </xdr:from>
    <xdr:to>
      <xdr:col>1</xdr:col>
      <xdr:colOff>177820</xdr:colOff>
      <xdr:row>7</xdr:row>
      <xdr:rowOff>154240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9">
          <xdr14:nvContentPartPr>
            <xdr14:cNvPr id="6" name="Ink 5">
              <a:extLst>
                <a:ext uri="{FF2B5EF4-FFF2-40B4-BE49-F238E27FC236}">
                  <a16:creationId xmlns:a16="http://schemas.microsoft.com/office/drawing/2014/main" id="{71B84363-9760-414C-A085-DBA95B992A68}"/>
                </a:ext>
              </a:extLst>
            </xdr14:cNvPr>
            <xdr14:cNvContentPartPr/>
          </xdr14:nvContentPartPr>
          <xdr14:nvPr macro=""/>
          <xdr14:xfrm>
            <a:off x="502200" y="2007000"/>
            <a:ext cx="501120" cy="458640"/>
          </xdr14:xfrm>
        </xdr:contentPart>
      </mc:Choice>
      <mc:Fallback xmlns="">
        <xdr:pic>
          <xdr:nvPicPr>
            <xdr:cNvPr id="6" name="Ink 5">
              <a:extLst>
                <a:ext uri="{FF2B5EF4-FFF2-40B4-BE49-F238E27FC236}">
                  <a16:creationId xmlns:a16="http://schemas.microsoft.com/office/drawing/2014/main" id="{5C7EA0A0-9CD1-6C41-B0D3-38BF13F989BB}"/>
                </a:ext>
              </a:extLst>
            </xdr:cNvPr>
            <xdr:cNvPicPr/>
          </xdr:nvPicPr>
          <xdr:blipFill>
            <a:blip xmlns:r="http://schemas.openxmlformats.org/officeDocument/2006/relationships" r:embed="rId10"/>
            <a:stretch>
              <a:fillRect/>
            </a:stretch>
          </xdr:blipFill>
          <xdr:spPr>
            <a:xfrm>
              <a:off x="494640" y="1999440"/>
              <a:ext cx="516240" cy="47340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1</xdr:col>
      <xdr:colOff>251980</xdr:colOff>
      <xdr:row>5</xdr:row>
      <xdr:rowOff>313880</xdr:rowOff>
    </xdr:from>
    <xdr:to>
      <xdr:col>1</xdr:col>
      <xdr:colOff>772180</xdr:colOff>
      <xdr:row>7</xdr:row>
      <xdr:rowOff>205720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11">
          <xdr14:nvContentPartPr>
            <xdr14:cNvPr id="7" name="Ink 6">
              <a:extLst>
                <a:ext uri="{FF2B5EF4-FFF2-40B4-BE49-F238E27FC236}">
                  <a16:creationId xmlns:a16="http://schemas.microsoft.com/office/drawing/2014/main" id="{B174A315-E730-7242-820B-23552E407207}"/>
                </a:ext>
              </a:extLst>
            </xdr14:cNvPr>
            <xdr14:cNvContentPartPr/>
          </xdr14:nvContentPartPr>
          <xdr14:nvPr macro=""/>
          <xdr14:xfrm>
            <a:off x="1077480" y="1964880"/>
            <a:ext cx="520200" cy="552240"/>
          </xdr14:xfrm>
        </xdr:contentPart>
      </mc:Choice>
      <mc:Fallback xmlns="">
        <xdr:pic>
          <xdr:nvPicPr>
            <xdr:cNvPr id="7" name="Ink 6">
              <a:extLst>
                <a:ext uri="{FF2B5EF4-FFF2-40B4-BE49-F238E27FC236}">
                  <a16:creationId xmlns:a16="http://schemas.microsoft.com/office/drawing/2014/main" id="{DBB435D4-5ADA-7448-8A3E-2BD24391207F}"/>
                </a:ext>
              </a:extLst>
            </xdr:cNvPr>
            <xdr:cNvPicPr/>
          </xdr:nvPicPr>
          <xdr:blipFill>
            <a:blip xmlns:r="http://schemas.openxmlformats.org/officeDocument/2006/relationships" r:embed="rId12"/>
            <a:stretch>
              <a:fillRect/>
            </a:stretch>
          </xdr:blipFill>
          <xdr:spPr>
            <a:xfrm>
              <a:off x="1069920" y="1957320"/>
              <a:ext cx="535320" cy="56700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2</xdr:col>
      <xdr:colOff>76280</xdr:colOff>
      <xdr:row>5</xdr:row>
      <xdr:rowOff>205520</xdr:rowOff>
    </xdr:from>
    <xdr:to>
      <xdr:col>2</xdr:col>
      <xdr:colOff>488120</xdr:colOff>
      <xdr:row>7</xdr:row>
      <xdr:rowOff>118240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13">
          <xdr14:nvContentPartPr>
            <xdr14:cNvPr id="8" name="Ink 7">
              <a:extLst>
                <a:ext uri="{FF2B5EF4-FFF2-40B4-BE49-F238E27FC236}">
                  <a16:creationId xmlns:a16="http://schemas.microsoft.com/office/drawing/2014/main" id="{6DC55D04-DD2F-8843-A72F-F5D4FED832E6}"/>
                </a:ext>
              </a:extLst>
            </xdr14:cNvPr>
            <xdr14:cNvContentPartPr/>
          </xdr14:nvContentPartPr>
          <xdr14:nvPr macro=""/>
          <xdr14:xfrm>
            <a:off x="1727280" y="1856520"/>
            <a:ext cx="411840" cy="573120"/>
          </xdr14:xfrm>
        </xdr:contentPart>
      </mc:Choice>
      <mc:Fallback xmlns="">
        <xdr:pic>
          <xdr:nvPicPr>
            <xdr:cNvPr id="8" name="Ink 7">
              <a:extLst>
                <a:ext uri="{FF2B5EF4-FFF2-40B4-BE49-F238E27FC236}">
                  <a16:creationId xmlns:a16="http://schemas.microsoft.com/office/drawing/2014/main" id="{16D18143-7F5D-054C-9C93-F2441B5E0709}"/>
                </a:ext>
              </a:extLst>
            </xdr:cNvPr>
            <xdr:cNvPicPr/>
          </xdr:nvPicPr>
          <xdr:blipFill>
            <a:blip xmlns:r="http://schemas.openxmlformats.org/officeDocument/2006/relationships" r:embed="rId14"/>
            <a:stretch>
              <a:fillRect/>
            </a:stretch>
          </xdr:blipFill>
          <xdr:spPr>
            <a:xfrm>
              <a:off x="1719720" y="1848960"/>
              <a:ext cx="426960" cy="58824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0</xdr:col>
      <xdr:colOff>761040</xdr:colOff>
      <xdr:row>7</xdr:row>
      <xdr:rowOff>198520</xdr:rowOff>
    </xdr:from>
    <xdr:to>
      <xdr:col>1</xdr:col>
      <xdr:colOff>485620</xdr:colOff>
      <xdr:row>9</xdr:row>
      <xdr:rowOff>78840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15">
          <xdr14:nvContentPartPr>
            <xdr14:cNvPr id="9" name="Ink 8">
              <a:extLst>
                <a:ext uri="{FF2B5EF4-FFF2-40B4-BE49-F238E27FC236}">
                  <a16:creationId xmlns:a16="http://schemas.microsoft.com/office/drawing/2014/main" id="{26BF69E9-6144-5848-939D-D3E2AFEBDA01}"/>
                </a:ext>
              </a:extLst>
            </xdr14:cNvPr>
            <xdr14:cNvContentPartPr/>
          </xdr14:nvContentPartPr>
          <xdr14:nvPr macro=""/>
          <xdr14:xfrm>
            <a:off x="761040" y="2509920"/>
            <a:ext cx="550080" cy="540720"/>
          </xdr14:xfrm>
        </xdr:contentPart>
      </mc:Choice>
      <mc:Fallback xmlns="">
        <xdr:pic>
          <xdr:nvPicPr>
            <xdr:cNvPr id="9" name="Ink 8">
              <a:extLst>
                <a:ext uri="{FF2B5EF4-FFF2-40B4-BE49-F238E27FC236}">
                  <a16:creationId xmlns:a16="http://schemas.microsoft.com/office/drawing/2014/main" id="{56171555-D03B-0247-82C1-F674DE14F07A}"/>
                </a:ext>
              </a:extLst>
            </xdr:cNvPr>
            <xdr:cNvPicPr/>
          </xdr:nvPicPr>
          <xdr:blipFill>
            <a:blip xmlns:r="http://schemas.openxmlformats.org/officeDocument/2006/relationships" r:embed="rId16"/>
            <a:stretch>
              <a:fillRect/>
            </a:stretch>
          </xdr:blipFill>
          <xdr:spPr>
            <a:xfrm>
              <a:off x="753654" y="2502360"/>
              <a:ext cx="564852" cy="55584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2</xdr:col>
      <xdr:colOff>226760</xdr:colOff>
      <xdr:row>7</xdr:row>
      <xdr:rowOff>90160</xdr:rowOff>
    </xdr:from>
    <xdr:to>
      <xdr:col>2</xdr:col>
      <xdr:colOff>636080</xdr:colOff>
      <xdr:row>9</xdr:row>
      <xdr:rowOff>35280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17">
          <xdr14:nvContentPartPr>
            <xdr14:cNvPr id="10" name="Ink 9">
              <a:extLst>
                <a:ext uri="{FF2B5EF4-FFF2-40B4-BE49-F238E27FC236}">
                  <a16:creationId xmlns:a16="http://schemas.microsoft.com/office/drawing/2014/main" id="{87CCEFD6-2C7F-4242-9CF2-602208FB992C}"/>
                </a:ext>
              </a:extLst>
            </xdr14:cNvPr>
            <xdr14:cNvContentPartPr/>
          </xdr14:nvContentPartPr>
          <xdr14:nvPr macro=""/>
          <xdr14:xfrm>
            <a:off x="1877760" y="2401560"/>
            <a:ext cx="409320" cy="605520"/>
          </xdr14:xfrm>
        </xdr:contentPart>
      </mc:Choice>
      <mc:Fallback xmlns="">
        <xdr:pic>
          <xdr:nvPicPr>
            <xdr:cNvPr id="10" name="Ink 9">
              <a:extLst>
                <a:ext uri="{FF2B5EF4-FFF2-40B4-BE49-F238E27FC236}">
                  <a16:creationId xmlns:a16="http://schemas.microsoft.com/office/drawing/2014/main" id="{B9C4CF41-1D01-3641-BF6A-AF00E398DF6A}"/>
                </a:ext>
              </a:extLst>
            </xdr:cNvPr>
            <xdr:cNvPicPr/>
          </xdr:nvPicPr>
          <xdr:blipFill>
            <a:blip xmlns:r="http://schemas.openxmlformats.org/officeDocument/2006/relationships" r:embed="rId18"/>
            <a:stretch>
              <a:fillRect/>
            </a:stretch>
          </xdr:blipFill>
          <xdr:spPr>
            <a:xfrm>
              <a:off x="1870200" y="2394000"/>
              <a:ext cx="424440" cy="62064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0</xdr:col>
      <xdr:colOff>424080</xdr:colOff>
      <xdr:row>7</xdr:row>
      <xdr:rowOff>249640</xdr:rowOff>
    </xdr:from>
    <xdr:to>
      <xdr:col>0</xdr:col>
      <xdr:colOff>430560</xdr:colOff>
      <xdr:row>8</xdr:row>
      <xdr:rowOff>83960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19">
          <xdr14:nvContentPartPr>
            <xdr14:cNvPr id="11" name="Ink 10">
              <a:extLst>
                <a:ext uri="{FF2B5EF4-FFF2-40B4-BE49-F238E27FC236}">
                  <a16:creationId xmlns:a16="http://schemas.microsoft.com/office/drawing/2014/main" id="{D1E5A652-DF2A-6C4D-ACED-AF9F20430C52}"/>
                </a:ext>
              </a:extLst>
            </xdr14:cNvPr>
            <xdr14:cNvContentPartPr/>
          </xdr14:nvContentPartPr>
          <xdr14:nvPr macro=""/>
          <xdr14:xfrm>
            <a:off x="424080" y="2561040"/>
            <a:ext cx="6480" cy="164520"/>
          </xdr14:xfrm>
        </xdr:contentPart>
      </mc:Choice>
      <mc:Fallback xmlns="">
        <xdr:pic>
          <xdr:nvPicPr>
            <xdr:cNvPr id="11" name="Ink 10">
              <a:extLst>
                <a:ext uri="{FF2B5EF4-FFF2-40B4-BE49-F238E27FC236}">
                  <a16:creationId xmlns:a16="http://schemas.microsoft.com/office/drawing/2014/main" id="{BE7138D2-6F7B-0044-89B1-8686D4FA7EDE}"/>
                </a:ext>
              </a:extLst>
            </xdr:cNvPr>
            <xdr:cNvPicPr/>
          </xdr:nvPicPr>
          <xdr:blipFill>
            <a:blip xmlns:r="http://schemas.openxmlformats.org/officeDocument/2006/relationships" r:embed="rId20"/>
            <a:stretch>
              <a:fillRect/>
            </a:stretch>
          </xdr:blipFill>
          <xdr:spPr>
            <a:xfrm>
              <a:off x="408960" y="2545920"/>
              <a:ext cx="37080" cy="19512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0</xdr:col>
      <xdr:colOff>657720</xdr:colOff>
      <xdr:row>9</xdr:row>
      <xdr:rowOff>136080</xdr:rowOff>
    </xdr:from>
    <xdr:to>
      <xdr:col>1</xdr:col>
      <xdr:colOff>38500</xdr:colOff>
      <xdr:row>9</xdr:row>
      <xdr:rowOff>278280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21">
          <xdr14:nvContentPartPr>
            <xdr14:cNvPr id="12" name="Ink 11">
              <a:extLst>
                <a:ext uri="{FF2B5EF4-FFF2-40B4-BE49-F238E27FC236}">
                  <a16:creationId xmlns:a16="http://schemas.microsoft.com/office/drawing/2014/main" id="{8414B2D0-270F-D94D-B817-1DD15FEF16B1}"/>
                </a:ext>
              </a:extLst>
            </xdr14:cNvPr>
            <xdr14:cNvContentPartPr/>
          </xdr14:nvContentPartPr>
          <xdr14:nvPr macro=""/>
          <xdr14:xfrm>
            <a:off x="657720" y="3107880"/>
            <a:ext cx="206280" cy="142200"/>
          </xdr14:xfrm>
        </xdr:contentPart>
      </mc:Choice>
      <mc:Fallback xmlns="">
        <xdr:pic>
          <xdr:nvPicPr>
            <xdr:cNvPr id="12" name="Ink 11">
              <a:extLst>
                <a:ext uri="{FF2B5EF4-FFF2-40B4-BE49-F238E27FC236}">
                  <a16:creationId xmlns:a16="http://schemas.microsoft.com/office/drawing/2014/main" id="{ADC1DE33-9CF4-A941-9439-3D2EF5880C31}"/>
                </a:ext>
              </a:extLst>
            </xdr:cNvPr>
            <xdr:cNvPicPr/>
          </xdr:nvPicPr>
          <xdr:blipFill>
            <a:blip xmlns:r="http://schemas.openxmlformats.org/officeDocument/2006/relationships" r:embed="rId22"/>
            <a:stretch>
              <a:fillRect/>
            </a:stretch>
          </xdr:blipFill>
          <xdr:spPr>
            <a:xfrm>
              <a:off x="642240" y="3092760"/>
              <a:ext cx="236520" cy="17280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1</xdr:col>
      <xdr:colOff>327580</xdr:colOff>
      <xdr:row>9</xdr:row>
      <xdr:rowOff>161280</xdr:rowOff>
    </xdr:from>
    <xdr:to>
      <xdr:col>1</xdr:col>
      <xdr:colOff>459340</xdr:colOff>
      <xdr:row>9</xdr:row>
      <xdr:rowOff>330120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23">
          <xdr14:nvContentPartPr>
            <xdr14:cNvPr id="13" name="Ink 12">
              <a:extLst>
                <a:ext uri="{FF2B5EF4-FFF2-40B4-BE49-F238E27FC236}">
                  <a16:creationId xmlns:a16="http://schemas.microsoft.com/office/drawing/2014/main" id="{88F892C4-F4BB-2C45-8579-7DB2DB6C9785}"/>
                </a:ext>
              </a:extLst>
            </xdr14:cNvPr>
            <xdr14:cNvContentPartPr/>
          </xdr14:nvContentPartPr>
          <xdr14:nvPr macro=""/>
          <xdr14:xfrm>
            <a:off x="1153080" y="3133080"/>
            <a:ext cx="131760" cy="168840"/>
          </xdr14:xfrm>
        </xdr:contentPart>
      </mc:Choice>
      <mc:Fallback xmlns="">
        <xdr:pic>
          <xdr:nvPicPr>
            <xdr:cNvPr id="13" name="Ink 12">
              <a:extLst>
                <a:ext uri="{FF2B5EF4-FFF2-40B4-BE49-F238E27FC236}">
                  <a16:creationId xmlns:a16="http://schemas.microsoft.com/office/drawing/2014/main" id="{9C129B79-0BCC-9145-8D5F-90AB71086D75}"/>
                </a:ext>
              </a:extLst>
            </xdr:cNvPr>
            <xdr:cNvPicPr/>
          </xdr:nvPicPr>
          <xdr:blipFill>
            <a:blip xmlns:r="http://schemas.openxmlformats.org/officeDocument/2006/relationships" r:embed="rId24"/>
            <a:stretch>
              <a:fillRect/>
            </a:stretch>
          </xdr:blipFill>
          <xdr:spPr>
            <a:xfrm>
              <a:off x="1137960" y="3117960"/>
              <a:ext cx="162000" cy="19944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2</xdr:col>
      <xdr:colOff>120920</xdr:colOff>
      <xdr:row>9</xdr:row>
      <xdr:rowOff>65160</xdr:rowOff>
    </xdr:from>
    <xdr:to>
      <xdr:col>2</xdr:col>
      <xdr:colOff>212720</xdr:colOff>
      <xdr:row>9</xdr:row>
      <xdr:rowOff>247320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25">
          <xdr14:nvContentPartPr>
            <xdr14:cNvPr id="14" name="Ink 13">
              <a:extLst>
                <a:ext uri="{FF2B5EF4-FFF2-40B4-BE49-F238E27FC236}">
                  <a16:creationId xmlns:a16="http://schemas.microsoft.com/office/drawing/2014/main" id="{B0395EF1-45A0-4846-BBD8-4A4A57632302}"/>
                </a:ext>
              </a:extLst>
            </xdr14:cNvPr>
            <xdr14:cNvContentPartPr/>
          </xdr14:nvContentPartPr>
          <xdr14:nvPr macro=""/>
          <xdr14:xfrm>
            <a:off x="1771920" y="3036960"/>
            <a:ext cx="91800" cy="182160"/>
          </xdr14:xfrm>
        </xdr:contentPart>
      </mc:Choice>
      <mc:Fallback xmlns="">
        <xdr:pic>
          <xdr:nvPicPr>
            <xdr:cNvPr id="17" name="Ink 16">
              <a:extLst>
                <a:ext uri="{FF2B5EF4-FFF2-40B4-BE49-F238E27FC236}">
                  <a16:creationId xmlns:a16="http://schemas.microsoft.com/office/drawing/2014/main" id="{17F570D6-5A89-D24C-A29D-17209FB63C5D}"/>
                </a:ext>
              </a:extLst>
            </xdr:cNvPr>
            <xdr:cNvPicPr/>
          </xdr:nvPicPr>
          <xdr:blipFill>
            <a:blip xmlns:r="http://schemas.openxmlformats.org/officeDocument/2006/relationships" r:embed="rId26"/>
            <a:stretch>
              <a:fillRect/>
            </a:stretch>
          </xdr:blipFill>
          <xdr:spPr>
            <a:xfrm>
              <a:off x="1756440" y="3021840"/>
              <a:ext cx="122400" cy="21240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2</xdr:col>
      <xdr:colOff>573800</xdr:colOff>
      <xdr:row>9</xdr:row>
      <xdr:rowOff>100080</xdr:rowOff>
    </xdr:from>
    <xdr:to>
      <xdr:col>2</xdr:col>
      <xdr:colOff>663800</xdr:colOff>
      <xdr:row>9</xdr:row>
      <xdr:rowOff>273600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27">
          <xdr14:nvContentPartPr>
            <xdr14:cNvPr id="15" name="Ink 14">
              <a:extLst>
                <a:ext uri="{FF2B5EF4-FFF2-40B4-BE49-F238E27FC236}">
                  <a16:creationId xmlns:a16="http://schemas.microsoft.com/office/drawing/2014/main" id="{C14D08B0-B2C2-FC44-BA64-A0FA1FD255E7}"/>
                </a:ext>
              </a:extLst>
            </xdr14:cNvPr>
            <xdr14:cNvContentPartPr/>
          </xdr14:nvContentPartPr>
          <xdr14:nvPr macro=""/>
          <xdr14:xfrm>
            <a:off x="2224800" y="3071880"/>
            <a:ext cx="90000" cy="173520"/>
          </xdr14:xfrm>
        </xdr:contentPart>
      </mc:Choice>
      <mc:Fallback xmlns="">
        <xdr:pic>
          <xdr:nvPicPr>
            <xdr:cNvPr id="18" name="Ink 17">
              <a:extLst>
                <a:ext uri="{FF2B5EF4-FFF2-40B4-BE49-F238E27FC236}">
                  <a16:creationId xmlns:a16="http://schemas.microsoft.com/office/drawing/2014/main" id="{5BB3C6F8-5745-6F42-A299-B0480334F374}"/>
                </a:ext>
              </a:extLst>
            </xdr:cNvPr>
            <xdr:cNvPicPr/>
          </xdr:nvPicPr>
          <xdr:blipFill>
            <a:blip xmlns:r="http://schemas.openxmlformats.org/officeDocument/2006/relationships" r:embed="rId28"/>
            <a:stretch>
              <a:fillRect/>
            </a:stretch>
          </xdr:blipFill>
          <xdr:spPr>
            <a:xfrm>
              <a:off x="2209320" y="3056760"/>
              <a:ext cx="120600" cy="20412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1</xdr:col>
      <xdr:colOff>683980</xdr:colOff>
      <xdr:row>7</xdr:row>
      <xdr:rowOff>261160</xdr:rowOff>
    </xdr:from>
    <xdr:to>
      <xdr:col>2</xdr:col>
      <xdr:colOff>118760</xdr:colOff>
      <xdr:row>8</xdr:row>
      <xdr:rowOff>175040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29">
          <xdr14:nvContentPartPr>
            <xdr14:cNvPr id="16" name="Ink 15">
              <a:extLst>
                <a:ext uri="{FF2B5EF4-FFF2-40B4-BE49-F238E27FC236}">
                  <a16:creationId xmlns:a16="http://schemas.microsoft.com/office/drawing/2014/main" id="{72E4A4D1-E95D-374D-9505-987B5E4B5D4E}"/>
                </a:ext>
              </a:extLst>
            </xdr14:cNvPr>
            <xdr14:cNvContentPartPr/>
          </xdr14:nvContentPartPr>
          <xdr14:nvPr macro=""/>
          <xdr14:xfrm>
            <a:off x="1509480" y="2572560"/>
            <a:ext cx="260280" cy="244080"/>
          </xdr14:xfrm>
        </xdr:contentPart>
      </mc:Choice>
      <mc:Fallback xmlns="">
        <xdr:pic>
          <xdr:nvPicPr>
            <xdr:cNvPr id="19" name="Ink 18">
              <a:extLst>
                <a:ext uri="{FF2B5EF4-FFF2-40B4-BE49-F238E27FC236}">
                  <a16:creationId xmlns:a16="http://schemas.microsoft.com/office/drawing/2014/main" id="{C51D90CF-9726-1F4E-B1CA-889B65EBA239}"/>
                </a:ext>
              </a:extLst>
            </xdr:cNvPr>
            <xdr:cNvPicPr/>
          </xdr:nvPicPr>
          <xdr:blipFill>
            <a:blip xmlns:r="http://schemas.openxmlformats.org/officeDocument/2006/relationships" r:embed="rId30"/>
            <a:stretch>
              <a:fillRect/>
            </a:stretch>
          </xdr:blipFill>
          <xdr:spPr>
            <a:xfrm>
              <a:off x="1494360" y="2557440"/>
              <a:ext cx="290880" cy="27468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2</xdr:col>
      <xdr:colOff>690800</xdr:colOff>
      <xdr:row>6</xdr:row>
      <xdr:rowOff>87360</xdr:rowOff>
    </xdr:from>
    <xdr:to>
      <xdr:col>3</xdr:col>
      <xdr:colOff>25860</xdr:colOff>
      <xdr:row>7</xdr:row>
      <xdr:rowOff>55240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31">
          <xdr14:nvContentPartPr>
            <xdr14:cNvPr id="17" name="Ink 16">
              <a:extLst>
                <a:ext uri="{FF2B5EF4-FFF2-40B4-BE49-F238E27FC236}">
                  <a16:creationId xmlns:a16="http://schemas.microsoft.com/office/drawing/2014/main" id="{333F5A9B-2227-DD41-B396-8CE4961B052F}"/>
                </a:ext>
              </a:extLst>
            </xdr14:cNvPr>
            <xdr14:cNvContentPartPr/>
          </xdr14:nvContentPartPr>
          <xdr14:nvPr macro=""/>
          <xdr14:xfrm>
            <a:off x="2341800" y="2068560"/>
            <a:ext cx="160560" cy="298080"/>
          </xdr14:xfrm>
        </xdr:contentPart>
      </mc:Choice>
      <mc:Fallback xmlns="">
        <xdr:pic>
          <xdr:nvPicPr>
            <xdr:cNvPr id="20" name="Ink 19">
              <a:extLst>
                <a:ext uri="{FF2B5EF4-FFF2-40B4-BE49-F238E27FC236}">
                  <a16:creationId xmlns:a16="http://schemas.microsoft.com/office/drawing/2014/main" id="{8F3DB41B-5C91-DC41-96FE-7066BCC451C1}"/>
                </a:ext>
              </a:extLst>
            </xdr:cNvPr>
            <xdr:cNvPicPr/>
          </xdr:nvPicPr>
          <xdr:blipFill>
            <a:blip xmlns:r="http://schemas.openxmlformats.org/officeDocument/2006/relationships" r:embed="rId32"/>
            <a:stretch>
              <a:fillRect/>
            </a:stretch>
          </xdr:blipFill>
          <xdr:spPr>
            <a:xfrm>
              <a:off x="2326680" y="2053080"/>
              <a:ext cx="191160" cy="32868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3</xdr:col>
      <xdr:colOff>295140</xdr:colOff>
      <xdr:row>12</xdr:row>
      <xdr:rowOff>130800</xdr:rowOff>
    </xdr:from>
    <xdr:to>
      <xdr:col>4</xdr:col>
      <xdr:colOff>371080</xdr:colOff>
      <xdr:row>14</xdr:row>
      <xdr:rowOff>240800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33">
          <xdr14:nvContentPartPr>
            <xdr14:cNvPr id="18" name="Ink 17">
              <a:extLst>
                <a:ext uri="{FF2B5EF4-FFF2-40B4-BE49-F238E27FC236}">
                  <a16:creationId xmlns:a16="http://schemas.microsoft.com/office/drawing/2014/main" id="{203D93AD-22EF-EC48-87C1-2A8AC0DDDBDC}"/>
                </a:ext>
              </a:extLst>
            </xdr14:cNvPr>
            <xdr14:cNvContentPartPr/>
          </xdr14:nvContentPartPr>
          <xdr14:nvPr macro=""/>
          <xdr14:xfrm>
            <a:off x="2771640" y="4093200"/>
            <a:ext cx="901440" cy="770400"/>
          </xdr14:xfrm>
        </xdr:contentPart>
      </mc:Choice>
      <mc:Fallback xmlns="">
        <xdr:pic>
          <xdr:nvPicPr>
            <xdr:cNvPr id="30" name="Ink 29">
              <a:extLst>
                <a:ext uri="{FF2B5EF4-FFF2-40B4-BE49-F238E27FC236}">
                  <a16:creationId xmlns:a16="http://schemas.microsoft.com/office/drawing/2014/main" id="{CF5A221A-A176-1040-AFBD-8112E417920F}"/>
                </a:ext>
              </a:extLst>
            </xdr:cNvPr>
            <xdr:cNvPicPr/>
          </xdr:nvPicPr>
          <xdr:blipFill>
            <a:blip xmlns:r="http://schemas.openxmlformats.org/officeDocument/2006/relationships" r:embed="rId34"/>
            <a:stretch>
              <a:fillRect/>
            </a:stretch>
          </xdr:blipFill>
          <xdr:spPr>
            <a:xfrm>
              <a:off x="2756520" y="4078080"/>
              <a:ext cx="932040" cy="80100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0</xdr:col>
      <xdr:colOff>556560</xdr:colOff>
      <xdr:row>12</xdr:row>
      <xdr:rowOff>74280</xdr:rowOff>
    </xdr:from>
    <xdr:to>
      <xdr:col>1</xdr:col>
      <xdr:colOff>170620</xdr:colOff>
      <xdr:row>14</xdr:row>
      <xdr:rowOff>85640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35">
          <xdr14:nvContentPartPr>
            <xdr14:cNvPr id="19" name="Ink 18">
              <a:extLst>
                <a:ext uri="{FF2B5EF4-FFF2-40B4-BE49-F238E27FC236}">
                  <a16:creationId xmlns:a16="http://schemas.microsoft.com/office/drawing/2014/main" id="{7424990A-1F48-0447-904E-EF80D63A2CE4}"/>
                </a:ext>
              </a:extLst>
            </xdr14:cNvPr>
            <xdr14:cNvContentPartPr/>
          </xdr14:nvContentPartPr>
          <xdr14:nvPr macro=""/>
          <xdr14:xfrm>
            <a:off x="556560" y="4036680"/>
            <a:ext cx="439560" cy="671760"/>
          </xdr14:xfrm>
        </xdr:contentPart>
      </mc:Choice>
      <mc:Fallback xmlns="">
        <xdr:pic>
          <xdr:nvPicPr>
            <xdr:cNvPr id="31" name="Ink 30">
              <a:extLst>
                <a:ext uri="{FF2B5EF4-FFF2-40B4-BE49-F238E27FC236}">
                  <a16:creationId xmlns:a16="http://schemas.microsoft.com/office/drawing/2014/main" id="{24CB99E6-82D1-234D-B7F4-0B006EF86633}"/>
                </a:ext>
              </a:extLst>
            </xdr:cNvPr>
            <xdr:cNvPicPr/>
          </xdr:nvPicPr>
          <xdr:blipFill>
            <a:blip xmlns:r="http://schemas.openxmlformats.org/officeDocument/2006/relationships" r:embed="rId36"/>
            <a:stretch>
              <a:fillRect/>
            </a:stretch>
          </xdr:blipFill>
          <xdr:spPr>
            <a:xfrm>
              <a:off x="541440" y="4021560"/>
              <a:ext cx="470160" cy="70236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0</xdr:col>
      <xdr:colOff>660240</xdr:colOff>
      <xdr:row>11</xdr:row>
      <xdr:rowOff>19640</xdr:rowOff>
    </xdr:from>
    <xdr:to>
      <xdr:col>1</xdr:col>
      <xdr:colOff>229660</xdr:colOff>
      <xdr:row>12</xdr:row>
      <xdr:rowOff>132600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37">
          <xdr14:nvContentPartPr>
            <xdr14:cNvPr id="20" name="Ink 19">
              <a:extLst>
                <a:ext uri="{FF2B5EF4-FFF2-40B4-BE49-F238E27FC236}">
                  <a16:creationId xmlns:a16="http://schemas.microsoft.com/office/drawing/2014/main" id="{3C53460C-F982-3D41-94B7-CFB87EB03C6C}"/>
                </a:ext>
              </a:extLst>
            </xdr14:cNvPr>
            <xdr14:cNvContentPartPr/>
          </xdr14:nvContentPartPr>
          <xdr14:nvPr macro=""/>
          <xdr14:xfrm>
            <a:off x="660240" y="3651840"/>
            <a:ext cx="394920" cy="443160"/>
          </xdr14:xfrm>
        </xdr:contentPart>
      </mc:Choice>
      <mc:Fallback xmlns="">
        <xdr:pic>
          <xdr:nvPicPr>
            <xdr:cNvPr id="36" name="Ink 35">
              <a:extLst>
                <a:ext uri="{FF2B5EF4-FFF2-40B4-BE49-F238E27FC236}">
                  <a16:creationId xmlns:a16="http://schemas.microsoft.com/office/drawing/2014/main" id="{476B2DF7-788F-2040-B464-E3A950B4A3D6}"/>
                </a:ext>
              </a:extLst>
            </xdr:cNvPr>
            <xdr:cNvPicPr/>
          </xdr:nvPicPr>
          <xdr:blipFill>
            <a:blip xmlns:r="http://schemas.openxmlformats.org/officeDocument/2006/relationships" r:embed="rId38"/>
            <a:stretch>
              <a:fillRect/>
            </a:stretch>
          </xdr:blipFill>
          <xdr:spPr>
            <a:xfrm>
              <a:off x="644760" y="3636360"/>
              <a:ext cx="425520" cy="47376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0</xdr:col>
      <xdr:colOff>475920</xdr:colOff>
      <xdr:row>14</xdr:row>
      <xdr:rowOff>256280</xdr:rowOff>
    </xdr:from>
    <xdr:to>
      <xdr:col>1</xdr:col>
      <xdr:colOff>107980</xdr:colOff>
      <xdr:row>15</xdr:row>
      <xdr:rowOff>311280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39">
          <xdr14:nvContentPartPr>
            <xdr14:cNvPr id="21" name="Ink 20">
              <a:extLst>
                <a:ext uri="{FF2B5EF4-FFF2-40B4-BE49-F238E27FC236}">
                  <a16:creationId xmlns:a16="http://schemas.microsoft.com/office/drawing/2014/main" id="{9DDA0D91-0E2D-8F4F-908F-5FA384C89C69}"/>
                </a:ext>
              </a:extLst>
            </xdr14:cNvPr>
            <xdr14:cNvContentPartPr/>
          </xdr14:nvContentPartPr>
          <xdr14:nvPr macro=""/>
          <xdr14:xfrm>
            <a:off x="475920" y="4879080"/>
            <a:ext cx="457560" cy="385200"/>
          </xdr14:xfrm>
        </xdr:contentPart>
      </mc:Choice>
      <mc:Fallback xmlns="">
        <xdr:pic>
          <xdr:nvPicPr>
            <xdr:cNvPr id="42" name="Ink 41">
              <a:extLst>
                <a:ext uri="{FF2B5EF4-FFF2-40B4-BE49-F238E27FC236}">
                  <a16:creationId xmlns:a16="http://schemas.microsoft.com/office/drawing/2014/main" id="{37051194-24EF-534D-9A68-FA62FCD6D5BF}"/>
                </a:ext>
              </a:extLst>
            </xdr:cNvPr>
            <xdr:cNvPicPr/>
          </xdr:nvPicPr>
          <xdr:blipFill>
            <a:blip xmlns:r="http://schemas.openxmlformats.org/officeDocument/2006/relationships" r:embed="rId40"/>
            <a:stretch>
              <a:fillRect/>
            </a:stretch>
          </xdr:blipFill>
          <xdr:spPr>
            <a:xfrm>
              <a:off x="460800" y="4863600"/>
              <a:ext cx="488160" cy="41580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1</xdr:col>
      <xdr:colOff>624940</xdr:colOff>
      <xdr:row>14</xdr:row>
      <xdr:rowOff>183920</xdr:rowOff>
    </xdr:from>
    <xdr:to>
      <xdr:col>2</xdr:col>
      <xdr:colOff>205520</xdr:colOff>
      <xdr:row>15</xdr:row>
      <xdr:rowOff>221280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41">
          <xdr14:nvContentPartPr>
            <xdr14:cNvPr id="22" name="Ink 21">
              <a:extLst>
                <a:ext uri="{FF2B5EF4-FFF2-40B4-BE49-F238E27FC236}">
                  <a16:creationId xmlns:a16="http://schemas.microsoft.com/office/drawing/2014/main" id="{81C03008-D44D-CA41-BB8A-2AC2509B8ECA}"/>
                </a:ext>
              </a:extLst>
            </xdr14:cNvPr>
            <xdr14:cNvContentPartPr/>
          </xdr14:nvContentPartPr>
          <xdr14:nvPr macro=""/>
          <xdr14:xfrm>
            <a:off x="1450440" y="4806720"/>
            <a:ext cx="406080" cy="367560"/>
          </xdr14:xfrm>
        </xdr:contentPart>
      </mc:Choice>
      <mc:Fallback xmlns="">
        <xdr:pic>
          <xdr:nvPicPr>
            <xdr:cNvPr id="47" name="Ink 46">
              <a:extLst>
                <a:ext uri="{FF2B5EF4-FFF2-40B4-BE49-F238E27FC236}">
                  <a16:creationId xmlns:a16="http://schemas.microsoft.com/office/drawing/2014/main" id="{03F2A1F1-9C6A-A643-B534-3270A75B5038}"/>
                </a:ext>
              </a:extLst>
            </xdr:cNvPr>
            <xdr:cNvPicPr/>
          </xdr:nvPicPr>
          <xdr:blipFill>
            <a:blip xmlns:r="http://schemas.openxmlformats.org/officeDocument/2006/relationships" r:embed="rId42"/>
            <a:stretch>
              <a:fillRect/>
            </a:stretch>
          </xdr:blipFill>
          <xdr:spPr>
            <a:xfrm>
              <a:off x="1435307" y="4791585"/>
              <a:ext cx="436707" cy="39819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1</xdr:col>
      <xdr:colOff>397780</xdr:colOff>
      <xdr:row>12</xdr:row>
      <xdr:rowOff>91200</xdr:rowOff>
    </xdr:from>
    <xdr:to>
      <xdr:col>3</xdr:col>
      <xdr:colOff>147540</xdr:colOff>
      <xdr:row>15</xdr:row>
      <xdr:rowOff>218400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43">
          <xdr14:nvContentPartPr>
            <xdr14:cNvPr id="23" name="Ink 22">
              <a:extLst>
                <a:ext uri="{FF2B5EF4-FFF2-40B4-BE49-F238E27FC236}">
                  <a16:creationId xmlns:a16="http://schemas.microsoft.com/office/drawing/2014/main" id="{AE529336-9D46-4648-9BAD-BC4A1DC2C987}"/>
                </a:ext>
              </a:extLst>
            </xdr14:cNvPr>
            <xdr14:cNvContentPartPr/>
          </xdr14:nvContentPartPr>
          <xdr14:nvPr macro=""/>
          <xdr14:xfrm>
            <a:off x="1223280" y="4053600"/>
            <a:ext cx="1400760" cy="1117800"/>
          </xdr14:xfrm>
        </xdr:contentPart>
      </mc:Choice>
      <mc:Fallback xmlns="">
        <xdr:pic>
          <xdr:nvPicPr>
            <xdr:cNvPr id="50" name="Ink 49">
              <a:extLst>
                <a:ext uri="{FF2B5EF4-FFF2-40B4-BE49-F238E27FC236}">
                  <a16:creationId xmlns:a16="http://schemas.microsoft.com/office/drawing/2014/main" id="{2E197441-23AB-2C4E-A3CF-8E4E4FE33F8A}"/>
                </a:ext>
              </a:extLst>
            </xdr:cNvPr>
            <xdr:cNvPicPr/>
          </xdr:nvPicPr>
          <xdr:blipFill>
            <a:blip xmlns:r="http://schemas.openxmlformats.org/officeDocument/2006/relationships" r:embed="rId44"/>
            <a:stretch>
              <a:fillRect/>
            </a:stretch>
          </xdr:blipFill>
          <xdr:spPr>
            <a:xfrm>
              <a:off x="1207800" y="4038125"/>
              <a:ext cx="1431360" cy="114839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2</xdr:col>
      <xdr:colOff>283280</xdr:colOff>
      <xdr:row>12</xdr:row>
      <xdr:rowOff>39360</xdr:rowOff>
    </xdr:from>
    <xdr:to>
      <xdr:col>2</xdr:col>
      <xdr:colOff>494240</xdr:colOff>
      <xdr:row>13</xdr:row>
      <xdr:rowOff>325480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45">
          <xdr14:nvContentPartPr>
            <xdr14:cNvPr id="24" name="Ink 23">
              <a:extLst>
                <a:ext uri="{FF2B5EF4-FFF2-40B4-BE49-F238E27FC236}">
                  <a16:creationId xmlns:a16="http://schemas.microsoft.com/office/drawing/2014/main" id="{AAF4BDE2-130C-C24E-958F-597B481D54A8}"/>
                </a:ext>
              </a:extLst>
            </xdr14:cNvPr>
            <xdr14:cNvContentPartPr/>
          </xdr14:nvContentPartPr>
          <xdr14:nvPr macro=""/>
          <xdr14:xfrm>
            <a:off x="1934280" y="4001760"/>
            <a:ext cx="210960" cy="616320"/>
          </xdr14:xfrm>
        </xdr:contentPart>
      </mc:Choice>
      <mc:Fallback xmlns="">
        <xdr:pic>
          <xdr:nvPicPr>
            <xdr:cNvPr id="51" name="Ink 50">
              <a:extLst>
                <a:ext uri="{FF2B5EF4-FFF2-40B4-BE49-F238E27FC236}">
                  <a16:creationId xmlns:a16="http://schemas.microsoft.com/office/drawing/2014/main" id="{B06A48AD-B7E5-D041-B468-53F479E671F2}"/>
                </a:ext>
              </a:extLst>
            </xdr:cNvPr>
            <xdr:cNvPicPr/>
          </xdr:nvPicPr>
          <xdr:blipFill>
            <a:blip xmlns:r="http://schemas.openxmlformats.org/officeDocument/2006/relationships" r:embed="rId46"/>
            <a:stretch>
              <a:fillRect/>
            </a:stretch>
          </xdr:blipFill>
          <xdr:spPr>
            <a:xfrm>
              <a:off x="1918800" y="3986640"/>
              <a:ext cx="241560" cy="64692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4</xdr:col>
      <xdr:colOff>478000</xdr:colOff>
      <xdr:row>11</xdr:row>
      <xdr:rowOff>121880</xdr:rowOff>
    </xdr:from>
    <xdr:to>
      <xdr:col>4</xdr:col>
      <xdr:colOff>817480</xdr:colOff>
      <xdr:row>14</xdr:row>
      <xdr:rowOff>12200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47">
          <xdr14:nvContentPartPr>
            <xdr14:cNvPr id="25" name="Ink 24">
              <a:extLst>
                <a:ext uri="{FF2B5EF4-FFF2-40B4-BE49-F238E27FC236}">
                  <a16:creationId xmlns:a16="http://schemas.microsoft.com/office/drawing/2014/main" id="{7B1B0ABB-CC4D-EA44-8AE1-E111029F625E}"/>
                </a:ext>
              </a:extLst>
            </xdr14:cNvPr>
            <xdr14:cNvContentPartPr/>
          </xdr14:nvContentPartPr>
          <xdr14:nvPr macro=""/>
          <xdr14:xfrm>
            <a:off x="3780000" y="3754080"/>
            <a:ext cx="339480" cy="880920"/>
          </xdr14:xfrm>
        </xdr:contentPart>
      </mc:Choice>
      <mc:Fallback xmlns="">
        <xdr:pic>
          <xdr:nvPicPr>
            <xdr:cNvPr id="54" name="Ink 53">
              <a:extLst>
                <a:ext uri="{FF2B5EF4-FFF2-40B4-BE49-F238E27FC236}">
                  <a16:creationId xmlns:a16="http://schemas.microsoft.com/office/drawing/2014/main" id="{C1A9989A-DF09-574C-8E60-3705D87252E9}"/>
                </a:ext>
              </a:extLst>
            </xdr:cNvPr>
            <xdr:cNvPicPr/>
          </xdr:nvPicPr>
          <xdr:blipFill>
            <a:blip xmlns:r="http://schemas.openxmlformats.org/officeDocument/2006/relationships" r:embed="rId48"/>
            <a:stretch>
              <a:fillRect/>
            </a:stretch>
          </xdr:blipFill>
          <xdr:spPr>
            <a:xfrm>
              <a:off x="3764520" y="3738960"/>
              <a:ext cx="370080" cy="91152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7</xdr:col>
      <xdr:colOff>138100</xdr:colOff>
      <xdr:row>1</xdr:row>
      <xdr:rowOff>150040</xdr:rowOff>
    </xdr:from>
    <xdr:to>
      <xdr:col>9</xdr:col>
      <xdr:colOff>760140</xdr:colOff>
      <xdr:row>9</xdr:row>
      <xdr:rowOff>189960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49">
          <xdr14:nvContentPartPr>
            <xdr14:cNvPr id="26" name="Ink 25">
              <a:extLst>
                <a:ext uri="{FF2B5EF4-FFF2-40B4-BE49-F238E27FC236}">
                  <a16:creationId xmlns:a16="http://schemas.microsoft.com/office/drawing/2014/main" id="{1B913170-EBE0-164D-B355-22E147A44EC3}"/>
                </a:ext>
              </a:extLst>
            </xdr14:cNvPr>
            <xdr14:cNvContentPartPr/>
          </xdr14:nvContentPartPr>
          <xdr14:nvPr macro=""/>
          <xdr14:xfrm>
            <a:off x="5916600" y="480240"/>
            <a:ext cx="2273040" cy="2833920"/>
          </xdr14:xfrm>
        </xdr:contentPart>
      </mc:Choice>
      <mc:Fallback xmlns="">
        <xdr:pic>
          <xdr:nvPicPr>
            <xdr:cNvPr id="55" name="Ink 54">
              <a:extLst>
                <a:ext uri="{FF2B5EF4-FFF2-40B4-BE49-F238E27FC236}">
                  <a16:creationId xmlns:a16="http://schemas.microsoft.com/office/drawing/2014/main" id="{EFBEA1BD-C087-1649-95C9-E3BE8C651E5B}"/>
                </a:ext>
              </a:extLst>
            </xdr:cNvPr>
            <xdr:cNvPicPr/>
          </xdr:nvPicPr>
          <xdr:blipFill>
            <a:blip xmlns:r="http://schemas.openxmlformats.org/officeDocument/2006/relationships" r:embed="rId50"/>
            <a:stretch>
              <a:fillRect/>
            </a:stretch>
          </xdr:blipFill>
          <xdr:spPr>
            <a:xfrm>
              <a:off x="5909124" y="472680"/>
              <a:ext cx="2287992" cy="284904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9</xdr:col>
      <xdr:colOff>720180</xdr:colOff>
      <xdr:row>9</xdr:row>
      <xdr:rowOff>296280</xdr:rowOff>
    </xdr:from>
    <xdr:to>
      <xdr:col>10</xdr:col>
      <xdr:colOff>32200</xdr:colOff>
      <xdr:row>10</xdr:row>
      <xdr:rowOff>116920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51">
          <xdr14:nvContentPartPr>
            <xdr14:cNvPr id="27" name="Ink 26">
              <a:extLst>
                <a:ext uri="{FF2B5EF4-FFF2-40B4-BE49-F238E27FC236}">
                  <a16:creationId xmlns:a16="http://schemas.microsoft.com/office/drawing/2014/main" id="{E7F8356B-CC14-664C-9253-AC7C3D628949}"/>
                </a:ext>
              </a:extLst>
            </xdr14:cNvPr>
            <xdr14:cNvContentPartPr/>
          </xdr14:nvContentPartPr>
          <xdr14:nvPr macro=""/>
          <xdr14:xfrm>
            <a:off x="8149680" y="3268080"/>
            <a:ext cx="137520" cy="150840"/>
          </xdr14:xfrm>
        </xdr:contentPart>
      </mc:Choice>
      <mc:Fallback xmlns="">
        <xdr:pic>
          <xdr:nvPicPr>
            <xdr:cNvPr id="56" name="Ink 55">
              <a:extLst>
                <a:ext uri="{FF2B5EF4-FFF2-40B4-BE49-F238E27FC236}">
                  <a16:creationId xmlns:a16="http://schemas.microsoft.com/office/drawing/2014/main" id="{FCED7690-9659-5D4D-A9C2-7DC1F6D3642F}"/>
                </a:ext>
              </a:extLst>
            </xdr:cNvPr>
            <xdr:cNvPicPr/>
          </xdr:nvPicPr>
          <xdr:blipFill>
            <a:blip xmlns:r="http://schemas.openxmlformats.org/officeDocument/2006/relationships" r:embed="rId52"/>
            <a:stretch>
              <a:fillRect/>
            </a:stretch>
          </xdr:blipFill>
          <xdr:spPr>
            <a:xfrm>
              <a:off x="8134560" y="3252600"/>
              <a:ext cx="168120" cy="18144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9</xdr:col>
      <xdr:colOff>35460</xdr:colOff>
      <xdr:row>10</xdr:row>
      <xdr:rowOff>41680</xdr:rowOff>
    </xdr:from>
    <xdr:to>
      <xdr:col>10</xdr:col>
      <xdr:colOff>389320</xdr:colOff>
      <xdr:row>12</xdr:row>
      <xdr:rowOff>134760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53">
          <xdr14:nvContentPartPr>
            <xdr14:cNvPr id="28" name="Ink 27">
              <a:extLst>
                <a:ext uri="{FF2B5EF4-FFF2-40B4-BE49-F238E27FC236}">
                  <a16:creationId xmlns:a16="http://schemas.microsoft.com/office/drawing/2014/main" id="{5C8D2E10-AFE6-654D-A6C6-E8D72E871E8D}"/>
                </a:ext>
              </a:extLst>
            </xdr14:cNvPr>
            <xdr14:cNvContentPartPr/>
          </xdr14:nvContentPartPr>
          <xdr14:nvPr macro=""/>
          <xdr14:xfrm>
            <a:off x="7464960" y="3343680"/>
            <a:ext cx="1179360" cy="753480"/>
          </xdr14:xfrm>
        </xdr:contentPart>
      </mc:Choice>
      <mc:Fallback xmlns="">
        <xdr:pic>
          <xdr:nvPicPr>
            <xdr:cNvPr id="59" name="Ink 58">
              <a:extLst>
                <a:ext uri="{FF2B5EF4-FFF2-40B4-BE49-F238E27FC236}">
                  <a16:creationId xmlns:a16="http://schemas.microsoft.com/office/drawing/2014/main" id="{34AF377B-1AC7-C14B-9194-312C918C858B}"/>
                </a:ext>
              </a:extLst>
            </xdr:cNvPr>
            <xdr:cNvPicPr/>
          </xdr:nvPicPr>
          <xdr:blipFill>
            <a:blip xmlns:r="http://schemas.openxmlformats.org/officeDocument/2006/relationships" r:embed="rId54"/>
            <a:stretch>
              <a:fillRect/>
            </a:stretch>
          </xdr:blipFill>
          <xdr:spPr>
            <a:xfrm>
              <a:off x="7457482" y="3336120"/>
              <a:ext cx="1194316" cy="76860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9</xdr:col>
      <xdr:colOff>589140</xdr:colOff>
      <xdr:row>12</xdr:row>
      <xdr:rowOff>122520</xdr:rowOff>
    </xdr:from>
    <xdr:to>
      <xdr:col>11</xdr:col>
      <xdr:colOff>49100</xdr:colOff>
      <xdr:row>15</xdr:row>
      <xdr:rowOff>76920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55">
          <xdr14:nvContentPartPr>
            <xdr14:cNvPr id="29" name="Ink 28">
              <a:extLst>
                <a:ext uri="{FF2B5EF4-FFF2-40B4-BE49-F238E27FC236}">
                  <a16:creationId xmlns:a16="http://schemas.microsoft.com/office/drawing/2014/main" id="{A8218F00-EE0B-1745-AA87-DA5FA739C8B6}"/>
                </a:ext>
              </a:extLst>
            </xdr14:cNvPr>
            <xdr14:cNvContentPartPr/>
          </xdr14:nvContentPartPr>
          <xdr14:nvPr macro=""/>
          <xdr14:xfrm>
            <a:off x="8018640" y="4084920"/>
            <a:ext cx="1110960" cy="945000"/>
          </xdr14:xfrm>
        </xdr:contentPart>
      </mc:Choice>
      <mc:Fallback xmlns="">
        <xdr:pic>
          <xdr:nvPicPr>
            <xdr:cNvPr id="62" name="Ink 61">
              <a:extLst>
                <a:ext uri="{FF2B5EF4-FFF2-40B4-BE49-F238E27FC236}">
                  <a16:creationId xmlns:a16="http://schemas.microsoft.com/office/drawing/2014/main" id="{195EBFFF-867A-9A4D-9748-325C69C672DB}"/>
                </a:ext>
              </a:extLst>
            </xdr:cNvPr>
            <xdr:cNvPicPr/>
          </xdr:nvPicPr>
          <xdr:blipFill>
            <a:blip xmlns:r="http://schemas.openxmlformats.org/officeDocument/2006/relationships" r:embed="rId56"/>
            <a:stretch>
              <a:fillRect/>
            </a:stretch>
          </xdr:blipFill>
          <xdr:spPr>
            <a:xfrm>
              <a:off x="8011250" y="4077360"/>
              <a:ext cx="1125740" cy="96012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10</xdr:col>
      <xdr:colOff>164320</xdr:colOff>
      <xdr:row>15</xdr:row>
      <xdr:rowOff>38040</xdr:rowOff>
    </xdr:from>
    <xdr:to>
      <xdr:col>11</xdr:col>
      <xdr:colOff>543380</xdr:colOff>
      <xdr:row>17</xdr:row>
      <xdr:rowOff>211760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57">
          <xdr14:nvContentPartPr>
            <xdr14:cNvPr id="30" name="Ink 29">
              <a:extLst>
                <a:ext uri="{FF2B5EF4-FFF2-40B4-BE49-F238E27FC236}">
                  <a16:creationId xmlns:a16="http://schemas.microsoft.com/office/drawing/2014/main" id="{521F126A-6F09-E24D-968E-F5A1D55FCFFF}"/>
                </a:ext>
              </a:extLst>
            </xdr14:cNvPr>
            <xdr14:cNvContentPartPr/>
          </xdr14:nvContentPartPr>
          <xdr14:nvPr macro=""/>
          <xdr14:xfrm>
            <a:off x="8419320" y="4991040"/>
            <a:ext cx="1204560" cy="834120"/>
          </xdr14:xfrm>
        </xdr:contentPart>
      </mc:Choice>
      <mc:Fallback xmlns="">
        <xdr:pic>
          <xdr:nvPicPr>
            <xdr:cNvPr id="63" name="Ink 62">
              <a:extLst>
                <a:ext uri="{FF2B5EF4-FFF2-40B4-BE49-F238E27FC236}">
                  <a16:creationId xmlns:a16="http://schemas.microsoft.com/office/drawing/2014/main" id="{39573DF7-7DB8-0343-885B-0DB1F1C8D933}"/>
                </a:ext>
              </a:extLst>
            </xdr:cNvPr>
            <xdr:cNvPicPr/>
          </xdr:nvPicPr>
          <xdr:blipFill>
            <a:blip xmlns:r="http://schemas.openxmlformats.org/officeDocument/2006/relationships" r:embed="rId58"/>
            <a:stretch>
              <a:fillRect/>
            </a:stretch>
          </xdr:blipFill>
          <xdr:spPr>
            <a:xfrm>
              <a:off x="8411840" y="4983480"/>
              <a:ext cx="1219519" cy="84924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8</xdr:col>
      <xdr:colOff>205400</xdr:colOff>
      <xdr:row>9</xdr:row>
      <xdr:rowOff>284040</xdr:rowOff>
    </xdr:from>
    <xdr:to>
      <xdr:col>11</xdr:col>
      <xdr:colOff>494060</xdr:colOff>
      <xdr:row>10</xdr:row>
      <xdr:rowOff>60040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59">
          <xdr14:nvContentPartPr>
            <xdr14:cNvPr id="31" name="Ink 30">
              <a:extLst>
                <a:ext uri="{FF2B5EF4-FFF2-40B4-BE49-F238E27FC236}">
                  <a16:creationId xmlns:a16="http://schemas.microsoft.com/office/drawing/2014/main" id="{3BE69311-0A78-9345-AAAE-C4CD64C57444}"/>
                </a:ext>
              </a:extLst>
            </xdr14:cNvPr>
            <xdr14:cNvContentPartPr/>
          </xdr14:nvContentPartPr>
          <xdr14:nvPr macro=""/>
          <xdr14:xfrm>
            <a:off x="6809400" y="3255840"/>
            <a:ext cx="2765160" cy="106200"/>
          </xdr14:xfrm>
        </xdr:contentPart>
      </mc:Choice>
      <mc:Fallback xmlns="">
        <xdr:pic>
          <xdr:nvPicPr>
            <xdr:cNvPr id="64" name="Ink 63">
              <a:extLst>
                <a:ext uri="{FF2B5EF4-FFF2-40B4-BE49-F238E27FC236}">
                  <a16:creationId xmlns:a16="http://schemas.microsoft.com/office/drawing/2014/main" id="{5F624BC3-DC74-4841-9083-460C56466610}"/>
                </a:ext>
              </a:extLst>
            </xdr:cNvPr>
            <xdr:cNvPicPr/>
          </xdr:nvPicPr>
          <xdr:blipFill>
            <a:blip xmlns:r="http://schemas.openxmlformats.org/officeDocument/2006/relationships" r:embed="rId60"/>
            <a:stretch>
              <a:fillRect/>
            </a:stretch>
          </xdr:blipFill>
          <xdr:spPr>
            <a:xfrm>
              <a:off x="6794486" y="3240720"/>
              <a:ext cx="2795343" cy="13680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6</xdr:col>
      <xdr:colOff>452400</xdr:colOff>
      <xdr:row>10</xdr:row>
      <xdr:rowOff>284680</xdr:rowOff>
    </xdr:from>
    <xdr:to>
      <xdr:col>7</xdr:col>
      <xdr:colOff>553540</xdr:colOff>
      <xdr:row>13</xdr:row>
      <xdr:rowOff>164200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61">
          <xdr14:nvContentPartPr>
            <xdr14:cNvPr id="32" name="Ink 31">
              <a:extLst>
                <a:ext uri="{FF2B5EF4-FFF2-40B4-BE49-F238E27FC236}">
                  <a16:creationId xmlns:a16="http://schemas.microsoft.com/office/drawing/2014/main" id="{9690BF38-B8F2-2C47-B46C-0984253F9495}"/>
                </a:ext>
              </a:extLst>
            </xdr14:cNvPr>
            <xdr14:cNvContentPartPr/>
          </xdr14:nvContentPartPr>
          <xdr14:nvPr macro=""/>
          <xdr14:xfrm>
            <a:off x="5405400" y="3586680"/>
            <a:ext cx="926640" cy="870120"/>
          </xdr14:xfrm>
        </xdr:contentPart>
      </mc:Choice>
      <mc:Fallback xmlns="">
        <xdr:pic>
          <xdr:nvPicPr>
            <xdr:cNvPr id="69" name="Ink 68">
              <a:extLst>
                <a:ext uri="{FF2B5EF4-FFF2-40B4-BE49-F238E27FC236}">
                  <a16:creationId xmlns:a16="http://schemas.microsoft.com/office/drawing/2014/main" id="{57C96E4C-2780-E946-9C0D-A222BE2F38B6}"/>
                </a:ext>
              </a:extLst>
            </xdr:cNvPr>
            <xdr:cNvPicPr/>
          </xdr:nvPicPr>
          <xdr:blipFill>
            <a:blip xmlns:r="http://schemas.openxmlformats.org/officeDocument/2006/relationships" r:embed="rId62"/>
            <a:stretch>
              <a:fillRect/>
            </a:stretch>
          </xdr:blipFill>
          <xdr:spPr>
            <a:xfrm>
              <a:off x="5389920" y="3571560"/>
              <a:ext cx="957240" cy="90036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5</xdr:col>
      <xdr:colOff>170900</xdr:colOff>
      <xdr:row>11</xdr:row>
      <xdr:rowOff>266240</xdr:rowOff>
    </xdr:from>
    <xdr:to>
      <xdr:col>5</xdr:col>
      <xdr:colOff>519020</xdr:colOff>
      <xdr:row>13</xdr:row>
      <xdr:rowOff>171760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63">
          <xdr14:nvContentPartPr>
            <xdr14:cNvPr id="33" name="Ink 32">
              <a:extLst>
                <a:ext uri="{FF2B5EF4-FFF2-40B4-BE49-F238E27FC236}">
                  <a16:creationId xmlns:a16="http://schemas.microsoft.com/office/drawing/2014/main" id="{BB50D301-0823-1D4F-8F75-7D4C8FEA7971}"/>
                </a:ext>
              </a:extLst>
            </xdr14:cNvPr>
            <xdr14:cNvContentPartPr/>
          </xdr14:nvContentPartPr>
          <xdr14:nvPr macro=""/>
          <xdr14:xfrm>
            <a:off x="4298400" y="3898440"/>
            <a:ext cx="348120" cy="565920"/>
          </xdr14:xfrm>
        </xdr:contentPart>
      </mc:Choice>
      <mc:Fallback xmlns="">
        <xdr:pic>
          <xdr:nvPicPr>
            <xdr:cNvPr id="72" name="Ink 71">
              <a:extLst>
                <a:ext uri="{FF2B5EF4-FFF2-40B4-BE49-F238E27FC236}">
                  <a16:creationId xmlns:a16="http://schemas.microsoft.com/office/drawing/2014/main" id="{0D9E47C4-6CD5-5C49-86B1-B5065972B649}"/>
                </a:ext>
              </a:extLst>
            </xdr:cNvPr>
            <xdr:cNvPicPr/>
          </xdr:nvPicPr>
          <xdr:blipFill>
            <a:blip xmlns:r="http://schemas.openxmlformats.org/officeDocument/2006/relationships" r:embed="rId64"/>
            <a:stretch>
              <a:fillRect/>
            </a:stretch>
          </xdr:blipFill>
          <xdr:spPr>
            <a:xfrm>
              <a:off x="4290840" y="3890880"/>
              <a:ext cx="363240" cy="58104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5</xdr:col>
      <xdr:colOff>610100</xdr:colOff>
      <xdr:row>11</xdr:row>
      <xdr:rowOff>107480</xdr:rowOff>
    </xdr:from>
    <xdr:to>
      <xdr:col>6</xdr:col>
      <xdr:colOff>286800</xdr:colOff>
      <xdr:row>13</xdr:row>
      <xdr:rowOff>175360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65">
          <xdr14:nvContentPartPr>
            <xdr14:cNvPr id="34" name="Ink 33">
              <a:extLst>
                <a:ext uri="{FF2B5EF4-FFF2-40B4-BE49-F238E27FC236}">
                  <a16:creationId xmlns:a16="http://schemas.microsoft.com/office/drawing/2014/main" id="{29F977AC-AB9D-A54B-8089-CA3EB91CEF0A}"/>
                </a:ext>
              </a:extLst>
            </xdr14:cNvPr>
            <xdr14:cNvContentPartPr/>
          </xdr14:nvContentPartPr>
          <xdr14:nvPr macro=""/>
          <xdr14:xfrm>
            <a:off x="4737600" y="3739680"/>
            <a:ext cx="502200" cy="728280"/>
          </xdr14:xfrm>
        </xdr:contentPart>
      </mc:Choice>
      <mc:Fallback xmlns="">
        <xdr:pic>
          <xdr:nvPicPr>
            <xdr:cNvPr id="73" name="Ink 72">
              <a:extLst>
                <a:ext uri="{FF2B5EF4-FFF2-40B4-BE49-F238E27FC236}">
                  <a16:creationId xmlns:a16="http://schemas.microsoft.com/office/drawing/2014/main" id="{0DA12762-7468-BA45-A76E-C8E3FC81476E}"/>
                </a:ext>
              </a:extLst>
            </xdr:cNvPr>
            <xdr:cNvPicPr/>
          </xdr:nvPicPr>
          <xdr:blipFill>
            <a:blip xmlns:r="http://schemas.openxmlformats.org/officeDocument/2006/relationships" r:embed="rId66"/>
            <a:stretch>
              <a:fillRect/>
            </a:stretch>
          </xdr:blipFill>
          <xdr:spPr>
            <a:xfrm>
              <a:off x="4730230" y="3732120"/>
              <a:ext cx="516589" cy="74340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5</xdr:col>
      <xdr:colOff>617300</xdr:colOff>
      <xdr:row>11</xdr:row>
      <xdr:rowOff>100280</xdr:rowOff>
    </xdr:from>
    <xdr:to>
      <xdr:col>6</xdr:col>
      <xdr:colOff>287880</xdr:colOff>
      <xdr:row>13</xdr:row>
      <xdr:rowOff>225760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67">
          <xdr14:nvContentPartPr>
            <xdr14:cNvPr id="35" name="Ink 34">
              <a:extLst>
                <a:ext uri="{FF2B5EF4-FFF2-40B4-BE49-F238E27FC236}">
                  <a16:creationId xmlns:a16="http://schemas.microsoft.com/office/drawing/2014/main" id="{CFA1A15C-7F26-7041-B59A-F18390BD5497}"/>
                </a:ext>
              </a:extLst>
            </xdr14:cNvPr>
            <xdr14:cNvContentPartPr/>
          </xdr14:nvContentPartPr>
          <xdr14:nvPr macro=""/>
          <xdr14:xfrm>
            <a:off x="4744800" y="3732480"/>
            <a:ext cx="496080" cy="785880"/>
          </xdr14:xfrm>
        </xdr:contentPart>
      </mc:Choice>
      <mc:Fallback xmlns="">
        <xdr:pic>
          <xdr:nvPicPr>
            <xdr:cNvPr id="74" name="Ink 73">
              <a:extLst>
                <a:ext uri="{FF2B5EF4-FFF2-40B4-BE49-F238E27FC236}">
                  <a16:creationId xmlns:a16="http://schemas.microsoft.com/office/drawing/2014/main" id="{57E6AFBC-D22F-374E-AC77-C2B7962C0AF5}"/>
                </a:ext>
              </a:extLst>
            </xdr:cNvPr>
            <xdr:cNvPicPr/>
          </xdr:nvPicPr>
          <xdr:blipFill>
            <a:blip xmlns:r="http://schemas.openxmlformats.org/officeDocument/2006/relationships" r:embed="rId68"/>
            <a:stretch>
              <a:fillRect/>
            </a:stretch>
          </xdr:blipFill>
          <xdr:spPr>
            <a:xfrm>
              <a:off x="4708800" y="3660480"/>
              <a:ext cx="567720" cy="92952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12</xdr:col>
      <xdr:colOff>751080</xdr:colOff>
      <xdr:row>1</xdr:row>
      <xdr:rowOff>154720</xdr:rowOff>
    </xdr:from>
    <xdr:to>
      <xdr:col>13</xdr:col>
      <xdr:colOff>460</xdr:colOff>
      <xdr:row>3</xdr:row>
      <xdr:rowOff>97920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69">
          <xdr14:nvContentPartPr>
            <xdr14:cNvPr id="36" name="Ink 35">
              <a:extLst>
                <a:ext uri="{FF2B5EF4-FFF2-40B4-BE49-F238E27FC236}">
                  <a16:creationId xmlns:a16="http://schemas.microsoft.com/office/drawing/2014/main" id="{C123F352-4D9B-E34E-B7BC-9F32DD0D0BBE}"/>
                </a:ext>
              </a:extLst>
            </xdr14:cNvPr>
            <xdr14:cNvContentPartPr/>
          </xdr14:nvContentPartPr>
          <xdr14:nvPr macro=""/>
          <xdr14:xfrm>
            <a:off x="10657080" y="484920"/>
            <a:ext cx="74880" cy="756000"/>
          </xdr14:xfrm>
        </xdr:contentPart>
      </mc:Choice>
      <mc:Fallback xmlns="">
        <xdr:pic>
          <xdr:nvPicPr>
            <xdr:cNvPr id="651" name="Ink 650">
              <a:extLst>
                <a:ext uri="{FF2B5EF4-FFF2-40B4-BE49-F238E27FC236}">
                  <a16:creationId xmlns:a16="http://schemas.microsoft.com/office/drawing/2014/main" id="{63B6DBD0-7964-3240-BDF3-1C57F0D290FF}"/>
                </a:ext>
              </a:extLst>
            </xdr:cNvPr>
            <xdr:cNvPicPr/>
          </xdr:nvPicPr>
          <xdr:blipFill>
            <a:blip xmlns:r="http://schemas.openxmlformats.org/officeDocument/2006/relationships" r:embed="rId70"/>
            <a:stretch>
              <a:fillRect/>
            </a:stretch>
          </xdr:blipFill>
          <xdr:spPr>
            <a:xfrm>
              <a:off x="10650635" y="477360"/>
              <a:ext cx="87769" cy="77112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13</xdr:col>
      <xdr:colOff>69940</xdr:colOff>
      <xdr:row>1</xdr:row>
      <xdr:rowOff>180280</xdr:rowOff>
    </xdr:from>
    <xdr:to>
      <xdr:col>13</xdr:col>
      <xdr:colOff>349300</xdr:colOff>
      <xdr:row>2</xdr:row>
      <xdr:rowOff>229760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71">
          <xdr14:nvContentPartPr>
            <xdr14:cNvPr id="37" name="Ink 36">
              <a:extLst>
                <a:ext uri="{FF2B5EF4-FFF2-40B4-BE49-F238E27FC236}">
                  <a16:creationId xmlns:a16="http://schemas.microsoft.com/office/drawing/2014/main" id="{AFE9EB1D-2842-0843-9C0B-891B149820EB}"/>
                </a:ext>
              </a:extLst>
            </xdr14:cNvPr>
            <xdr14:cNvContentPartPr/>
          </xdr14:nvContentPartPr>
          <xdr14:nvPr macro=""/>
          <xdr14:xfrm>
            <a:off x="10801440" y="510480"/>
            <a:ext cx="279360" cy="532080"/>
          </xdr14:xfrm>
        </xdr:contentPart>
      </mc:Choice>
      <mc:Fallback xmlns="">
        <xdr:pic>
          <xdr:nvPicPr>
            <xdr:cNvPr id="652" name="Ink 651">
              <a:extLst>
                <a:ext uri="{FF2B5EF4-FFF2-40B4-BE49-F238E27FC236}">
                  <a16:creationId xmlns:a16="http://schemas.microsoft.com/office/drawing/2014/main" id="{779494E4-1DF3-7C48-B242-D96D0E482160}"/>
                </a:ext>
              </a:extLst>
            </xdr:cNvPr>
            <xdr:cNvPicPr/>
          </xdr:nvPicPr>
          <xdr:blipFill>
            <a:blip xmlns:r="http://schemas.openxmlformats.org/officeDocument/2006/relationships" r:embed="rId72"/>
            <a:stretch>
              <a:fillRect/>
            </a:stretch>
          </xdr:blipFill>
          <xdr:spPr>
            <a:xfrm>
              <a:off x="10793880" y="502920"/>
              <a:ext cx="294480" cy="54720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13</xdr:col>
      <xdr:colOff>737740</xdr:colOff>
      <xdr:row>1</xdr:row>
      <xdr:rowOff>19000</xdr:rowOff>
    </xdr:from>
    <xdr:to>
      <xdr:col>14</xdr:col>
      <xdr:colOff>217160</xdr:colOff>
      <xdr:row>3</xdr:row>
      <xdr:rowOff>46440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73">
          <xdr14:nvContentPartPr>
            <xdr14:cNvPr id="38" name="Ink 37">
              <a:extLst>
                <a:ext uri="{FF2B5EF4-FFF2-40B4-BE49-F238E27FC236}">
                  <a16:creationId xmlns:a16="http://schemas.microsoft.com/office/drawing/2014/main" id="{C8905F4A-F56C-CC4C-8971-FFEDF7183F37}"/>
                </a:ext>
              </a:extLst>
            </xdr14:cNvPr>
            <xdr14:cNvContentPartPr/>
          </xdr14:nvContentPartPr>
          <xdr14:nvPr macro=""/>
          <xdr14:xfrm>
            <a:off x="11469240" y="349200"/>
            <a:ext cx="304920" cy="840240"/>
          </xdr14:xfrm>
        </xdr:contentPart>
      </mc:Choice>
      <mc:Fallback xmlns="">
        <xdr:pic>
          <xdr:nvPicPr>
            <xdr:cNvPr id="653" name="Ink 652">
              <a:extLst>
                <a:ext uri="{FF2B5EF4-FFF2-40B4-BE49-F238E27FC236}">
                  <a16:creationId xmlns:a16="http://schemas.microsoft.com/office/drawing/2014/main" id="{F54C680D-0D2B-0548-B482-8B60A9A8AE5C}"/>
                </a:ext>
              </a:extLst>
            </xdr:cNvPr>
            <xdr:cNvPicPr/>
          </xdr:nvPicPr>
          <xdr:blipFill>
            <a:blip xmlns:r="http://schemas.openxmlformats.org/officeDocument/2006/relationships" r:embed="rId74"/>
            <a:stretch>
              <a:fillRect/>
            </a:stretch>
          </xdr:blipFill>
          <xdr:spPr>
            <a:xfrm>
              <a:off x="11461988" y="341640"/>
              <a:ext cx="319078" cy="85536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13</xdr:col>
      <xdr:colOff>605260</xdr:colOff>
      <xdr:row>2</xdr:row>
      <xdr:rowOff>71480</xdr:rowOff>
    </xdr:from>
    <xdr:to>
      <xdr:col>14</xdr:col>
      <xdr:colOff>280520</xdr:colOff>
      <xdr:row>2</xdr:row>
      <xdr:rowOff>319520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75">
          <xdr14:nvContentPartPr>
            <xdr14:cNvPr id="39" name="Ink 38">
              <a:extLst>
                <a:ext uri="{FF2B5EF4-FFF2-40B4-BE49-F238E27FC236}">
                  <a16:creationId xmlns:a16="http://schemas.microsoft.com/office/drawing/2014/main" id="{A97A600A-777D-0E41-B380-4DD8C96B45D7}"/>
                </a:ext>
              </a:extLst>
            </xdr14:cNvPr>
            <xdr14:cNvContentPartPr/>
          </xdr14:nvContentPartPr>
          <xdr14:nvPr macro=""/>
          <xdr14:xfrm>
            <a:off x="11336760" y="731880"/>
            <a:ext cx="500760" cy="248040"/>
          </xdr14:xfrm>
        </xdr:contentPart>
      </mc:Choice>
      <mc:Fallback xmlns="">
        <xdr:pic>
          <xdr:nvPicPr>
            <xdr:cNvPr id="654" name="Ink 653">
              <a:extLst>
                <a:ext uri="{FF2B5EF4-FFF2-40B4-BE49-F238E27FC236}">
                  <a16:creationId xmlns:a16="http://schemas.microsoft.com/office/drawing/2014/main" id="{1EADE6BB-5B70-7441-9157-4C982F28A690}"/>
                </a:ext>
              </a:extLst>
            </xdr:cNvPr>
            <xdr:cNvPicPr/>
          </xdr:nvPicPr>
          <xdr:blipFill>
            <a:blip xmlns:r="http://schemas.openxmlformats.org/officeDocument/2006/relationships" r:embed="rId76"/>
            <a:stretch>
              <a:fillRect/>
            </a:stretch>
          </xdr:blipFill>
          <xdr:spPr>
            <a:xfrm>
              <a:off x="11329200" y="724320"/>
              <a:ext cx="515880" cy="26316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14</xdr:col>
      <xdr:colOff>428480</xdr:colOff>
      <xdr:row>1</xdr:row>
      <xdr:rowOff>48880</xdr:rowOff>
    </xdr:from>
    <xdr:to>
      <xdr:col>14</xdr:col>
      <xdr:colOff>549080</xdr:colOff>
      <xdr:row>2</xdr:row>
      <xdr:rowOff>186200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77">
          <xdr14:nvContentPartPr>
            <xdr14:cNvPr id="40" name="Ink 39">
              <a:extLst>
                <a:ext uri="{FF2B5EF4-FFF2-40B4-BE49-F238E27FC236}">
                  <a16:creationId xmlns:a16="http://schemas.microsoft.com/office/drawing/2014/main" id="{0385E49B-D4DE-224D-9477-BC829EE4AB71}"/>
                </a:ext>
              </a:extLst>
            </xdr14:cNvPr>
            <xdr14:cNvContentPartPr/>
          </xdr14:nvContentPartPr>
          <xdr14:nvPr macro=""/>
          <xdr14:xfrm>
            <a:off x="11985480" y="379080"/>
            <a:ext cx="120600" cy="619920"/>
          </xdr14:xfrm>
        </xdr:contentPart>
      </mc:Choice>
      <mc:Fallback xmlns="">
        <xdr:pic>
          <xdr:nvPicPr>
            <xdr:cNvPr id="655" name="Ink 654">
              <a:extLst>
                <a:ext uri="{FF2B5EF4-FFF2-40B4-BE49-F238E27FC236}">
                  <a16:creationId xmlns:a16="http://schemas.microsoft.com/office/drawing/2014/main" id="{59B984E2-AA06-A84B-8D3B-5BF9BEC67B8C}"/>
                </a:ext>
              </a:extLst>
            </xdr:cNvPr>
            <xdr:cNvPicPr/>
          </xdr:nvPicPr>
          <xdr:blipFill>
            <a:blip xmlns:r="http://schemas.openxmlformats.org/officeDocument/2006/relationships" r:embed="rId78"/>
            <a:stretch>
              <a:fillRect/>
            </a:stretch>
          </xdr:blipFill>
          <xdr:spPr>
            <a:xfrm>
              <a:off x="11977920" y="371520"/>
              <a:ext cx="135720" cy="63504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14</xdr:col>
      <xdr:colOff>641240</xdr:colOff>
      <xdr:row>1</xdr:row>
      <xdr:rowOff>47800</xdr:rowOff>
    </xdr:from>
    <xdr:to>
      <xdr:col>15</xdr:col>
      <xdr:colOff>42180</xdr:colOff>
      <xdr:row>2</xdr:row>
      <xdr:rowOff>166040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79">
          <xdr14:nvContentPartPr>
            <xdr14:cNvPr id="41" name="Ink 40">
              <a:extLst>
                <a:ext uri="{FF2B5EF4-FFF2-40B4-BE49-F238E27FC236}">
                  <a16:creationId xmlns:a16="http://schemas.microsoft.com/office/drawing/2014/main" id="{35F1B82E-2A2B-7746-A0BE-7055C181C9F9}"/>
                </a:ext>
              </a:extLst>
            </xdr14:cNvPr>
            <xdr14:cNvContentPartPr/>
          </xdr14:nvContentPartPr>
          <xdr14:nvPr macro=""/>
          <xdr14:xfrm>
            <a:off x="12198240" y="378000"/>
            <a:ext cx="226440" cy="600840"/>
          </xdr14:xfrm>
        </xdr:contentPart>
      </mc:Choice>
      <mc:Fallback xmlns="">
        <xdr:pic>
          <xdr:nvPicPr>
            <xdr:cNvPr id="656" name="Ink 655">
              <a:extLst>
                <a:ext uri="{FF2B5EF4-FFF2-40B4-BE49-F238E27FC236}">
                  <a16:creationId xmlns:a16="http://schemas.microsoft.com/office/drawing/2014/main" id="{D31C66D2-58EB-064F-8DA8-7E166C7168C1}"/>
                </a:ext>
              </a:extLst>
            </xdr:cNvPr>
            <xdr:cNvPicPr/>
          </xdr:nvPicPr>
          <xdr:blipFill>
            <a:blip xmlns:r="http://schemas.openxmlformats.org/officeDocument/2006/relationships" r:embed="rId80"/>
            <a:stretch>
              <a:fillRect/>
            </a:stretch>
          </xdr:blipFill>
          <xdr:spPr>
            <a:xfrm>
              <a:off x="12190680" y="370440"/>
              <a:ext cx="241560" cy="61596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15</xdr:col>
      <xdr:colOff>486060</xdr:colOff>
      <xdr:row>1</xdr:row>
      <xdr:rowOff>139240</xdr:rowOff>
    </xdr:from>
    <xdr:to>
      <xdr:col>16</xdr:col>
      <xdr:colOff>499360</xdr:colOff>
      <xdr:row>2</xdr:row>
      <xdr:rowOff>218960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81">
          <xdr14:nvContentPartPr>
            <xdr14:cNvPr id="42" name="Ink 41">
              <a:extLst>
                <a:ext uri="{FF2B5EF4-FFF2-40B4-BE49-F238E27FC236}">
                  <a16:creationId xmlns:a16="http://schemas.microsoft.com/office/drawing/2014/main" id="{0B27B4A3-D83D-A040-83A5-82BEBEB84B50}"/>
                </a:ext>
              </a:extLst>
            </xdr14:cNvPr>
            <xdr14:cNvContentPartPr/>
          </xdr14:nvContentPartPr>
          <xdr14:nvPr macro=""/>
          <xdr14:xfrm>
            <a:off x="12868560" y="469440"/>
            <a:ext cx="838800" cy="562320"/>
          </xdr14:xfrm>
        </xdr:contentPart>
      </mc:Choice>
      <mc:Fallback xmlns="">
        <xdr:pic>
          <xdr:nvPicPr>
            <xdr:cNvPr id="657" name="Ink 656">
              <a:extLst>
                <a:ext uri="{FF2B5EF4-FFF2-40B4-BE49-F238E27FC236}">
                  <a16:creationId xmlns:a16="http://schemas.microsoft.com/office/drawing/2014/main" id="{6B523465-563B-1641-B4B0-80793A201252}"/>
                </a:ext>
              </a:extLst>
            </xdr:cNvPr>
            <xdr:cNvPicPr/>
          </xdr:nvPicPr>
          <xdr:blipFill>
            <a:blip xmlns:r="http://schemas.openxmlformats.org/officeDocument/2006/relationships" r:embed="rId82"/>
            <a:stretch>
              <a:fillRect/>
            </a:stretch>
          </xdr:blipFill>
          <xdr:spPr>
            <a:xfrm>
              <a:off x="12861115" y="461880"/>
              <a:ext cx="853690" cy="57744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16</xdr:col>
      <xdr:colOff>644800</xdr:colOff>
      <xdr:row>1</xdr:row>
      <xdr:rowOff>295480</xdr:rowOff>
    </xdr:from>
    <xdr:to>
      <xdr:col>17</xdr:col>
      <xdr:colOff>20</xdr:colOff>
      <xdr:row>2</xdr:row>
      <xdr:rowOff>129680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83">
          <xdr14:nvContentPartPr>
            <xdr14:cNvPr id="43" name="Ink 42">
              <a:extLst>
                <a:ext uri="{FF2B5EF4-FFF2-40B4-BE49-F238E27FC236}">
                  <a16:creationId xmlns:a16="http://schemas.microsoft.com/office/drawing/2014/main" id="{39562BE7-DC89-2540-A21D-3D1F420C1D66}"/>
                </a:ext>
              </a:extLst>
            </xdr14:cNvPr>
            <xdr14:cNvContentPartPr/>
          </xdr14:nvContentPartPr>
          <xdr14:nvPr macro=""/>
          <xdr14:xfrm>
            <a:off x="13852800" y="625680"/>
            <a:ext cx="180720" cy="316800"/>
          </xdr14:xfrm>
        </xdr:contentPart>
      </mc:Choice>
      <mc:Fallback xmlns="">
        <xdr:pic>
          <xdr:nvPicPr>
            <xdr:cNvPr id="658" name="Ink 657">
              <a:extLst>
                <a:ext uri="{FF2B5EF4-FFF2-40B4-BE49-F238E27FC236}">
                  <a16:creationId xmlns:a16="http://schemas.microsoft.com/office/drawing/2014/main" id="{C0B4F3C8-AC9C-A64D-945F-4C54D5A7C5CB}"/>
                </a:ext>
              </a:extLst>
            </xdr:cNvPr>
            <xdr:cNvPicPr/>
          </xdr:nvPicPr>
          <xdr:blipFill>
            <a:blip xmlns:r="http://schemas.openxmlformats.org/officeDocument/2006/relationships" r:embed="rId84"/>
            <a:stretch>
              <a:fillRect/>
            </a:stretch>
          </xdr:blipFill>
          <xdr:spPr>
            <a:xfrm>
              <a:off x="13845240" y="618480"/>
              <a:ext cx="195840" cy="33192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16</xdr:col>
      <xdr:colOff>773320</xdr:colOff>
      <xdr:row>2</xdr:row>
      <xdr:rowOff>71480</xdr:rowOff>
    </xdr:from>
    <xdr:to>
      <xdr:col>17</xdr:col>
      <xdr:colOff>122780</xdr:colOff>
      <xdr:row>2</xdr:row>
      <xdr:rowOff>327080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85">
          <xdr14:nvContentPartPr>
            <xdr14:cNvPr id="44" name="Ink 43">
              <a:extLst>
                <a:ext uri="{FF2B5EF4-FFF2-40B4-BE49-F238E27FC236}">
                  <a16:creationId xmlns:a16="http://schemas.microsoft.com/office/drawing/2014/main" id="{FB25F0E8-0251-C14B-8208-233774AB660F}"/>
                </a:ext>
              </a:extLst>
            </xdr14:cNvPr>
            <xdr14:cNvContentPartPr/>
          </xdr14:nvContentPartPr>
          <xdr14:nvPr macro=""/>
          <xdr14:xfrm>
            <a:off x="13981320" y="731880"/>
            <a:ext cx="174960" cy="255600"/>
          </xdr14:xfrm>
        </xdr:contentPart>
      </mc:Choice>
      <mc:Fallback xmlns="">
        <xdr:pic>
          <xdr:nvPicPr>
            <xdr:cNvPr id="659" name="Ink 658">
              <a:extLst>
                <a:ext uri="{FF2B5EF4-FFF2-40B4-BE49-F238E27FC236}">
                  <a16:creationId xmlns:a16="http://schemas.microsoft.com/office/drawing/2014/main" id="{943F8E4A-68A1-BA44-888A-9232FCFC7EDD}"/>
                </a:ext>
              </a:extLst>
            </xdr:cNvPr>
            <xdr:cNvPicPr/>
          </xdr:nvPicPr>
          <xdr:blipFill>
            <a:blip xmlns:r="http://schemas.openxmlformats.org/officeDocument/2006/relationships" r:embed="rId86"/>
            <a:stretch>
              <a:fillRect/>
            </a:stretch>
          </xdr:blipFill>
          <xdr:spPr>
            <a:xfrm>
              <a:off x="13973760" y="724320"/>
              <a:ext cx="190080" cy="27036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17</xdr:col>
      <xdr:colOff>459020</xdr:colOff>
      <xdr:row>1</xdr:row>
      <xdr:rowOff>66880</xdr:rowOff>
    </xdr:from>
    <xdr:to>
      <xdr:col>17</xdr:col>
      <xdr:colOff>693020</xdr:colOff>
      <xdr:row>2</xdr:row>
      <xdr:rowOff>117800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87">
          <xdr14:nvContentPartPr>
            <xdr14:cNvPr id="45" name="Ink 44">
              <a:extLst>
                <a:ext uri="{FF2B5EF4-FFF2-40B4-BE49-F238E27FC236}">
                  <a16:creationId xmlns:a16="http://schemas.microsoft.com/office/drawing/2014/main" id="{100AD0AB-AD11-7849-B2DA-AA07DD3B8808}"/>
                </a:ext>
              </a:extLst>
            </xdr14:cNvPr>
            <xdr14:cNvContentPartPr/>
          </xdr14:nvContentPartPr>
          <xdr14:nvPr macro=""/>
          <xdr14:xfrm>
            <a:off x="14492520" y="397080"/>
            <a:ext cx="234000" cy="533520"/>
          </xdr14:xfrm>
        </xdr:contentPart>
      </mc:Choice>
      <mc:Fallback xmlns="">
        <xdr:pic>
          <xdr:nvPicPr>
            <xdr:cNvPr id="660" name="Ink 659">
              <a:extLst>
                <a:ext uri="{FF2B5EF4-FFF2-40B4-BE49-F238E27FC236}">
                  <a16:creationId xmlns:a16="http://schemas.microsoft.com/office/drawing/2014/main" id="{6EF7B71B-0980-2846-81E4-BB8CB7387E1B}"/>
                </a:ext>
              </a:extLst>
            </xdr:cNvPr>
            <xdr:cNvPicPr/>
          </xdr:nvPicPr>
          <xdr:blipFill>
            <a:blip xmlns:r="http://schemas.openxmlformats.org/officeDocument/2006/relationships" r:embed="rId88"/>
            <a:stretch>
              <a:fillRect/>
            </a:stretch>
          </xdr:blipFill>
          <xdr:spPr>
            <a:xfrm>
              <a:off x="14484960" y="389880"/>
              <a:ext cx="249120" cy="54864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18</xdr:col>
      <xdr:colOff>38160</xdr:colOff>
      <xdr:row>1</xdr:row>
      <xdr:rowOff>323200</xdr:rowOff>
    </xdr:from>
    <xdr:to>
      <xdr:col>18</xdr:col>
      <xdr:colOff>168480</xdr:colOff>
      <xdr:row>2</xdr:row>
      <xdr:rowOff>140480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89">
          <xdr14:nvContentPartPr>
            <xdr14:cNvPr id="46" name="Ink 45">
              <a:extLst>
                <a:ext uri="{FF2B5EF4-FFF2-40B4-BE49-F238E27FC236}">
                  <a16:creationId xmlns:a16="http://schemas.microsoft.com/office/drawing/2014/main" id="{3B2608FE-81AE-2444-8DDB-4D66C4E5D27C}"/>
                </a:ext>
              </a:extLst>
            </xdr14:cNvPr>
            <xdr14:cNvContentPartPr/>
          </xdr14:nvContentPartPr>
          <xdr14:nvPr macro=""/>
          <xdr14:xfrm>
            <a:off x="14897160" y="653400"/>
            <a:ext cx="130320" cy="299880"/>
          </xdr14:xfrm>
        </xdr:contentPart>
      </mc:Choice>
      <mc:Fallback xmlns="">
        <xdr:pic>
          <xdr:nvPicPr>
            <xdr:cNvPr id="661" name="Ink 660">
              <a:extLst>
                <a:ext uri="{FF2B5EF4-FFF2-40B4-BE49-F238E27FC236}">
                  <a16:creationId xmlns:a16="http://schemas.microsoft.com/office/drawing/2014/main" id="{73F1FA3D-FD8D-6F48-885A-072A5992E8A3}"/>
                </a:ext>
              </a:extLst>
            </xdr:cNvPr>
            <xdr:cNvPicPr/>
          </xdr:nvPicPr>
          <xdr:blipFill>
            <a:blip xmlns:r="http://schemas.openxmlformats.org/officeDocument/2006/relationships" r:embed="rId90"/>
            <a:stretch>
              <a:fillRect/>
            </a:stretch>
          </xdr:blipFill>
          <xdr:spPr>
            <a:xfrm>
              <a:off x="14889600" y="645840"/>
              <a:ext cx="145440" cy="31500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18</xdr:col>
      <xdr:colOff>356760</xdr:colOff>
      <xdr:row>1</xdr:row>
      <xdr:rowOff>48240</xdr:rowOff>
    </xdr:from>
    <xdr:to>
      <xdr:col>18</xdr:col>
      <xdr:colOff>429480</xdr:colOff>
      <xdr:row>2</xdr:row>
      <xdr:rowOff>166480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91">
          <xdr14:nvContentPartPr>
            <xdr14:cNvPr id="47" name="Ink 46">
              <a:extLst>
                <a:ext uri="{FF2B5EF4-FFF2-40B4-BE49-F238E27FC236}">
                  <a16:creationId xmlns:a16="http://schemas.microsoft.com/office/drawing/2014/main" id="{4674F04E-1892-8B4A-AC64-9D0BCC4086B5}"/>
                </a:ext>
              </a:extLst>
            </xdr14:cNvPr>
            <xdr14:cNvContentPartPr/>
          </xdr14:nvContentPartPr>
          <xdr14:nvPr macro=""/>
          <xdr14:xfrm>
            <a:off x="15444360" y="530840"/>
            <a:ext cx="72720" cy="600840"/>
          </xdr14:xfrm>
        </xdr:contentPart>
      </mc:Choice>
      <mc:Fallback xmlns="">
        <xdr:pic>
          <xdr:nvPicPr>
            <xdr:cNvPr id="662" name="Ink 661">
              <a:extLst>
                <a:ext uri="{FF2B5EF4-FFF2-40B4-BE49-F238E27FC236}">
                  <a16:creationId xmlns:a16="http://schemas.microsoft.com/office/drawing/2014/main" id="{99885637-55F1-7E4A-AE06-17687FBAE0A1}"/>
                </a:ext>
              </a:extLst>
            </xdr:cNvPr>
            <xdr:cNvPicPr/>
          </xdr:nvPicPr>
          <xdr:blipFill>
            <a:blip xmlns:r="http://schemas.openxmlformats.org/officeDocument/2006/relationships" r:embed="rId92"/>
            <a:stretch>
              <a:fillRect/>
            </a:stretch>
          </xdr:blipFill>
          <xdr:spPr>
            <a:xfrm>
              <a:off x="15436800" y="523280"/>
              <a:ext cx="87480" cy="61596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18</xdr:col>
      <xdr:colOff>537480</xdr:colOff>
      <xdr:row>2</xdr:row>
      <xdr:rowOff>83360</xdr:rowOff>
    </xdr:from>
    <xdr:to>
      <xdr:col>18</xdr:col>
      <xdr:colOff>569160</xdr:colOff>
      <xdr:row>2</xdr:row>
      <xdr:rowOff>318800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93">
          <xdr14:nvContentPartPr>
            <xdr14:cNvPr id="48" name="Ink 47">
              <a:extLst>
                <a:ext uri="{FF2B5EF4-FFF2-40B4-BE49-F238E27FC236}">
                  <a16:creationId xmlns:a16="http://schemas.microsoft.com/office/drawing/2014/main" id="{8CB15FCF-518A-314B-A67C-5E5159EFE16F}"/>
                </a:ext>
              </a:extLst>
            </xdr14:cNvPr>
            <xdr14:cNvContentPartPr/>
          </xdr14:nvContentPartPr>
          <xdr14:nvPr macro=""/>
          <xdr14:xfrm>
            <a:off x="15396480" y="743760"/>
            <a:ext cx="31680" cy="235440"/>
          </xdr14:xfrm>
        </xdr:contentPart>
      </mc:Choice>
      <mc:Fallback xmlns="">
        <xdr:pic>
          <xdr:nvPicPr>
            <xdr:cNvPr id="663" name="Ink 662">
              <a:extLst>
                <a:ext uri="{FF2B5EF4-FFF2-40B4-BE49-F238E27FC236}">
                  <a16:creationId xmlns:a16="http://schemas.microsoft.com/office/drawing/2014/main" id="{22E35D06-4014-864C-A5CF-0C91525AD8A0}"/>
                </a:ext>
              </a:extLst>
            </xdr:cNvPr>
            <xdr:cNvPicPr/>
          </xdr:nvPicPr>
          <xdr:blipFill>
            <a:blip xmlns:r="http://schemas.openxmlformats.org/officeDocument/2006/relationships" r:embed="rId94"/>
            <a:stretch>
              <a:fillRect/>
            </a:stretch>
          </xdr:blipFill>
          <xdr:spPr>
            <a:xfrm>
              <a:off x="15388920" y="736200"/>
              <a:ext cx="46800" cy="25056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18</xdr:col>
      <xdr:colOff>768240</xdr:colOff>
      <xdr:row>1</xdr:row>
      <xdr:rowOff>280</xdr:rowOff>
    </xdr:from>
    <xdr:to>
      <xdr:col>19</xdr:col>
      <xdr:colOff>157300</xdr:colOff>
      <xdr:row>2</xdr:row>
      <xdr:rowOff>120320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95">
          <xdr14:nvContentPartPr>
            <xdr14:cNvPr id="49" name="Ink 48">
              <a:extLst>
                <a:ext uri="{FF2B5EF4-FFF2-40B4-BE49-F238E27FC236}">
                  <a16:creationId xmlns:a16="http://schemas.microsoft.com/office/drawing/2014/main" id="{DCC5FE0B-2943-3240-B1C5-1CCB48249778}"/>
                </a:ext>
              </a:extLst>
            </xdr14:cNvPr>
            <xdr14:cNvContentPartPr/>
          </xdr14:nvContentPartPr>
          <xdr14:nvPr macro=""/>
          <xdr14:xfrm>
            <a:off x="15627240" y="330480"/>
            <a:ext cx="214560" cy="602640"/>
          </xdr14:xfrm>
        </xdr:contentPart>
      </mc:Choice>
      <mc:Fallback xmlns="">
        <xdr:pic>
          <xdr:nvPicPr>
            <xdr:cNvPr id="664" name="Ink 663">
              <a:extLst>
                <a:ext uri="{FF2B5EF4-FFF2-40B4-BE49-F238E27FC236}">
                  <a16:creationId xmlns:a16="http://schemas.microsoft.com/office/drawing/2014/main" id="{F15D729C-2F3C-2A4E-98C6-06EBB9FA5292}"/>
                </a:ext>
              </a:extLst>
            </xdr:cNvPr>
            <xdr:cNvPicPr/>
          </xdr:nvPicPr>
          <xdr:blipFill>
            <a:blip xmlns:r="http://schemas.openxmlformats.org/officeDocument/2006/relationships" r:embed="rId96"/>
            <a:stretch>
              <a:fillRect/>
            </a:stretch>
          </xdr:blipFill>
          <xdr:spPr>
            <a:xfrm>
              <a:off x="15619680" y="322920"/>
              <a:ext cx="229680" cy="61776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19</xdr:col>
      <xdr:colOff>231460</xdr:colOff>
      <xdr:row>2</xdr:row>
      <xdr:rowOff>71480</xdr:rowOff>
    </xdr:from>
    <xdr:to>
      <xdr:col>19</xdr:col>
      <xdr:colOff>311380</xdr:colOff>
      <xdr:row>2</xdr:row>
      <xdr:rowOff>258320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97">
          <xdr14:nvContentPartPr>
            <xdr14:cNvPr id="50" name="Ink 49">
              <a:extLst>
                <a:ext uri="{FF2B5EF4-FFF2-40B4-BE49-F238E27FC236}">
                  <a16:creationId xmlns:a16="http://schemas.microsoft.com/office/drawing/2014/main" id="{5E2F6118-01C1-7C44-BB70-1B3F26A63D1B}"/>
                </a:ext>
              </a:extLst>
            </xdr14:cNvPr>
            <xdr14:cNvContentPartPr/>
          </xdr14:nvContentPartPr>
          <xdr14:nvPr macro=""/>
          <xdr14:xfrm>
            <a:off x="15915960" y="731880"/>
            <a:ext cx="79920" cy="186840"/>
          </xdr14:xfrm>
        </xdr:contentPart>
      </mc:Choice>
      <mc:Fallback xmlns="">
        <xdr:pic>
          <xdr:nvPicPr>
            <xdr:cNvPr id="665" name="Ink 664">
              <a:extLst>
                <a:ext uri="{FF2B5EF4-FFF2-40B4-BE49-F238E27FC236}">
                  <a16:creationId xmlns:a16="http://schemas.microsoft.com/office/drawing/2014/main" id="{0D1F70B9-58CB-0B44-A513-A24DE366842C}"/>
                </a:ext>
              </a:extLst>
            </xdr:cNvPr>
            <xdr:cNvPicPr/>
          </xdr:nvPicPr>
          <xdr:blipFill>
            <a:blip xmlns:r="http://schemas.openxmlformats.org/officeDocument/2006/relationships" r:embed="rId98"/>
            <a:stretch>
              <a:fillRect/>
            </a:stretch>
          </xdr:blipFill>
          <xdr:spPr>
            <a:xfrm>
              <a:off x="15908400" y="724320"/>
              <a:ext cx="94680" cy="20196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19</xdr:col>
      <xdr:colOff>502180</xdr:colOff>
      <xdr:row>1</xdr:row>
      <xdr:rowOff>70840</xdr:rowOff>
    </xdr:from>
    <xdr:to>
      <xdr:col>19</xdr:col>
      <xdr:colOff>542140</xdr:colOff>
      <xdr:row>2</xdr:row>
      <xdr:rowOff>77120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99">
          <xdr14:nvContentPartPr>
            <xdr14:cNvPr id="51" name="Ink 50">
              <a:extLst>
                <a:ext uri="{FF2B5EF4-FFF2-40B4-BE49-F238E27FC236}">
                  <a16:creationId xmlns:a16="http://schemas.microsoft.com/office/drawing/2014/main" id="{42208F5B-2862-5C44-8277-DF7101347BF2}"/>
                </a:ext>
              </a:extLst>
            </xdr14:cNvPr>
            <xdr14:cNvContentPartPr/>
          </xdr14:nvContentPartPr>
          <xdr14:nvPr macro=""/>
          <xdr14:xfrm>
            <a:off x="16186680" y="401040"/>
            <a:ext cx="39960" cy="488880"/>
          </xdr14:xfrm>
        </xdr:contentPart>
      </mc:Choice>
      <mc:Fallback xmlns="">
        <xdr:pic>
          <xdr:nvPicPr>
            <xdr:cNvPr id="666" name="Ink 665">
              <a:extLst>
                <a:ext uri="{FF2B5EF4-FFF2-40B4-BE49-F238E27FC236}">
                  <a16:creationId xmlns:a16="http://schemas.microsoft.com/office/drawing/2014/main" id="{9CB7A5D5-4C32-994E-A034-5D1B7FD656A7}"/>
                </a:ext>
              </a:extLst>
            </xdr:cNvPr>
            <xdr:cNvPicPr/>
          </xdr:nvPicPr>
          <xdr:blipFill>
            <a:blip xmlns:r="http://schemas.openxmlformats.org/officeDocument/2006/relationships" r:embed="rId100"/>
            <a:stretch>
              <a:fillRect/>
            </a:stretch>
          </xdr:blipFill>
          <xdr:spPr>
            <a:xfrm>
              <a:off x="16179120" y="393480"/>
              <a:ext cx="55080" cy="50400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19</xdr:col>
      <xdr:colOff>408580</xdr:colOff>
      <xdr:row>1</xdr:row>
      <xdr:rowOff>293320</xdr:rowOff>
    </xdr:from>
    <xdr:to>
      <xdr:col>19</xdr:col>
      <xdr:colOff>651940</xdr:colOff>
      <xdr:row>1</xdr:row>
      <xdr:rowOff>343000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101">
          <xdr14:nvContentPartPr>
            <xdr14:cNvPr id="52" name="Ink 51">
              <a:extLst>
                <a:ext uri="{FF2B5EF4-FFF2-40B4-BE49-F238E27FC236}">
                  <a16:creationId xmlns:a16="http://schemas.microsoft.com/office/drawing/2014/main" id="{AE615765-84F8-7B4E-9569-0A14A211F908}"/>
                </a:ext>
              </a:extLst>
            </xdr14:cNvPr>
            <xdr14:cNvContentPartPr/>
          </xdr14:nvContentPartPr>
          <xdr14:nvPr macro=""/>
          <xdr14:xfrm>
            <a:off x="16093080" y="623520"/>
            <a:ext cx="243360" cy="49680"/>
          </xdr14:xfrm>
        </xdr:contentPart>
      </mc:Choice>
      <mc:Fallback xmlns="">
        <xdr:pic>
          <xdr:nvPicPr>
            <xdr:cNvPr id="667" name="Ink 666">
              <a:extLst>
                <a:ext uri="{FF2B5EF4-FFF2-40B4-BE49-F238E27FC236}">
                  <a16:creationId xmlns:a16="http://schemas.microsoft.com/office/drawing/2014/main" id="{DF9AB4A9-C78B-1A48-91C1-CC78CB6BA81B}"/>
                </a:ext>
              </a:extLst>
            </xdr:cNvPr>
            <xdr:cNvPicPr/>
          </xdr:nvPicPr>
          <xdr:blipFill>
            <a:blip xmlns:r="http://schemas.openxmlformats.org/officeDocument/2006/relationships" r:embed="rId102"/>
            <a:stretch>
              <a:fillRect/>
            </a:stretch>
          </xdr:blipFill>
          <xdr:spPr>
            <a:xfrm>
              <a:off x="16085520" y="615960"/>
              <a:ext cx="258480" cy="6480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19</xdr:col>
      <xdr:colOff>691180</xdr:colOff>
      <xdr:row>1</xdr:row>
      <xdr:rowOff>277480</xdr:rowOff>
    </xdr:from>
    <xdr:to>
      <xdr:col>19</xdr:col>
      <xdr:colOff>709540</xdr:colOff>
      <xdr:row>1</xdr:row>
      <xdr:rowOff>469620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103">
          <xdr14:nvContentPartPr>
            <xdr14:cNvPr id="53" name="Ink 52">
              <a:extLst>
                <a:ext uri="{FF2B5EF4-FFF2-40B4-BE49-F238E27FC236}">
                  <a16:creationId xmlns:a16="http://schemas.microsoft.com/office/drawing/2014/main" id="{C9595A22-D6C3-A146-B3B0-90845C8E1AA9}"/>
                </a:ext>
              </a:extLst>
            </xdr14:cNvPr>
            <xdr14:cNvContentPartPr/>
          </xdr14:nvContentPartPr>
          <xdr14:nvPr macro=""/>
          <xdr14:xfrm>
            <a:off x="16375680" y="607680"/>
            <a:ext cx="18360" cy="204840"/>
          </xdr14:xfrm>
        </xdr:contentPart>
      </mc:Choice>
      <mc:Fallback xmlns="">
        <xdr:pic>
          <xdr:nvPicPr>
            <xdr:cNvPr id="668" name="Ink 667">
              <a:extLst>
                <a:ext uri="{FF2B5EF4-FFF2-40B4-BE49-F238E27FC236}">
                  <a16:creationId xmlns:a16="http://schemas.microsoft.com/office/drawing/2014/main" id="{03A6E544-8B71-854D-A6DA-BB5AF7C7BBA0}"/>
                </a:ext>
              </a:extLst>
            </xdr:cNvPr>
            <xdr:cNvPicPr/>
          </xdr:nvPicPr>
          <xdr:blipFill>
            <a:blip xmlns:r="http://schemas.openxmlformats.org/officeDocument/2006/relationships" r:embed="rId104"/>
            <a:stretch>
              <a:fillRect/>
            </a:stretch>
          </xdr:blipFill>
          <xdr:spPr>
            <a:xfrm>
              <a:off x="16368120" y="600120"/>
              <a:ext cx="33480" cy="21996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19</xdr:col>
      <xdr:colOff>793420</xdr:colOff>
      <xdr:row>1</xdr:row>
      <xdr:rowOff>323200</xdr:rowOff>
    </xdr:from>
    <xdr:to>
      <xdr:col>20</xdr:col>
      <xdr:colOff>300200</xdr:colOff>
      <xdr:row>2</xdr:row>
      <xdr:rowOff>58760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105">
          <xdr14:nvContentPartPr>
            <xdr14:cNvPr id="54" name="Ink 53">
              <a:extLst>
                <a:ext uri="{FF2B5EF4-FFF2-40B4-BE49-F238E27FC236}">
                  <a16:creationId xmlns:a16="http://schemas.microsoft.com/office/drawing/2014/main" id="{41F3A51E-7BF3-8546-A9AB-4C916A3F87CA}"/>
                </a:ext>
              </a:extLst>
            </xdr14:cNvPr>
            <xdr14:cNvContentPartPr/>
          </xdr14:nvContentPartPr>
          <xdr14:nvPr macro=""/>
          <xdr14:xfrm>
            <a:off x="16477920" y="653400"/>
            <a:ext cx="332280" cy="218160"/>
          </xdr14:xfrm>
        </xdr:contentPart>
      </mc:Choice>
      <mc:Fallback xmlns="">
        <xdr:pic>
          <xdr:nvPicPr>
            <xdr:cNvPr id="669" name="Ink 668">
              <a:extLst>
                <a:ext uri="{FF2B5EF4-FFF2-40B4-BE49-F238E27FC236}">
                  <a16:creationId xmlns:a16="http://schemas.microsoft.com/office/drawing/2014/main" id="{DDD0F12F-2868-3649-8D07-C6C7323D8280}"/>
                </a:ext>
              </a:extLst>
            </xdr:cNvPr>
            <xdr:cNvPicPr/>
          </xdr:nvPicPr>
          <xdr:blipFill>
            <a:blip xmlns:r="http://schemas.openxmlformats.org/officeDocument/2006/relationships" r:embed="rId106"/>
            <a:stretch>
              <a:fillRect/>
            </a:stretch>
          </xdr:blipFill>
          <xdr:spPr>
            <a:xfrm>
              <a:off x="16470360" y="645840"/>
              <a:ext cx="347400" cy="23328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12</xdr:col>
      <xdr:colOff>802200</xdr:colOff>
      <xdr:row>4</xdr:row>
      <xdr:rowOff>179680</xdr:rowOff>
    </xdr:from>
    <xdr:to>
      <xdr:col>13</xdr:col>
      <xdr:colOff>278740</xdr:colOff>
      <xdr:row>5</xdr:row>
      <xdr:rowOff>286520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107">
          <xdr14:nvContentPartPr>
            <xdr14:cNvPr id="55" name="Ink 54">
              <a:extLst>
                <a:ext uri="{FF2B5EF4-FFF2-40B4-BE49-F238E27FC236}">
                  <a16:creationId xmlns:a16="http://schemas.microsoft.com/office/drawing/2014/main" id="{533ADCC6-B909-1E49-900F-1F6B27FD0D08}"/>
                </a:ext>
              </a:extLst>
            </xdr14:cNvPr>
            <xdr14:cNvContentPartPr/>
          </xdr14:nvContentPartPr>
          <xdr14:nvPr macro=""/>
          <xdr14:xfrm>
            <a:off x="10708200" y="1500480"/>
            <a:ext cx="302040" cy="437040"/>
          </xdr14:xfrm>
        </xdr:contentPart>
      </mc:Choice>
      <mc:Fallback xmlns="">
        <xdr:pic>
          <xdr:nvPicPr>
            <xdr:cNvPr id="670" name="Ink 669">
              <a:extLst>
                <a:ext uri="{FF2B5EF4-FFF2-40B4-BE49-F238E27FC236}">
                  <a16:creationId xmlns:a16="http://schemas.microsoft.com/office/drawing/2014/main" id="{BF1B2F7C-C686-554A-AFD5-2A9128514281}"/>
                </a:ext>
              </a:extLst>
            </xdr:cNvPr>
            <xdr:cNvPicPr/>
          </xdr:nvPicPr>
          <xdr:blipFill>
            <a:blip xmlns:r="http://schemas.openxmlformats.org/officeDocument/2006/relationships" r:embed="rId108"/>
            <a:stretch>
              <a:fillRect/>
            </a:stretch>
          </xdr:blipFill>
          <xdr:spPr>
            <a:xfrm>
              <a:off x="10700640" y="1492920"/>
              <a:ext cx="317160" cy="45216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13</xdr:col>
      <xdr:colOff>371980</xdr:colOff>
      <xdr:row>5</xdr:row>
      <xdr:rowOff>102200</xdr:rowOff>
    </xdr:from>
    <xdr:to>
      <xdr:col>13</xdr:col>
      <xdr:colOff>552700</xdr:colOff>
      <xdr:row>5</xdr:row>
      <xdr:rowOff>266000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109">
          <xdr14:nvContentPartPr>
            <xdr14:cNvPr id="56" name="Ink 55">
              <a:extLst>
                <a:ext uri="{FF2B5EF4-FFF2-40B4-BE49-F238E27FC236}">
                  <a16:creationId xmlns:a16="http://schemas.microsoft.com/office/drawing/2014/main" id="{E661CF58-A512-7F4D-A8D5-FC743DF31D65}"/>
                </a:ext>
              </a:extLst>
            </xdr14:cNvPr>
            <xdr14:cNvContentPartPr/>
          </xdr14:nvContentPartPr>
          <xdr14:nvPr macro=""/>
          <xdr14:xfrm>
            <a:off x="11103480" y="1753200"/>
            <a:ext cx="180720" cy="163800"/>
          </xdr14:xfrm>
        </xdr:contentPart>
      </mc:Choice>
      <mc:Fallback xmlns="">
        <xdr:pic>
          <xdr:nvPicPr>
            <xdr:cNvPr id="671" name="Ink 670">
              <a:extLst>
                <a:ext uri="{FF2B5EF4-FFF2-40B4-BE49-F238E27FC236}">
                  <a16:creationId xmlns:a16="http://schemas.microsoft.com/office/drawing/2014/main" id="{EB272DCF-DECA-2743-A2AC-04513D867798}"/>
                </a:ext>
              </a:extLst>
            </xdr:cNvPr>
            <xdr:cNvPicPr/>
          </xdr:nvPicPr>
          <xdr:blipFill>
            <a:blip xmlns:r="http://schemas.openxmlformats.org/officeDocument/2006/relationships" r:embed="rId110"/>
            <a:stretch>
              <a:fillRect/>
            </a:stretch>
          </xdr:blipFill>
          <xdr:spPr>
            <a:xfrm>
              <a:off x="11095920" y="1745640"/>
              <a:ext cx="195840" cy="17892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13</xdr:col>
      <xdr:colOff>762940</xdr:colOff>
      <xdr:row>4</xdr:row>
      <xdr:rowOff>149800</xdr:rowOff>
    </xdr:from>
    <xdr:to>
      <xdr:col>13</xdr:col>
      <xdr:colOff>810100</xdr:colOff>
      <xdr:row>5</xdr:row>
      <xdr:rowOff>295520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111">
          <xdr14:nvContentPartPr>
            <xdr14:cNvPr id="57" name="Ink 56">
              <a:extLst>
                <a:ext uri="{FF2B5EF4-FFF2-40B4-BE49-F238E27FC236}">
                  <a16:creationId xmlns:a16="http://schemas.microsoft.com/office/drawing/2014/main" id="{3A63FC96-AEAF-CF4B-8DE0-A8992628CE98}"/>
                </a:ext>
              </a:extLst>
            </xdr14:cNvPr>
            <xdr14:cNvContentPartPr/>
          </xdr14:nvContentPartPr>
          <xdr14:nvPr macro=""/>
          <xdr14:xfrm>
            <a:off x="11494440" y="1470600"/>
            <a:ext cx="47160" cy="475920"/>
          </xdr14:xfrm>
        </xdr:contentPart>
      </mc:Choice>
      <mc:Fallback xmlns="">
        <xdr:pic>
          <xdr:nvPicPr>
            <xdr:cNvPr id="672" name="Ink 671">
              <a:extLst>
                <a:ext uri="{FF2B5EF4-FFF2-40B4-BE49-F238E27FC236}">
                  <a16:creationId xmlns:a16="http://schemas.microsoft.com/office/drawing/2014/main" id="{90EA22BD-9C73-C94E-A8DB-13CC4E4A531A}"/>
                </a:ext>
              </a:extLst>
            </xdr:cNvPr>
            <xdr:cNvPicPr/>
          </xdr:nvPicPr>
          <xdr:blipFill>
            <a:blip xmlns:r="http://schemas.openxmlformats.org/officeDocument/2006/relationships" r:embed="rId112"/>
            <a:stretch>
              <a:fillRect/>
            </a:stretch>
          </xdr:blipFill>
          <xdr:spPr>
            <a:xfrm>
              <a:off x="11486880" y="1463040"/>
              <a:ext cx="62280" cy="49068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13</xdr:col>
      <xdr:colOff>713620</xdr:colOff>
      <xdr:row>5</xdr:row>
      <xdr:rowOff>59000</xdr:rowOff>
    </xdr:from>
    <xdr:to>
      <xdr:col>14</xdr:col>
      <xdr:colOff>171080</xdr:colOff>
      <xdr:row>5</xdr:row>
      <xdr:rowOff>79880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113">
          <xdr14:nvContentPartPr>
            <xdr14:cNvPr id="58" name="Ink 57">
              <a:extLst>
                <a:ext uri="{FF2B5EF4-FFF2-40B4-BE49-F238E27FC236}">
                  <a16:creationId xmlns:a16="http://schemas.microsoft.com/office/drawing/2014/main" id="{CBE6B7BA-0156-8B4F-907D-933E93F332E3}"/>
                </a:ext>
              </a:extLst>
            </xdr14:cNvPr>
            <xdr14:cNvContentPartPr/>
          </xdr14:nvContentPartPr>
          <xdr14:nvPr macro=""/>
          <xdr14:xfrm>
            <a:off x="11445120" y="1710000"/>
            <a:ext cx="282960" cy="20880"/>
          </xdr14:xfrm>
        </xdr:contentPart>
      </mc:Choice>
      <mc:Fallback xmlns="">
        <xdr:pic>
          <xdr:nvPicPr>
            <xdr:cNvPr id="673" name="Ink 672">
              <a:extLst>
                <a:ext uri="{FF2B5EF4-FFF2-40B4-BE49-F238E27FC236}">
                  <a16:creationId xmlns:a16="http://schemas.microsoft.com/office/drawing/2014/main" id="{B67211AB-8598-1344-B4A4-F46C2C32C1FF}"/>
                </a:ext>
              </a:extLst>
            </xdr:cNvPr>
            <xdr:cNvPicPr/>
          </xdr:nvPicPr>
          <xdr:blipFill>
            <a:blip xmlns:r="http://schemas.openxmlformats.org/officeDocument/2006/relationships" r:embed="rId114"/>
            <a:stretch>
              <a:fillRect/>
            </a:stretch>
          </xdr:blipFill>
          <xdr:spPr>
            <a:xfrm>
              <a:off x="11437560" y="1702440"/>
              <a:ext cx="298080" cy="3600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14</xdr:col>
      <xdr:colOff>660680</xdr:colOff>
      <xdr:row>4</xdr:row>
      <xdr:rowOff>90760</xdr:rowOff>
    </xdr:from>
    <xdr:to>
      <xdr:col>14</xdr:col>
      <xdr:colOff>774080</xdr:colOff>
      <xdr:row>5</xdr:row>
      <xdr:rowOff>227840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115">
          <xdr14:nvContentPartPr>
            <xdr14:cNvPr id="59" name="Ink 58">
              <a:extLst>
                <a:ext uri="{FF2B5EF4-FFF2-40B4-BE49-F238E27FC236}">
                  <a16:creationId xmlns:a16="http://schemas.microsoft.com/office/drawing/2014/main" id="{A0933CAD-1E7F-BA46-9218-D8FD9490CD7B}"/>
                </a:ext>
              </a:extLst>
            </xdr14:cNvPr>
            <xdr14:cNvContentPartPr/>
          </xdr14:nvContentPartPr>
          <xdr14:nvPr macro=""/>
          <xdr14:xfrm>
            <a:off x="12217680" y="1411560"/>
            <a:ext cx="113400" cy="467280"/>
          </xdr14:xfrm>
        </xdr:contentPart>
      </mc:Choice>
      <mc:Fallback xmlns="">
        <xdr:pic>
          <xdr:nvPicPr>
            <xdr:cNvPr id="674" name="Ink 673">
              <a:extLst>
                <a:ext uri="{FF2B5EF4-FFF2-40B4-BE49-F238E27FC236}">
                  <a16:creationId xmlns:a16="http://schemas.microsoft.com/office/drawing/2014/main" id="{A20DFFEF-6F04-D94C-A552-DDAC77308FF8}"/>
                </a:ext>
              </a:extLst>
            </xdr:cNvPr>
            <xdr:cNvPicPr/>
          </xdr:nvPicPr>
          <xdr:blipFill>
            <a:blip xmlns:r="http://schemas.openxmlformats.org/officeDocument/2006/relationships" r:embed="rId116"/>
            <a:stretch>
              <a:fillRect/>
            </a:stretch>
          </xdr:blipFill>
          <xdr:spPr>
            <a:xfrm>
              <a:off x="12210120" y="1404000"/>
              <a:ext cx="128520" cy="48240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14</xdr:col>
      <xdr:colOff>774800</xdr:colOff>
      <xdr:row>4</xdr:row>
      <xdr:rowOff>142600</xdr:rowOff>
    </xdr:from>
    <xdr:to>
      <xdr:col>15</xdr:col>
      <xdr:colOff>182940</xdr:colOff>
      <xdr:row>5</xdr:row>
      <xdr:rowOff>89600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117">
          <xdr14:nvContentPartPr>
            <xdr14:cNvPr id="60" name="Ink 59">
              <a:extLst>
                <a:ext uri="{FF2B5EF4-FFF2-40B4-BE49-F238E27FC236}">
                  <a16:creationId xmlns:a16="http://schemas.microsoft.com/office/drawing/2014/main" id="{9639759F-105D-0541-9A83-655D90C72A36}"/>
                </a:ext>
              </a:extLst>
            </xdr14:cNvPr>
            <xdr14:cNvContentPartPr/>
          </xdr14:nvContentPartPr>
          <xdr14:nvPr macro=""/>
          <xdr14:xfrm>
            <a:off x="12331800" y="1463400"/>
            <a:ext cx="233640" cy="277200"/>
          </xdr14:xfrm>
        </xdr:contentPart>
      </mc:Choice>
      <mc:Fallback xmlns="">
        <xdr:pic>
          <xdr:nvPicPr>
            <xdr:cNvPr id="675" name="Ink 674">
              <a:extLst>
                <a:ext uri="{FF2B5EF4-FFF2-40B4-BE49-F238E27FC236}">
                  <a16:creationId xmlns:a16="http://schemas.microsoft.com/office/drawing/2014/main" id="{8FFA6D13-3857-9B4B-AE08-D064844EF20E}"/>
                </a:ext>
              </a:extLst>
            </xdr:cNvPr>
            <xdr:cNvPicPr/>
          </xdr:nvPicPr>
          <xdr:blipFill>
            <a:blip xmlns:r="http://schemas.openxmlformats.org/officeDocument/2006/relationships" r:embed="rId118"/>
            <a:stretch>
              <a:fillRect/>
            </a:stretch>
          </xdr:blipFill>
          <xdr:spPr>
            <a:xfrm>
              <a:off x="12324240" y="1455840"/>
              <a:ext cx="248760" cy="29232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15</xdr:col>
      <xdr:colOff>331980</xdr:colOff>
      <xdr:row>4</xdr:row>
      <xdr:rowOff>232600</xdr:rowOff>
    </xdr:from>
    <xdr:to>
      <xdr:col>15</xdr:col>
      <xdr:colOff>463740</xdr:colOff>
      <xdr:row>4</xdr:row>
      <xdr:rowOff>272560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119">
          <xdr14:nvContentPartPr>
            <xdr14:cNvPr id="61" name="Ink 60">
              <a:extLst>
                <a:ext uri="{FF2B5EF4-FFF2-40B4-BE49-F238E27FC236}">
                  <a16:creationId xmlns:a16="http://schemas.microsoft.com/office/drawing/2014/main" id="{482B9DCC-6C38-3D4A-876B-0B46E95D1CC3}"/>
                </a:ext>
              </a:extLst>
            </xdr14:cNvPr>
            <xdr14:cNvContentPartPr/>
          </xdr14:nvContentPartPr>
          <xdr14:nvPr macro=""/>
          <xdr14:xfrm>
            <a:off x="12714480" y="1553400"/>
            <a:ext cx="131760" cy="39960"/>
          </xdr14:xfrm>
        </xdr:contentPart>
      </mc:Choice>
      <mc:Fallback xmlns="">
        <xdr:pic>
          <xdr:nvPicPr>
            <xdr:cNvPr id="676" name="Ink 675">
              <a:extLst>
                <a:ext uri="{FF2B5EF4-FFF2-40B4-BE49-F238E27FC236}">
                  <a16:creationId xmlns:a16="http://schemas.microsoft.com/office/drawing/2014/main" id="{41ED28F5-0338-4841-BDDC-D086298C950E}"/>
                </a:ext>
              </a:extLst>
            </xdr:cNvPr>
            <xdr:cNvPicPr/>
          </xdr:nvPicPr>
          <xdr:blipFill>
            <a:blip xmlns:r="http://schemas.openxmlformats.org/officeDocument/2006/relationships" r:embed="rId120"/>
            <a:stretch>
              <a:fillRect/>
            </a:stretch>
          </xdr:blipFill>
          <xdr:spPr>
            <a:xfrm>
              <a:off x="12706920" y="1545840"/>
              <a:ext cx="146880" cy="5508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15</xdr:col>
      <xdr:colOff>272940</xdr:colOff>
      <xdr:row>4</xdr:row>
      <xdr:rowOff>238720</xdr:rowOff>
    </xdr:from>
    <xdr:to>
      <xdr:col>15</xdr:col>
      <xdr:colOff>481380</xdr:colOff>
      <xdr:row>5</xdr:row>
      <xdr:rowOff>30560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121">
          <xdr14:nvContentPartPr>
            <xdr14:cNvPr id="62" name="Ink 61">
              <a:extLst>
                <a:ext uri="{FF2B5EF4-FFF2-40B4-BE49-F238E27FC236}">
                  <a16:creationId xmlns:a16="http://schemas.microsoft.com/office/drawing/2014/main" id="{CB04409E-4224-0F49-BC21-E1C17D12E052}"/>
                </a:ext>
              </a:extLst>
            </xdr14:cNvPr>
            <xdr14:cNvContentPartPr/>
          </xdr14:nvContentPartPr>
          <xdr14:nvPr macro=""/>
          <xdr14:xfrm>
            <a:off x="12655440" y="1559520"/>
            <a:ext cx="208440" cy="122040"/>
          </xdr14:xfrm>
        </xdr:contentPart>
      </mc:Choice>
      <mc:Fallback xmlns="">
        <xdr:pic>
          <xdr:nvPicPr>
            <xdr:cNvPr id="677" name="Ink 676">
              <a:extLst>
                <a:ext uri="{FF2B5EF4-FFF2-40B4-BE49-F238E27FC236}">
                  <a16:creationId xmlns:a16="http://schemas.microsoft.com/office/drawing/2014/main" id="{A5914339-0207-C846-B1C1-7D893BCEEC78}"/>
                </a:ext>
              </a:extLst>
            </xdr:cNvPr>
            <xdr:cNvPicPr/>
          </xdr:nvPicPr>
          <xdr:blipFill>
            <a:blip xmlns:r="http://schemas.openxmlformats.org/officeDocument/2006/relationships" r:embed="rId122"/>
            <a:stretch>
              <a:fillRect/>
            </a:stretch>
          </xdr:blipFill>
          <xdr:spPr>
            <a:xfrm>
              <a:off x="12647880" y="1551960"/>
              <a:ext cx="223560" cy="13680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15</xdr:col>
      <xdr:colOff>616020</xdr:colOff>
      <xdr:row>4</xdr:row>
      <xdr:rowOff>99040</xdr:rowOff>
    </xdr:from>
    <xdr:to>
      <xdr:col>15</xdr:col>
      <xdr:colOff>790980</xdr:colOff>
      <xdr:row>5</xdr:row>
      <xdr:rowOff>180680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123">
          <xdr14:nvContentPartPr>
            <xdr14:cNvPr id="63" name="Ink 62">
              <a:extLst>
                <a:ext uri="{FF2B5EF4-FFF2-40B4-BE49-F238E27FC236}">
                  <a16:creationId xmlns:a16="http://schemas.microsoft.com/office/drawing/2014/main" id="{9D7831C2-77EF-7D4A-8AD5-D2BCEDD5CF78}"/>
                </a:ext>
              </a:extLst>
            </xdr14:cNvPr>
            <xdr14:cNvContentPartPr/>
          </xdr14:nvContentPartPr>
          <xdr14:nvPr macro=""/>
          <xdr14:xfrm>
            <a:off x="12998520" y="1419840"/>
            <a:ext cx="174960" cy="411840"/>
          </xdr14:xfrm>
        </xdr:contentPart>
      </mc:Choice>
      <mc:Fallback xmlns="">
        <xdr:pic>
          <xdr:nvPicPr>
            <xdr:cNvPr id="678" name="Ink 677">
              <a:extLst>
                <a:ext uri="{FF2B5EF4-FFF2-40B4-BE49-F238E27FC236}">
                  <a16:creationId xmlns:a16="http://schemas.microsoft.com/office/drawing/2014/main" id="{920F4941-8659-2544-BF86-0FC855E51F7B}"/>
                </a:ext>
              </a:extLst>
            </xdr:cNvPr>
            <xdr:cNvPicPr/>
          </xdr:nvPicPr>
          <xdr:blipFill>
            <a:blip xmlns:r="http://schemas.openxmlformats.org/officeDocument/2006/relationships" r:embed="rId124"/>
            <a:stretch>
              <a:fillRect/>
            </a:stretch>
          </xdr:blipFill>
          <xdr:spPr>
            <a:xfrm>
              <a:off x="12990960" y="1412280"/>
              <a:ext cx="189720" cy="42696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12</xdr:col>
      <xdr:colOff>781680</xdr:colOff>
      <xdr:row>6</xdr:row>
      <xdr:rowOff>147480</xdr:rowOff>
    </xdr:from>
    <xdr:to>
      <xdr:col>14</xdr:col>
      <xdr:colOff>348200</xdr:colOff>
      <xdr:row>8</xdr:row>
      <xdr:rowOff>90080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125">
          <xdr14:nvContentPartPr>
            <xdr14:cNvPr id="64" name="Ink 63">
              <a:extLst>
                <a:ext uri="{FF2B5EF4-FFF2-40B4-BE49-F238E27FC236}">
                  <a16:creationId xmlns:a16="http://schemas.microsoft.com/office/drawing/2014/main" id="{84EEDBFC-902D-8147-99FB-9A49A783DD25}"/>
                </a:ext>
              </a:extLst>
            </xdr14:cNvPr>
            <xdr14:cNvContentPartPr/>
          </xdr14:nvContentPartPr>
          <xdr14:nvPr macro=""/>
          <xdr14:xfrm>
            <a:off x="10687680" y="2128680"/>
            <a:ext cx="1217520" cy="603000"/>
          </xdr14:xfrm>
        </xdr:contentPart>
      </mc:Choice>
      <mc:Fallback xmlns="">
        <xdr:pic>
          <xdr:nvPicPr>
            <xdr:cNvPr id="691" name="Ink 690">
              <a:extLst>
                <a:ext uri="{FF2B5EF4-FFF2-40B4-BE49-F238E27FC236}">
                  <a16:creationId xmlns:a16="http://schemas.microsoft.com/office/drawing/2014/main" id="{03F24A40-1C74-5449-BBB3-3B313C94C6D5}"/>
                </a:ext>
              </a:extLst>
            </xdr:cNvPr>
            <xdr:cNvPicPr/>
          </xdr:nvPicPr>
          <xdr:blipFill>
            <a:blip xmlns:r="http://schemas.openxmlformats.org/officeDocument/2006/relationships" r:embed="rId126"/>
            <a:stretch>
              <a:fillRect/>
            </a:stretch>
          </xdr:blipFill>
          <xdr:spPr>
            <a:xfrm>
              <a:off x="10680275" y="2121120"/>
              <a:ext cx="1232329" cy="61812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13</xdr:col>
      <xdr:colOff>162100</xdr:colOff>
      <xdr:row>9</xdr:row>
      <xdr:rowOff>142200</xdr:rowOff>
    </xdr:from>
    <xdr:to>
      <xdr:col>15</xdr:col>
      <xdr:colOff>352860</xdr:colOff>
      <xdr:row>14</xdr:row>
      <xdr:rowOff>228920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127">
          <xdr14:nvContentPartPr>
            <xdr14:cNvPr id="65" name="Ink 64">
              <a:extLst>
                <a:ext uri="{FF2B5EF4-FFF2-40B4-BE49-F238E27FC236}">
                  <a16:creationId xmlns:a16="http://schemas.microsoft.com/office/drawing/2014/main" id="{8F759EC2-984D-1642-B936-8D6DD423E40C}"/>
                </a:ext>
              </a:extLst>
            </xdr14:cNvPr>
            <xdr14:cNvContentPartPr/>
          </xdr14:nvContentPartPr>
          <xdr14:nvPr macro=""/>
          <xdr14:xfrm>
            <a:off x="10893600" y="3114000"/>
            <a:ext cx="1841760" cy="1737720"/>
          </xdr14:xfrm>
        </xdr:contentPart>
      </mc:Choice>
      <mc:Fallback xmlns="">
        <xdr:pic>
          <xdr:nvPicPr>
            <xdr:cNvPr id="701" name="Ink 700">
              <a:extLst>
                <a:ext uri="{FF2B5EF4-FFF2-40B4-BE49-F238E27FC236}">
                  <a16:creationId xmlns:a16="http://schemas.microsoft.com/office/drawing/2014/main" id="{50896022-33B9-6649-AA8F-43A83FD614F3}"/>
                </a:ext>
              </a:extLst>
            </xdr:cNvPr>
            <xdr:cNvPicPr/>
          </xdr:nvPicPr>
          <xdr:blipFill>
            <a:blip xmlns:r="http://schemas.openxmlformats.org/officeDocument/2006/relationships" r:embed="rId128"/>
            <a:stretch>
              <a:fillRect/>
            </a:stretch>
          </xdr:blipFill>
          <xdr:spPr>
            <a:xfrm>
              <a:off x="10878332" y="3098880"/>
              <a:ext cx="1871941" cy="176832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0</xdr:col>
      <xdr:colOff>405000</xdr:colOff>
      <xdr:row>15</xdr:row>
      <xdr:rowOff>6720</xdr:rowOff>
    </xdr:from>
    <xdr:to>
      <xdr:col>8</xdr:col>
      <xdr:colOff>101000</xdr:colOff>
      <xdr:row>16</xdr:row>
      <xdr:rowOff>321640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129">
          <xdr14:nvContentPartPr>
            <xdr14:cNvPr id="66" name="Ink 65">
              <a:extLst>
                <a:ext uri="{FF2B5EF4-FFF2-40B4-BE49-F238E27FC236}">
                  <a16:creationId xmlns:a16="http://schemas.microsoft.com/office/drawing/2014/main" id="{6A3C37E6-C4F2-A945-B867-CF67B34E61DE}"/>
                </a:ext>
              </a:extLst>
            </xdr14:cNvPr>
            <xdr14:cNvContentPartPr/>
          </xdr14:nvContentPartPr>
          <xdr14:nvPr macro=""/>
          <xdr14:xfrm>
            <a:off x="405000" y="4959720"/>
            <a:ext cx="6300000" cy="645120"/>
          </xdr14:xfrm>
        </xdr:contentPart>
      </mc:Choice>
      <mc:Fallback xmlns="">
        <xdr:pic>
          <xdr:nvPicPr>
            <xdr:cNvPr id="702" name="Ink 701">
              <a:extLst>
                <a:ext uri="{FF2B5EF4-FFF2-40B4-BE49-F238E27FC236}">
                  <a16:creationId xmlns:a16="http://schemas.microsoft.com/office/drawing/2014/main" id="{C74E7A07-2162-194D-A739-D0EBC1EDAC4E}"/>
                </a:ext>
              </a:extLst>
            </xdr:cNvPr>
            <xdr:cNvPicPr/>
          </xdr:nvPicPr>
          <xdr:blipFill>
            <a:blip xmlns:r="http://schemas.openxmlformats.org/officeDocument/2006/relationships" r:embed="rId130"/>
            <a:stretch>
              <a:fillRect/>
            </a:stretch>
          </xdr:blipFill>
          <xdr:spPr>
            <a:xfrm>
              <a:off x="369573" y="4887720"/>
              <a:ext cx="6370500" cy="78876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13</xdr:col>
      <xdr:colOff>20620</xdr:colOff>
      <xdr:row>15</xdr:row>
      <xdr:rowOff>95640</xdr:rowOff>
    </xdr:from>
    <xdr:to>
      <xdr:col>15</xdr:col>
      <xdr:colOff>76020</xdr:colOff>
      <xdr:row>17</xdr:row>
      <xdr:rowOff>274040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131">
          <xdr14:nvContentPartPr>
            <xdr14:cNvPr id="67" name="Ink 66">
              <a:extLst>
                <a:ext uri="{FF2B5EF4-FFF2-40B4-BE49-F238E27FC236}">
                  <a16:creationId xmlns:a16="http://schemas.microsoft.com/office/drawing/2014/main" id="{F60A7B12-759A-DE42-A996-1976CFAB532C}"/>
                </a:ext>
              </a:extLst>
            </xdr14:cNvPr>
            <xdr14:cNvContentPartPr/>
          </xdr14:nvContentPartPr>
          <xdr14:nvPr macro=""/>
          <xdr14:xfrm>
            <a:off x="10752120" y="5048640"/>
            <a:ext cx="1706400" cy="838800"/>
          </xdr14:xfrm>
        </xdr:contentPart>
      </mc:Choice>
      <mc:Fallback xmlns="">
        <xdr:pic>
          <xdr:nvPicPr>
            <xdr:cNvPr id="709" name="Ink 708">
              <a:extLst>
                <a:ext uri="{FF2B5EF4-FFF2-40B4-BE49-F238E27FC236}">
                  <a16:creationId xmlns:a16="http://schemas.microsoft.com/office/drawing/2014/main" id="{40122594-BAFA-6F40-A5B4-C229ED1CCB40}"/>
                </a:ext>
              </a:extLst>
            </xdr:cNvPr>
            <xdr:cNvPicPr/>
          </xdr:nvPicPr>
          <xdr:blipFill>
            <a:blip xmlns:r="http://schemas.openxmlformats.org/officeDocument/2006/relationships" r:embed="rId132"/>
            <a:stretch>
              <a:fillRect/>
            </a:stretch>
          </xdr:blipFill>
          <xdr:spPr>
            <a:xfrm>
              <a:off x="10737000" y="5033520"/>
              <a:ext cx="1737000" cy="86940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15</xdr:col>
      <xdr:colOff>86460</xdr:colOff>
      <xdr:row>15</xdr:row>
      <xdr:rowOff>283200</xdr:rowOff>
    </xdr:from>
    <xdr:to>
      <xdr:col>16</xdr:col>
      <xdr:colOff>23080</xdr:colOff>
      <xdr:row>17</xdr:row>
      <xdr:rowOff>58760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133">
          <xdr14:nvContentPartPr>
            <xdr14:cNvPr id="68" name="Ink 67">
              <a:extLst>
                <a:ext uri="{FF2B5EF4-FFF2-40B4-BE49-F238E27FC236}">
                  <a16:creationId xmlns:a16="http://schemas.microsoft.com/office/drawing/2014/main" id="{A0EA01DF-E5B8-344A-AC52-3794172E9EBF}"/>
                </a:ext>
              </a:extLst>
            </xdr14:cNvPr>
            <xdr14:cNvContentPartPr/>
          </xdr14:nvContentPartPr>
          <xdr14:nvPr macro=""/>
          <xdr14:xfrm>
            <a:off x="12468960" y="5236200"/>
            <a:ext cx="762120" cy="435960"/>
          </xdr14:xfrm>
        </xdr:contentPart>
      </mc:Choice>
      <mc:Fallback xmlns="">
        <xdr:pic>
          <xdr:nvPicPr>
            <xdr:cNvPr id="713" name="Ink 712">
              <a:extLst>
                <a:ext uri="{FF2B5EF4-FFF2-40B4-BE49-F238E27FC236}">
                  <a16:creationId xmlns:a16="http://schemas.microsoft.com/office/drawing/2014/main" id="{106D0030-3935-1D48-9840-307EB18C1FD3}"/>
                </a:ext>
              </a:extLst>
            </xdr:cNvPr>
            <xdr:cNvPicPr/>
          </xdr:nvPicPr>
          <xdr:blipFill>
            <a:blip xmlns:r="http://schemas.openxmlformats.org/officeDocument/2006/relationships" r:embed="rId134"/>
            <a:stretch>
              <a:fillRect/>
            </a:stretch>
          </xdr:blipFill>
          <xdr:spPr>
            <a:xfrm>
              <a:off x="12461526" y="5228640"/>
              <a:ext cx="776633" cy="45108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16</xdr:col>
      <xdr:colOff>96160</xdr:colOff>
      <xdr:row>15</xdr:row>
      <xdr:rowOff>130560</xdr:rowOff>
    </xdr:from>
    <xdr:to>
      <xdr:col>16</xdr:col>
      <xdr:colOff>379120</xdr:colOff>
      <xdr:row>16</xdr:row>
      <xdr:rowOff>256120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135">
          <xdr14:nvContentPartPr>
            <xdr14:cNvPr id="69" name="Ink 68">
              <a:extLst>
                <a:ext uri="{FF2B5EF4-FFF2-40B4-BE49-F238E27FC236}">
                  <a16:creationId xmlns:a16="http://schemas.microsoft.com/office/drawing/2014/main" id="{FF3F2F19-45E2-3A4B-9A48-333FD6F5CDB9}"/>
                </a:ext>
              </a:extLst>
            </xdr14:cNvPr>
            <xdr14:cNvContentPartPr/>
          </xdr14:nvContentPartPr>
          <xdr14:nvPr macro=""/>
          <xdr14:xfrm>
            <a:off x="13304160" y="5083560"/>
            <a:ext cx="282960" cy="455760"/>
          </xdr14:xfrm>
        </xdr:contentPart>
      </mc:Choice>
      <mc:Fallback xmlns="">
        <xdr:pic>
          <xdr:nvPicPr>
            <xdr:cNvPr id="714" name="Ink 713">
              <a:extLst>
                <a:ext uri="{FF2B5EF4-FFF2-40B4-BE49-F238E27FC236}">
                  <a16:creationId xmlns:a16="http://schemas.microsoft.com/office/drawing/2014/main" id="{16DCC42E-C8D2-FE49-89E4-42BFE5754E5E}"/>
                </a:ext>
              </a:extLst>
            </xdr:cNvPr>
            <xdr:cNvPicPr/>
          </xdr:nvPicPr>
          <xdr:blipFill>
            <a:blip xmlns:r="http://schemas.openxmlformats.org/officeDocument/2006/relationships" r:embed="rId136"/>
            <a:stretch>
              <a:fillRect/>
            </a:stretch>
          </xdr:blipFill>
          <xdr:spPr>
            <a:xfrm>
              <a:off x="13288680" y="5068440"/>
              <a:ext cx="313560" cy="48636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16</xdr:col>
      <xdr:colOff>464080</xdr:colOff>
      <xdr:row>15</xdr:row>
      <xdr:rowOff>23280</xdr:rowOff>
    </xdr:from>
    <xdr:to>
      <xdr:col>16</xdr:col>
      <xdr:colOff>586120</xdr:colOff>
      <xdr:row>17</xdr:row>
      <xdr:rowOff>116360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137">
          <xdr14:nvContentPartPr>
            <xdr14:cNvPr id="70" name="Ink 69">
              <a:extLst>
                <a:ext uri="{FF2B5EF4-FFF2-40B4-BE49-F238E27FC236}">
                  <a16:creationId xmlns:a16="http://schemas.microsoft.com/office/drawing/2014/main" id="{EFD6DA0D-2A16-6746-A1D4-171A1730F6D1}"/>
                </a:ext>
              </a:extLst>
            </xdr14:cNvPr>
            <xdr14:cNvContentPartPr/>
          </xdr14:nvContentPartPr>
          <xdr14:nvPr macro=""/>
          <xdr14:xfrm>
            <a:off x="13672080" y="4976280"/>
            <a:ext cx="122040" cy="753480"/>
          </xdr14:xfrm>
        </xdr:contentPart>
      </mc:Choice>
      <mc:Fallback xmlns="">
        <xdr:pic>
          <xdr:nvPicPr>
            <xdr:cNvPr id="715" name="Ink 714">
              <a:extLst>
                <a:ext uri="{FF2B5EF4-FFF2-40B4-BE49-F238E27FC236}">
                  <a16:creationId xmlns:a16="http://schemas.microsoft.com/office/drawing/2014/main" id="{01FCCB0F-37B7-2B4C-8F37-3A1F751B5015}"/>
                </a:ext>
              </a:extLst>
            </xdr:cNvPr>
            <xdr:cNvPicPr/>
          </xdr:nvPicPr>
          <xdr:blipFill>
            <a:blip xmlns:r="http://schemas.openxmlformats.org/officeDocument/2006/relationships" r:embed="rId138"/>
            <a:stretch>
              <a:fillRect/>
            </a:stretch>
          </xdr:blipFill>
          <xdr:spPr>
            <a:xfrm>
              <a:off x="13656960" y="4961160"/>
              <a:ext cx="152280" cy="78408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13</xdr:col>
      <xdr:colOff>131500</xdr:colOff>
      <xdr:row>18</xdr:row>
      <xdr:rowOff>77040</xdr:rowOff>
    </xdr:from>
    <xdr:to>
      <xdr:col>14</xdr:col>
      <xdr:colOff>640880</xdr:colOff>
      <xdr:row>22</xdr:row>
      <xdr:rowOff>274720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139">
          <xdr14:nvContentPartPr>
            <xdr14:cNvPr id="71" name="Ink 70">
              <a:extLst>
                <a:ext uri="{FF2B5EF4-FFF2-40B4-BE49-F238E27FC236}">
                  <a16:creationId xmlns:a16="http://schemas.microsoft.com/office/drawing/2014/main" id="{F63361FE-43F1-3643-8128-B1A3910175BD}"/>
                </a:ext>
              </a:extLst>
            </xdr14:cNvPr>
            <xdr14:cNvContentPartPr/>
          </xdr14:nvContentPartPr>
          <xdr14:nvPr macro=""/>
          <xdr14:xfrm>
            <a:off x="10863000" y="6020640"/>
            <a:ext cx="1334880" cy="1518480"/>
          </xdr14:xfrm>
        </xdr:contentPart>
      </mc:Choice>
      <mc:Fallback xmlns="">
        <xdr:pic>
          <xdr:nvPicPr>
            <xdr:cNvPr id="727" name="Ink 726">
              <a:extLst>
                <a:ext uri="{FF2B5EF4-FFF2-40B4-BE49-F238E27FC236}">
                  <a16:creationId xmlns:a16="http://schemas.microsoft.com/office/drawing/2014/main" id="{884177F7-39AE-3E4A-B12F-94FF3D5A1A24}"/>
                </a:ext>
              </a:extLst>
            </xdr:cNvPr>
            <xdr:cNvPicPr/>
          </xdr:nvPicPr>
          <xdr:blipFill>
            <a:blip xmlns:r="http://schemas.openxmlformats.org/officeDocument/2006/relationships" r:embed="rId140"/>
            <a:stretch>
              <a:fillRect/>
            </a:stretch>
          </xdr:blipFill>
          <xdr:spPr>
            <a:xfrm>
              <a:off x="10848025" y="6005520"/>
              <a:ext cx="1365186" cy="154908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12</xdr:col>
      <xdr:colOff>680880</xdr:colOff>
      <xdr:row>23</xdr:row>
      <xdr:rowOff>254120</xdr:rowOff>
    </xdr:from>
    <xdr:to>
      <xdr:col>13</xdr:col>
      <xdr:colOff>285580</xdr:colOff>
      <xdr:row>25</xdr:row>
      <xdr:rowOff>21400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141">
          <xdr14:nvContentPartPr>
            <xdr14:cNvPr id="72" name="Ink 71">
              <a:extLst>
                <a:ext uri="{FF2B5EF4-FFF2-40B4-BE49-F238E27FC236}">
                  <a16:creationId xmlns:a16="http://schemas.microsoft.com/office/drawing/2014/main" id="{31184256-B341-9E47-9F0D-AD7B98703994}"/>
                </a:ext>
              </a:extLst>
            </xdr14:cNvPr>
            <xdr14:cNvContentPartPr/>
          </xdr14:nvContentPartPr>
          <xdr14:nvPr macro=""/>
          <xdr14:xfrm>
            <a:off x="10586880" y="7848720"/>
            <a:ext cx="430200" cy="427680"/>
          </xdr14:xfrm>
        </xdr:contentPart>
      </mc:Choice>
      <mc:Fallback xmlns="">
        <xdr:pic>
          <xdr:nvPicPr>
            <xdr:cNvPr id="728" name="Ink 727">
              <a:extLst>
                <a:ext uri="{FF2B5EF4-FFF2-40B4-BE49-F238E27FC236}">
                  <a16:creationId xmlns:a16="http://schemas.microsoft.com/office/drawing/2014/main" id="{F3C4827D-5E7F-0148-A097-19DF1253125C}"/>
                </a:ext>
              </a:extLst>
            </xdr:cNvPr>
            <xdr:cNvPicPr/>
          </xdr:nvPicPr>
          <xdr:blipFill>
            <a:blip xmlns:r="http://schemas.openxmlformats.org/officeDocument/2006/relationships" r:embed="rId142"/>
            <a:stretch>
              <a:fillRect/>
            </a:stretch>
          </xdr:blipFill>
          <xdr:spPr>
            <a:xfrm>
              <a:off x="10571760" y="7833600"/>
              <a:ext cx="460800" cy="45828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13</xdr:col>
      <xdr:colOff>429220</xdr:colOff>
      <xdr:row>23</xdr:row>
      <xdr:rowOff>312440</xdr:rowOff>
    </xdr:from>
    <xdr:to>
      <xdr:col>13</xdr:col>
      <xdr:colOff>684100</xdr:colOff>
      <xdr:row>24</xdr:row>
      <xdr:rowOff>279960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143">
          <xdr14:nvContentPartPr>
            <xdr14:cNvPr id="73" name="Ink 72">
              <a:extLst>
                <a:ext uri="{FF2B5EF4-FFF2-40B4-BE49-F238E27FC236}">
                  <a16:creationId xmlns:a16="http://schemas.microsoft.com/office/drawing/2014/main" id="{0F316979-C59A-1243-A654-8DB39E61F324}"/>
                </a:ext>
              </a:extLst>
            </xdr14:cNvPr>
            <xdr14:cNvContentPartPr/>
          </xdr14:nvContentPartPr>
          <xdr14:nvPr macro=""/>
          <xdr14:xfrm>
            <a:off x="11160720" y="7907040"/>
            <a:ext cx="254880" cy="297720"/>
          </xdr14:xfrm>
        </xdr:contentPart>
      </mc:Choice>
      <mc:Fallback xmlns="">
        <xdr:pic>
          <xdr:nvPicPr>
            <xdr:cNvPr id="729" name="Ink 728">
              <a:extLst>
                <a:ext uri="{FF2B5EF4-FFF2-40B4-BE49-F238E27FC236}">
                  <a16:creationId xmlns:a16="http://schemas.microsoft.com/office/drawing/2014/main" id="{42A10FD3-994C-7C43-A889-D5682EC27B36}"/>
                </a:ext>
              </a:extLst>
            </xdr:cNvPr>
            <xdr:cNvPicPr/>
          </xdr:nvPicPr>
          <xdr:blipFill>
            <a:blip xmlns:r="http://schemas.openxmlformats.org/officeDocument/2006/relationships" r:embed="rId144"/>
            <a:stretch>
              <a:fillRect/>
            </a:stretch>
          </xdr:blipFill>
          <xdr:spPr>
            <a:xfrm>
              <a:off x="11145240" y="7891920"/>
              <a:ext cx="285480" cy="32796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13</xdr:col>
      <xdr:colOff>800740</xdr:colOff>
      <xdr:row>23</xdr:row>
      <xdr:rowOff>232160</xdr:rowOff>
    </xdr:from>
    <xdr:to>
      <xdr:col>14</xdr:col>
      <xdr:colOff>189080</xdr:colOff>
      <xdr:row>24</xdr:row>
      <xdr:rowOff>267000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145">
          <xdr14:nvContentPartPr>
            <xdr14:cNvPr id="74" name="Ink 73">
              <a:extLst>
                <a:ext uri="{FF2B5EF4-FFF2-40B4-BE49-F238E27FC236}">
                  <a16:creationId xmlns:a16="http://schemas.microsoft.com/office/drawing/2014/main" id="{F09D4FFE-C87F-574D-857B-8E98C35274D1}"/>
                </a:ext>
              </a:extLst>
            </xdr14:cNvPr>
            <xdr14:cNvContentPartPr/>
          </xdr14:nvContentPartPr>
          <xdr14:nvPr macro=""/>
          <xdr14:xfrm>
            <a:off x="11532240" y="7826760"/>
            <a:ext cx="213840" cy="365040"/>
          </xdr14:xfrm>
        </xdr:contentPart>
      </mc:Choice>
      <mc:Fallback xmlns="">
        <xdr:pic>
          <xdr:nvPicPr>
            <xdr:cNvPr id="730" name="Ink 729">
              <a:extLst>
                <a:ext uri="{FF2B5EF4-FFF2-40B4-BE49-F238E27FC236}">
                  <a16:creationId xmlns:a16="http://schemas.microsoft.com/office/drawing/2014/main" id="{2A56B76A-7C14-F44B-BB87-7789F2D8BCB4}"/>
                </a:ext>
              </a:extLst>
            </xdr:cNvPr>
            <xdr:cNvPicPr/>
          </xdr:nvPicPr>
          <xdr:blipFill>
            <a:blip xmlns:r="http://schemas.openxmlformats.org/officeDocument/2006/relationships" r:embed="rId146"/>
            <a:stretch>
              <a:fillRect/>
            </a:stretch>
          </xdr:blipFill>
          <xdr:spPr>
            <a:xfrm>
              <a:off x="11517120" y="7811280"/>
              <a:ext cx="244440" cy="39528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14</xdr:col>
      <xdr:colOff>335600</xdr:colOff>
      <xdr:row>23</xdr:row>
      <xdr:rowOff>156920</xdr:rowOff>
    </xdr:from>
    <xdr:to>
      <xdr:col>14</xdr:col>
      <xdr:colOff>650240</xdr:colOff>
      <xdr:row>25</xdr:row>
      <xdr:rowOff>47320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147">
          <xdr14:nvContentPartPr>
            <xdr14:cNvPr id="75" name="Ink 74">
              <a:extLst>
                <a:ext uri="{FF2B5EF4-FFF2-40B4-BE49-F238E27FC236}">
                  <a16:creationId xmlns:a16="http://schemas.microsoft.com/office/drawing/2014/main" id="{B13EEBA9-0649-0744-BC44-EC67B8678B02}"/>
                </a:ext>
              </a:extLst>
            </xdr14:cNvPr>
            <xdr14:cNvContentPartPr/>
          </xdr14:nvContentPartPr>
          <xdr14:nvPr macro=""/>
          <xdr14:xfrm>
            <a:off x="11892600" y="7751520"/>
            <a:ext cx="314640" cy="550800"/>
          </xdr14:xfrm>
        </xdr:contentPart>
      </mc:Choice>
      <mc:Fallback xmlns="">
        <xdr:pic>
          <xdr:nvPicPr>
            <xdr:cNvPr id="731" name="Ink 730">
              <a:extLst>
                <a:ext uri="{FF2B5EF4-FFF2-40B4-BE49-F238E27FC236}">
                  <a16:creationId xmlns:a16="http://schemas.microsoft.com/office/drawing/2014/main" id="{A40C827A-1137-3741-95EB-5EFBB4214010}"/>
                </a:ext>
              </a:extLst>
            </xdr:cNvPr>
            <xdr:cNvPicPr/>
          </xdr:nvPicPr>
          <xdr:blipFill>
            <a:blip xmlns:r="http://schemas.openxmlformats.org/officeDocument/2006/relationships" r:embed="rId148"/>
            <a:stretch>
              <a:fillRect/>
            </a:stretch>
          </xdr:blipFill>
          <xdr:spPr>
            <a:xfrm>
              <a:off x="11877480" y="7736400"/>
              <a:ext cx="344880" cy="58104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16</xdr:col>
      <xdr:colOff>321160</xdr:colOff>
      <xdr:row>23</xdr:row>
      <xdr:rowOff>100760</xdr:rowOff>
    </xdr:from>
    <xdr:to>
      <xdr:col>16</xdr:col>
      <xdr:colOff>454000</xdr:colOff>
      <xdr:row>24</xdr:row>
      <xdr:rowOff>313440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149">
          <xdr14:nvContentPartPr>
            <xdr14:cNvPr id="76" name="Ink 75">
              <a:extLst>
                <a:ext uri="{FF2B5EF4-FFF2-40B4-BE49-F238E27FC236}">
                  <a16:creationId xmlns:a16="http://schemas.microsoft.com/office/drawing/2014/main" id="{93F80A2D-4793-C443-9E7B-E1CA1700ABA7}"/>
                </a:ext>
              </a:extLst>
            </xdr14:cNvPr>
            <xdr14:cNvContentPartPr/>
          </xdr14:nvContentPartPr>
          <xdr14:nvPr macro=""/>
          <xdr14:xfrm>
            <a:off x="13529160" y="7695360"/>
            <a:ext cx="132840" cy="542880"/>
          </xdr14:xfrm>
        </xdr:contentPart>
      </mc:Choice>
      <mc:Fallback xmlns="">
        <xdr:pic>
          <xdr:nvPicPr>
            <xdr:cNvPr id="732" name="Ink 731">
              <a:extLst>
                <a:ext uri="{FF2B5EF4-FFF2-40B4-BE49-F238E27FC236}">
                  <a16:creationId xmlns:a16="http://schemas.microsoft.com/office/drawing/2014/main" id="{0FEDA985-D130-D54F-B0EA-3B44A788101C}"/>
                </a:ext>
              </a:extLst>
            </xdr:cNvPr>
            <xdr:cNvPicPr/>
          </xdr:nvPicPr>
          <xdr:blipFill>
            <a:blip xmlns:r="http://schemas.openxmlformats.org/officeDocument/2006/relationships" r:embed="rId150"/>
            <a:stretch>
              <a:fillRect/>
            </a:stretch>
          </xdr:blipFill>
          <xdr:spPr>
            <a:xfrm>
              <a:off x="13513680" y="7680240"/>
              <a:ext cx="163440" cy="57348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15</xdr:col>
      <xdr:colOff>696660</xdr:colOff>
      <xdr:row>23</xdr:row>
      <xdr:rowOff>146480</xdr:rowOff>
    </xdr:from>
    <xdr:to>
      <xdr:col>16</xdr:col>
      <xdr:colOff>148360</xdr:colOff>
      <xdr:row>24</xdr:row>
      <xdr:rowOff>243240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151">
          <xdr14:nvContentPartPr>
            <xdr14:cNvPr id="77" name="Ink 76">
              <a:extLst>
                <a:ext uri="{FF2B5EF4-FFF2-40B4-BE49-F238E27FC236}">
                  <a16:creationId xmlns:a16="http://schemas.microsoft.com/office/drawing/2014/main" id="{FBD6C0F3-D049-D34C-AA16-8713E7C60237}"/>
                </a:ext>
              </a:extLst>
            </xdr14:cNvPr>
            <xdr14:cNvContentPartPr/>
          </xdr14:nvContentPartPr>
          <xdr14:nvPr macro=""/>
          <xdr14:xfrm>
            <a:off x="13079160" y="7741080"/>
            <a:ext cx="277200" cy="426960"/>
          </xdr14:xfrm>
        </xdr:contentPart>
      </mc:Choice>
      <mc:Fallback xmlns="">
        <xdr:pic>
          <xdr:nvPicPr>
            <xdr:cNvPr id="737" name="Ink 736">
              <a:extLst>
                <a:ext uri="{FF2B5EF4-FFF2-40B4-BE49-F238E27FC236}">
                  <a16:creationId xmlns:a16="http://schemas.microsoft.com/office/drawing/2014/main" id="{E549B31E-F032-CB4E-B29A-22AA42C4EC91}"/>
                </a:ext>
              </a:extLst>
            </xdr:cNvPr>
            <xdr:cNvPicPr/>
          </xdr:nvPicPr>
          <xdr:blipFill>
            <a:blip xmlns:r="http://schemas.openxmlformats.org/officeDocument/2006/relationships" r:embed="rId152"/>
            <a:stretch>
              <a:fillRect/>
            </a:stretch>
          </xdr:blipFill>
          <xdr:spPr>
            <a:xfrm>
              <a:off x="13063680" y="7725960"/>
              <a:ext cx="307800" cy="45756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12</xdr:col>
      <xdr:colOff>284160</xdr:colOff>
      <xdr:row>26</xdr:row>
      <xdr:rowOff>77480</xdr:rowOff>
    </xdr:from>
    <xdr:to>
      <xdr:col>14</xdr:col>
      <xdr:colOff>266840</xdr:colOff>
      <xdr:row>31</xdr:row>
      <xdr:rowOff>329800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153">
          <xdr14:nvContentPartPr>
            <xdr14:cNvPr id="78" name="Ink 77">
              <a:extLst>
                <a:ext uri="{FF2B5EF4-FFF2-40B4-BE49-F238E27FC236}">
                  <a16:creationId xmlns:a16="http://schemas.microsoft.com/office/drawing/2014/main" id="{14369C98-5BC9-8B40-B3EB-F62480DA8334}"/>
                </a:ext>
              </a:extLst>
            </xdr14:cNvPr>
            <xdr14:cNvContentPartPr/>
          </xdr14:nvContentPartPr>
          <xdr14:nvPr macro=""/>
          <xdr14:xfrm>
            <a:off x="10190160" y="8662680"/>
            <a:ext cx="1633680" cy="1903320"/>
          </xdr14:xfrm>
        </xdr:contentPart>
      </mc:Choice>
      <mc:Fallback xmlns="">
        <xdr:pic>
          <xdr:nvPicPr>
            <xdr:cNvPr id="748" name="Ink 747">
              <a:extLst>
                <a:ext uri="{FF2B5EF4-FFF2-40B4-BE49-F238E27FC236}">
                  <a16:creationId xmlns:a16="http://schemas.microsoft.com/office/drawing/2014/main" id="{33CC573C-16C6-F546-A696-2CB0599DE740}"/>
                </a:ext>
              </a:extLst>
            </xdr:cNvPr>
            <xdr:cNvPicPr/>
          </xdr:nvPicPr>
          <xdr:blipFill>
            <a:blip xmlns:r="http://schemas.openxmlformats.org/officeDocument/2006/relationships" r:embed="rId154"/>
            <a:stretch>
              <a:fillRect/>
            </a:stretch>
          </xdr:blipFill>
          <xdr:spPr>
            <a:xfrm>
              <a:off x="10175273" y="8647200"/>
              <a:ext cx="1663809" cy="193392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12</xdr:col>
      <xdr:colOff>464880</xdr:colOff>
      <xdr:row>33</xdr:row>
      <xdr:rowOff>32640</xdr:rowOff>
    </xdr:from>
    <xdr:to>
      <xdr:col>13</xdr:col>
      <xdr:colOff>12340</xdr:colOff>
      <xdr:row>34</xdr:row>
      <xdr:rowOff>135160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155">
          <xdr14:nvContentPartPr>
            <xdr14:cNvPr id="79" name="Ink 78">
              <a:extLst>
                <a:ext uri="{FF2B5EF4-FFF2-40B4-BE49-F238E27FC236}">
                  <a16:creationId xmlns:a16="http://schemas.microsoft.com/office/drawing/2014/main" id="{6AF3C387-987B-0B4F-9CE4-F3A19DA91679}"/>
                </a:ext>
              </a:extLst>
            </xdr14:cNvPr>
            <xdr14:cNvContentPartPr/>
          </xdr14:nvContentPartPr>
          <xdr14:nvPr macro=""/>
          <xdr14:xfrm>
            <a:off x="10370880" y="10929240"/>
            <a:ext cx="372960" cy="432720"/>
          </xdr14:xfrm>
        </xdr:contentPart>
      </mc:Choice>
      <mc:Fallback xmlns="">
        <xdr:pic>
          <xdr:nvPicPr>
            <xdr:cNvPr id="749" name="Ink 748">
              <a:extLst>
                <a:ext uri="{FF2B5EF4-FFF2-40B4-BE49-F238E27FC236}">
                  <a16:creationId xmlns:a16="http://schemas.microsoft.com/office/drawing/2014/main" id="{92B51549-016C-0F48-9E68-104A404D6EC3}"/>
                </a:ext>
              </a:extLst>
            </xdr:cNvPr>
            <xdr:cNvPicPr/>
          </xdr:nvPicPr>
          <xdr:blipFill>
            <a:blip xmlns:r="http://schemas.openxmlformats.org/officeDocument/2006/relationships" r:embed="rId156"/>
            <a:stretch>
              <a:fillRect/>
            </a:stretch>
          </xdr:blipFill>
          <xdr:spPr>
            <a:xfrm>
              <a:off x="10355400" y="10914120"/>
              <a:ext cx="403560" cy="46332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13</xdr:col>
      <xdr:colOff>249940</xdr:colOff>
      <xdr:row>32</xdr:row>
      <xdr:rowOff>310640</xdr:rowOff>
    </xdr:from>
    <xdr:to>
      <xdr:col>13</xdr:col>
      <xdr:colOff>429220</xdr:colOff>
      <xdr:row>34</xdr:row>
      <xdr:rowOff>68200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157">
          <xdr14:nvContentPartPr>
            <xdr14:cNvPr id="80" name="Ink 79">
              <a:extLst>
                <a:ext uri="{FF2B5EF4-FFF2-40B4-BE49-F238E27FC236}">
                  <a16:creationId xmlns:a16="http://schemas.microsoft.com/office/drawing/2014/main" id="{12089386-BA36-4E4E-BE62-925A57EE9DDE}"/>
                </a:ext>
              </a:extLst>
            </xdr14:cNvPr>
            <xdr14:cNvContentPartPr/>
          </xdr14:nvContentPartPr>
          <xdr14:nvPr macro=""/>
          <xdr14:xfrm>
            <a:off x="10981440" y="10877040"/>
            <a:ext cx="179280" cy="417960"/>
          </xdr14:xfrm>
        </xdr:contentPart>
      </mc:Choice>
      <mc:Fallback xmlns="">
        <xdr:pic>
          <xdr:nvPicPr>
            <xdr:cNvPr id="750" name="Ink 749">
              <a:extLst>
                <a:ext uri="{FF2B5EF4-FFF2-40B4-BE49-F238E27FC236}">
                  <a16:creationId xmlns:a16="http://schemas.microsoft.com/office/drawing/2014/main" id="{5B4C1E6A-5CCE-EF41-BFBB-EA11EC38C5A4}"/>
                </a:ext>
              </a:extLst>
            </xdr:cNvPr>
            <xdr:cNvPicPr/>
          </xdr:nvPicPr>
          <xdr:blipFill>
            <a:blip xmlns:r="http://schemas.openxmlformats.org/officeDocument/2006/relationships" r:embed="rId158"/>
            <a:stretch>
              <a:fillRect/>
            </a:stretch>
          </xdr:blipFill>
          <xdr:spPr>
            <a:xfrm>
              <a:off x="10965960" y="10861920"/>
              <a:ext cx="209520" cy="44856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13</xdr:col>
      <xdr:colOff>578620</xdr:colOff>
      <xdr:row>33</xdr:row>
      <xdr:rowOff>240</xdr:rowOff>
    </xdr:from>
    <xdr:to>
      <xdr:col>13</xdr:col>
      <xdr:colOff>721180</xdr:colOff>
      <xdr:row>33</xdr:row>
      <xdr:rowOff>312360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159">
          <xdr14:nvContentPartPr>
            <xdr14:cNvPr id="81" name="Ink 80">
              <a:extLst>
                <a:ext uri="{FF2B5EF4-FFF2-40B4-BE49-F238E27FC236}">
                  <a16:creationId xmlns:a16="http://schemas.microsoft.com/office/drawing/2014/main" id="{017A79FA-E2FD-D849-B76A-72E7651D4AA1}"/>
                </a:ext>
              </a:extLst>
            </xdr14:cNvPr>
            <xdr14:cNvContentPartPr/>
          </xdr14:nvContentPartPr>
          <xdr14:nvPr macro=""/>
          <xdr14:xfrm>
            <a:off x="11310120" y="10896840"/>
            <a:ext cx="142560" cy="312120"/>
          </xdr14:xfrm>
        </xdr:contentPart>
      </mc:Choice>
      <mc:Fallback xmlns="">
        <xdr:pic>
          <xdr:nvPicPr>
            <xdr:cNvPr id="751" name="Ink 750">
              <a:extLst>
                <a:ext uri="{FF2B5EF4-FFF2-40B4-BE49-F238E27FC236}">
                  <a16:creationId xmlns:a16="http://schemas.microsoft.com/office/drawing/2014/main" id="{DDBFBFEF-9264-FB43-9FAF-9FDB76B9BF6B}"/>
                </a:ext>
              </a:extLst>
            </xdr:cNvPr>
            <xdr:cNvPicPr/>
          </xdr:nvPicPr>
          <xdr:blipFill>
            <a:blip xmlns:r="http://schemas.openxmlformats.org/officeDocument/2006/relationships" r:embed="rId160"/>
            <a:stretch>
              <a:fillRect/>
            </a:stretch>
          </xdr:blipFill>
          <xdr:spPr>
            <a:xfrm>
              <a:off x="11295000" y="10881360"/>
              <a:ext cx="172800" cy="34272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14</xdr:col>
      <xdr:colOff>86120</xdr:colOff>
      <xdr:row>32</xdr:row>
      <xdr:rowOff>226400</xdr:rowOff>
    </xdr:from>
    <xdr:to>
      <xdr:col>14</xdr:col>
      <xdr:colOff>480680</xdr:colOff>
      <xdr:row>34</xdr:row>
      <xdr:rowOff>163240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161">
          <xdr14:nvContentPartPr>
            <xdr14:cNvPr id="82" name="Ink 81">
              <a:extLst>
                <a:ext uri="{FF2B5EF4-FFF2-40B4-BE49-F238E27FC236}">
                  <a16:creationId xmlns:a16="http://schemas.microsoft.com/office/drawing/2014/main" id="{D5E78EA5-D2C7-BC4E-8C5F-B88756DCC2A0}"/>
                </a:ext>
              </a:extLst>
            </xdr14:cNvPr>
            <xdr14:cNvContentPartPr/>
          </xdr14:nvContentPartPr>
          <xdr14:nvPr macro=""/>
          <xdr14:xfrm>
            <a:off x="11643120" y="10792800"/>
            <a:ext cx="394560" cy="597240"/>
          </xdr14:xfrm>
        </xdr:contentPart>
      </mc:Choice>
      <mc:Fallback xmlns="">
        <xdr:pic>
          <xdr:nvPicPr>
            <xdr:cNvPr id="752" name="Ink 751">
              <a:extLst>
                <a:ext uri="{FF2B5EF4-FFF2-40B4-BE49-F238E27FC236}">
                  <a16:creationId xmlns:a16="http://schemas.microsoft.com/office/drawing/2014/main" id="{85B4AFD8-D5C2-A84C-8EDC-26050356B31B}"/>
                </a:ext>
              </a:extLst>
            </xdr:cNvPr>
            <xdr:cNvPicPr/>
          </xdr:nvPicPr>
          <xdr:blipFill>
            <a:blip xmlns:r="http://schemas.openxmlformats.org/officeDocument/2006/relationships" r:embed="rId162"/>
            <a:stretch>
              <a:fillRect/>
            </a:stretch>
          </xdr:blipFill>
          <xdr:spPr>
            <a:xfrm>
              <a:off x="11627640" y="10777680"/>
              <a:ext cx="424800" cy="62784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15</xdr:col>
      <xdr:colOff>708540</xdr:colOff>
      <xdr:row>32</xdr:row>
      <xdr:rowOff>160520</xdr:rowOff>
    </xdr:from>
    <xdr:to>
      <xdr:col>16</xdr:col>
      <xdr:colOff>18040</xdr:colOff>
      <xdr:row>34</xdr:row>
      <xdr:rowOff>107440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163">
          <xdr14:nvContentPartPr>
            <xdr14:cNvPr id="83" name="Ink 82">
              <a:extLst>
                <a:ext uri="{FF2B5EF4-FFF2-40B4-BE49-F238E27FC236}">
                  <a16:creationId xmlns:a16="http://schemas.microsoft.com/office/drawing/2014/main" id="{543BEDF6-B1C9-324B-8972-0FF9684502A8}"/>
                </a:ext>
              </a:extLst>
            </xdr14:cNvPr>
            <xdr14:cNvContentPartPr/>
          </xdr14:nvContentPartPr>
          <xdr14:nvPr macro=""/>
          <xdr14:xfrm>
            <a:off x="13091040" y="10726920"/>
            <a:ext cx="135000" cy="607320"/>
          </xdr14:xfrm>
        </xdr:contentPart>
      </mc:Choice>
      <mc:Fallback xmlns="">
        <xdr:pic>
          <xdr:nvPicPr>
            <xdr:cNvPr id="753" name="Ink 752">
              <a:extLst>
                <a:ext uri="{FF2B5EF4-FFF2-40B4-BE49-F238E27FC236}">
                  <a16:creationId xmlns:a16="http://schemas.microsoft.com/office/drawing/2014/main" id="{6D177AF9-A0CD-6A45-B0D6-63B929262793}"/>
                </a:ext>
              </a:extLst>
            </xdr:cNvPr>
            <xdr:cNvPicPr/>
          </xdr:nvPicPr>
          <xdr:blipFill>
            <a:blip xmlns:r="http://schemas.openxmlformats.org/officeDocument/2006/relationships" r:embed="rId164"/>
            <a:stretch>
              <a:fillRect/>
            </a:stretch>
          </xdr:blipFill>
          <xdr:spPr>
            <a:xfrm>
              <a:off x="13075920" y="10711440"/>
              <a:ext cx="165600" cy="63792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14</xdr:col>
      <xdr:colOff>264680</xdr:colOff>
      <xdr:row>32</xdr:row>
      <xdr:rowOff>248000</xdr:rowOff>
    </xdr:from>
    <xdr:to>
      <xdr:col>15</xdr:col>
      <xdr:colOff>82140</xdr:colOff>
      <xdr:row>33</xdr:row>
      <xdr:rowOff>242880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165">
          <xdr14:nvContentPartPr>
            <xdr14:cNvPr id="84" name="Ink 83">
              <a:extLst>
                <a:ext uri="{FF2B5EF4-FFF2-40B4-BE49-F238E27FC236}">
                  <a16:creationId xmlns:a16="http://schemas.microsoft.com/office/drawing/2014/main" id="{3A526F94-C945-3A44-8110-B1D87F3F9F90}"/>
                </a:ext>
              </a:extLst>
            </xdr14:cNvPr>
            <xdr14:cNvContentPartPr/>
          </xdr14:nvContentPartPr>
          <xdr14:nvPr macro=""/>
          <xdr14:xfrm>
            <a:off x="11821680" y="10814400"/>
            <a:ext cx="642960" cy="325080"/>
          </xdr14:xfrm>
        </xdr:contentPart>
      </mc:Choice>
      <mc:Fallback xmlns="">
        <xdr:pic>
          <xdr:nvPicPr>
            <xdr:cNvPr id="757" name="Ink 756">
              <a:extLst>
                <a:ext uri="{FF2B5EF4-FFF2-40B4-BE49-F238E27FC236}">
                  <a16:creationId xmlns:a16="http://schemas.microsoft.com/office/drawing/2014/main" id="{B711A755-3DC7-DC4D-A714-3D35D362FCB6}"/>
                </a:ext>
              </a:extLst>
            </xdr:cNvPr>
            <xdr:cNvPicPr/>
          </xdr:nvPicPr>
          <xdr:blipFill>
            <a:blip xmlns:r="http://schemas.openxmlformats.org/officeDocument/2006/relationships" r:embed="rId166"/>
            <a:stretch>
              <a:fillRect/>
            </a:stretch>
          </xdr:blipFill>
          <xdr:spPr>
            <a:xfrm>
              <a:off x="11814120" y="10807200"/>
              <a:ext cx="658080" cy="34020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15</xdr:col>
      <xdr:colOff>247740</xdr:colOff>
      <xdr:row>32</xdr:row>
      <xdr:rowOff>189320</xdr:rowOff>
    </xdr:from>
    <xdr:to>
      <xdr:col>15</xdr:col>
      <xdr:colOff>510540</xdr:colOff>
      <xdr:row>33</xdr:row>
      <xdr:rowOff>297600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167">
          <xdr14:nvContentPartPr>
            <xdr14:cNvPr id="85" name="Ink 84">
              <a:extLst>
                <a:ext uri="{FF2B5EF4-FFF2-40B4-BE49-F238E27FC236}">
                  <a16:creationId xmlns:a16="http://schemas.microsoft.com/office/drawing/2014/main" id="{E70619D1-34C4-AD4E-B4DA-2C21323881B5}"/>
                </a:ext>
              </a:extLst>
            </xdr14:cNvPr>
            <xdr14:cNvContentPartPr/>
          </xdr14:nvContentPartPr>
          <xdr14:nvPr macro=""/>
          <xdr14:xfrm>
            <a:off x="12630240" y="10755720"/>
            <a:ext cx="262800" cy="438480"/>
          </xdr14:xfrm>
        </xdr:contentPart>
      </mc:Choice>
      <mc:Fallback xmlns="">
        <xdr:pic>
          <xdr:nvPicPr>
            <xdr:cNvPr id="758" name="Ink 757">
              <a:extLst>
                <a:ext uri="{FF2B5EF4-FFF2-40B4-BE49-F238E27FC236}">
                  <a16:creationId xmlns:a16="http://schemas.microsoft.com/office/drawing/2014/main" id="{1FDEBBF8-D18E-7E48-B572-50D12292B946}"/>
                </a:ext>
              </a:extLst>
            </xdr:cNvPr>
            <xdr:cNvPicPr/>
          </xdr:nvPicPr>
          <xdr:blipFill>
            <a:blip xmlns:r="http://schemas.openxmlformats.org/officeDocument/2006/relationships" r:embed="rId168"/>
            <a:stretch>
              <a:fillRect/>
            </a:stretch>
          </xdr:blipFill>
          <xdr:spPr>
            <a:xfrm>
              <a:off x="12615120" y="10740240"/>
              <a:ext cx="293040" cy="46872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14</xdr:col>
      <xdr:colOff>466640</xdr:colOff>
      <xdr:row>38</xdr:row>
      <xdr:rowOff>20360</xdr:rowOff>
    </xdr:from>
    <xdr:to>
      <xdr:col>15</xdr:col>
      <xdr:colOff>253140</xdr:colOff>
      <xdr:row>39</xdr:row>
      <xdr:rowOff>54120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169">
          <xdr14:nvContentPartPr>
            <xdr14:cNvPr id="86" name="Ink 85">
              <a:extLst>
                <a:ext uri="{FF2B5EF4-FFF2-40B4-BE49-F238E27FC236}">
                  <a16:creationId xmlns:a16="http://schemas.microsoft.com/office/drawing/2014/main" id="{4856CDB3-C787-6D4F-A0DD-9A96EB7816D8}"/>
                </a:ext>
              </a:extLst>
            </xdr14:cNvPr>
            <xdr14:cNvContentPartPr/>
          </xdr14:nvContentPartPr>
          <xdr14:nvPr macro=""/>
          <xdr14:xfrm>
            <a:off x="12023640" y="12567960"/>
            <a:ext cx="612000" cy="363960"/>
          </xdr14:xfrm>
        </xdr:contentPart>
      </mc:Choice>
      <mc:Fallback xmlns="">
        <xdr:pic>
          <xdr:nvPicPr>
            <xdr:cNvPr id="770" name="Ink 769">
              <a:extLst>
                <a:ext uri="{FF2B5EF4-FFF2-40B4-BE49-F238E27FC236}">
                  <a16:creationId xmlns:a16="http://schemas.microsoft.com/office/drawing/2014/main" id="{2A850687-3B28-9D49-AEF5-722670C917B3}"/>
                </a:ext>
              </a:extLst>
            </xdr:cNvPr>
            <xdr:cNvPicPr/>
          </xdr:nvPicPr>
          <xdr:blipFill>
            <a:blip xmlns:r="http://schemas.openxmlformats.org/officeDocument/2006/relationships" r:embed="rId170"/>
            <a:stretch>
              <a:fillRect/>
            </a:stretch>
          </xdr:blipFill>
          <xdr:spPr>
            <a:xfrm>
              <a:off x="12016076" y="12560400"/>
              <a:ext cx="627129" cy="37908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15</xdr:col>
      <xdr:colOff>399300</xdr:colOff>
      <xdr:row>38</xdr:row>
      <xdr:rowOff>37640</xdr:rowOff>
    </xdr:from>
    <xdr:to>
      <xdr:col>15</xdr:col>
      <xdr:colOff>646260</xdr:colOff>
      <xdr:row>39</xdr:row>
      <xdr:rowOff>110280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171">
          <xdr14:nvContentPartPr>
            <xdr14:cNvPr id="87" name="Ink 86">
              <a:extLst>
                <a:ext uri="{FF2B5EF4-FFF2-40B4-BE49-F238E27FC236}">
                  <a16:creationId xmlns:a16="http://schemas.microsoft.com/office/drawing/2014/main" id="{F8323953-F8D1-C64F-A855-C62A3671C700}"/>
                </a:ext>
              </a:extLst>
            </xdr14:cNvPr>
            <xdr14:cNvContentPartPr/>
          </xdr14:nvContentPartPr>
          <xdr14:nvPr macro=""/>
          <xdr14:xfrm>
            <a:off x="12781800" y="12585240"/>
            <a:ext cx="246960" cy="402840"/>
          </xdr14:xfrm>
        </xdr:contentPart>
      </mc:Choice>
      <mc:Fallback xmlns="">
        <xdr:pic>
          <xdr:nvPicPr>
            <xdr:cNvPr id="771" name="Ink 770">
              <a:extLst>
                <a:ext uri="{FF2B5EF4-FFF2-40B4-BE49-F238E27FC236}">
                  <a16:creationId xmlns:a16="http://schemas.microsoft.com/office/drawing/2014/main" id="{574A2836-1C97-054B-BE1C-B350FD5950F7}"/>
                </a:ext>
              </a:extLst>
            </xdr:cNvPr>
            <xdr:cNvPicPr/>
          </xdr:nvPicPr>
          <xdr:blipFill>
            <a:blip xmlns:r="http://schemas.openxmlformats.org/officeDocument/2006/relationships" r:embed="rId172"/>
            <a:stretch>
              <a:fillRect/>
            </a:stretch>
          </xdr:blipFill>
          <xdr:spPr>
            <a:xfrm>
              <a:off x="12766680" y="12570120"/>
              <a:ext cx="277560" cy="43344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12</xdr:col>
      <xdr:colOff>351480</xdr:colOff>
      <xdr:row>37</xdr:row>
      <xdr:rowOff>100360</xdr:rowOff>
    </xdr:from>
    <xdr:to>
      <xdr:col>16</xdr:col>
      <xdr:colOff>329800</xdr:colOff>
      <xdr:row>40</xdr:row>
      <xdr:rowOff>400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173">
          <xdr14:nvContentPartPr>
            <xdr14:cNvPr id="88" name="Ink 87">
              <a:extLst>
                <a:ext uri="{FF2B5EF4-FFF2-40B4-BE49-F238E27FC236}">
                  <a16:creationId xmlns:a16="http://schemas.microsoft.com/office/drawing/2014/main" id="{4DB09703-93A8-644C-BCE3-20740C3F637B}"/>
                </a:ext>
              </a:extLst>
            </xdr14:cNvPr>
            <xdr14:cNvContentPartPr/>
          </xdr14:nvContentPartPr>
          <xdr14:nvPr macro=""/>
          <xdr14:xfrm>
            <a:off x="10257480" y="12317760"/>
            <a:ext cx="3280320" cy="890640"/>
          </xdr14:xfrm>
        </xdr:contentPart>
      </mc:Choice>
      <mc:Fallback xmlns="">
        <xdr:pic>
          <xdr:nvPicPr>
            <xdr:cNvPr id="773" name="Ink 772">
              <a:extLst>
                <a:ext uri="{FF2B5EF4-FFF2-40B4-BE49-F238E27FC236}">
                  <a16:creationId xmlns:a16="http://schemas.microsoft.com/office/drawing/2014/main" id="{6C38EF8C-99D2-1947-AA08-F23958B6035F}"/>
                </a:ext>
              </a:extLst>
            </xdr:cNvPr>
            <xdr:cNvPicPr/>
          </xdr:nvPicPr>
          <xdr:blipFill>
            <a:blip xmlns:r="http://schemas.openxmlformats.org/officeDocument/2006/relationships" r:embed="rId174"/>
            <a:stretch>
              <a:fillRect/>
            </a:stretch>
          </xdr:blipFill>
          <xdr:spPr>
            <a:xfrm>
              <a:off x="10242592" y="12302280"/>
              <a:ext cx="3310450" cy="92124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12</xdr:col>
      <xdr:colOff>174000</xdr:colOff>
      <xdr:row>36</xdr:row>
      <xdr:rowOff>169560</xdr:rowOff>
    </xdr:from>
    <xdr:to>
      <xdr:col>16</xdr:col>
      <xdr:colOff>580000</xdr:colOff>
      <xdr:row>41</xdr:row>
      <xdr:rowOff>119120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175">
          <xdr14:nvContentPartPr>
            <xdr14:cNvPr id="89" name="Ink 88">
              <a:extLst>
                <a:ext uri="{FF2B5EF4-FFF2-40B4-BE49-F238E27FC236}">
                  <a16:creationId xmlns:a16="http://schemas.microsoft.com/office/drawing/2014/main" id="{89038B20-226E-A548-906C-953EC694C227}"/>
                </a:ext>
              </a:extLst>
            </xdr14:cNvPr>
            <xdr14:cNvContentPartPr/>
          </xdr14:nvContentPartPr>
          <xdr14:nvPr macro=""/>
          <xdr14:xfrm>
            <a:off x="10080000" y="12056760"/>
            <a:ext cx="3708000" cy="1600560"/>
          </xdr14:xfrm>
        </xdr:contentPart>
      </mc:Choice>
      <mc:Fallback xmlns="">
        <xdr:pic>
          <xdr:nvPicPr>
            <xdr:cNvPr id="774" name="Ink 773">
              <a:extLst>
                <a:ext uri="{FF2B5EF4-FFF2-40B4-BE49-F238E27FC236}">
                  <a16:creationId xmlns:a16="http://schemas.microsoft.com/office/drawing/2014/main" id="{1AC6C3FE-278A-9C40-BB67-1A6DD9017E79}"/>
                </a:ext>
              </a:extLst>
            </xdr:cNvPr>
            <xdr:cNvPicPr/>
          </xdr:nvPicPr>
          <xdr:blipFill>
            <a:blip xmlns:r="http://schemas.openxmlformats.org/officeDocument/2006/relationships" r:embed="rId176"/>
            <a:stretch>
              <a:fillRect/>
            </a:stretch>
          </xdr:blipFill>
          <xdr:spPr>
            <a:xfrm>
              <a:off x="10044360" y="11985120"/>
              <a:ext cx="3779640" cy="1744200"/>
            </a:xfrm>
            <a:prstGeom prst="rect">
              <a:avLst/>
            </a:prstGeom>
          </xdr:spPr>
        </xdr:pic>
      </mc:Fallback>
    </mc:AlternateContent>
    <xdr:clientData/>
  </xdr:twoCellAnchor>
  <xdr:oneCellAnchor>
    <xdr:from>
      <xdr:col>18</xdr:col>
      <xdr:colOff>781680</xdr:colOff>
      <xdr:row>6</xdr:row>
      <xdr:rowOff>147480</xdr:rowOff>
    </xdr:from>
    <xdr:ext cx="1242920" cy="603000"/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177">
          <xdr14:nvContentPartPr>
            <xdr14:cNvPr id="90" name="Ink 89">
              <a:extLst>
                <a:ext uri="{FF2B5EF4-FFF2-40B4-BE49-F238E27FC236}">
                  <a16:creationId xmlns:a16="http://schemas.microsoft.com/office/drawing/2014/main" id="{4558B224-F69A-5B4C-B73A-21F46861699E}"/>
                </a:ext>
              </a:extLst>
            </xdr14:cNvPr>
            <xdr14:cNvContentPartPr/>
          </xdr14:nvContentPartPr>
          <xdr14:nvPr macro=""/>
          <xdr14:xfrm>
            <a:off x="10687680" y="2128680"/>
            <a:ext cx="1217520" cy="603000"/>
          </xdr14:xfrm>
        </xdr:contentPart>
      </mc:Choice>
      <mc:Fallback xmlns="">
        <xdr:pic>
          <xdr:nvPicPr>
            <xdr:cNvPr id="775" name="Ink 774">
              <a:extLst>
                <a:ext uri="{FF2B5EF4-FFF2-40B4-BE49-F238E27FC236}">
                  <a16:creationId xmlns:a16="http://schemas.microsoft.com/office/drawing/2014/main" id="{F19DCD43-4D7E-B64C-968D-B38FC48A6ED5}"/>
                </a:ext>
              </a:extLst>
            </xdr:cNvPr>
            <xdr:cNvPicPr/>
          </xdr:nvPicPr>
          <xdr:blipFill>
            <a:blip xmlns:r="http://schemas.openxmlformats.org/officeDocument/2006/relationships" r:embed="rId126"/>
            <a:stretch>
              <a:fillRect/>
            </a:stretch>
          </xdr:blipFill>
          <xdr:spPr>
            <a:xfrm>
              <a:off x="10680275" y="2121120"/>
              <a:ext cx="1232329" cy="618120"/>
            </a:xfrm>
            <a:prstGeom prst="rect">
              <a:avLst/>
            </a:prstGeom>
          </xdr:spPr>
        </xdr:pic>
      </mc:Fallback>
    </mc:AlternateContent>
    <xdr:clientData/>
  </xdr:oneCellAnchor>
  <xdr:oneCellAnchor>
    <xdr:from>
      <xdr:col>19</xdr:col>
      <xdr:colOff>162100</xdr:colOff>
      <xdr:row>9</xdr:row>
      <xdr:rowOff>142200</xdr:rowOff>
    </xdr:from>
    <xdr:ext cx="1867160" cy="1737720"/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178">
          <xdr14:nvContentPartPr>
            <xdr14:cNvPr id="91" name="Ink 90">
              <a:extLst>
                <a:ext uri="{FF2B5EF4-FFF2-40B4-BE49-F238E27FC236}">
                  <a16:creationId xmlns:a16="http://schemas.microsoft.com/office/drawing/2014/main" id="{73EDB6C9-D45F-2F4A-B50F-E8882AEDF331}"/>
                </a:ext>
              </a:extLst>
            </xdr14:cNvPr>
            <xdr14:cNvContentPartPr/>
          </xdr14:nvContentPartPr>
          <xdr14:nvPr macro=""/>
          <xdr14:xfrm>
            <a:off x="10893600" y="3114000"/>
            <a:ext cx="1841760" cy="1737720"/>
          </xdr14:xfrm>
        </xdr:contentPart>
      </mc:Choice>
      <mc:Fallback xmlns="">
        <xdr:pic>
          <xdr:nvPicPr>
            <xdr:cNvPr id="777" name="Ink 776">
              <a:extLst>
                <a:ext uri="{FF2B5EF4-FFF2-40B4-BE49-F238E27FC236}">
                  <a16:creationId xmlns:a16="http://schemas.microsoft.com/office/drawing/2014/main" id="{73811F88-5191-6F4F-9039-F0A77F3B547F}"/>
                </a:ext>
              </a:extLst>
            </xdr:cNvPr>
            <xdr:cNvPicPr/>
          </xdr:nvPicPr>
          <xdr:blipFill>
            <a:blip xmlns:r="http://schemas.openxmlformats.org/officeDocument/2006/relationships" r:embed="rId128"/>
            <a:stretch>
              <a:fillRect/>
            </a:stretch>
          </xdr:blipFill>
          <xdr:spPr>
            <a:xfrm>
              <a:off x="10878332" y="3098880"/>
              <a:ext cx="1871941" cy="1768320"/>
            </a:xfrm>
            <a:prstGeom prst="rect">
              <a:avLst/>
            </a:prstGeom>
          </xdr:spPr>
        </xdr:pic>
      </mc:Fallback>
    </mc:AlternateContent>
    <xdr:clientData/>
  </xdr:oneCellAnchor>
  <xdr:oneCellAnchor>
    <xdr:from>
      <xdr:col>19</xdr:col>
      <xdr:colOff>20620</xdr:colOff>
      <xdr:row>15</xdr:row>
      <xdr:rowOff>95640</xdr:rowOff>
    </xdr:from>
    <xdr:ext cx="1731800" cy="838800"/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179">
          <xdr14:nvContentPartPr>
            <xdr14:cNvPr id="92" name="Ink 91">
              <a:extLst>
                <a:ext uri="{FF2B5EF4-FFF2-40B4-BE49-F238E27FC236}">
                  <a16:creationId xmlns:a16="http://schemas.microsoft.com/office/drawing/2014/main" id="{725292CC-A227-314B-A510-8FCAD58FD2FB}"/>
                </a:ext>
              </a:extLst>
            </xdr14:cNvPr>
            <xdr14:cNvContentPartPr/>
          </xdr14:nvContentPartPr>
          <xdr14:nvPr macro=""/>
          <xdr14:xfrm>
            <a:off x="10752120" y="5048640"/>
            <a:ext cx="1706400" cy="838800"/>
          </xdr14:xfrm>
        </xdr:contentPart>
      </mc:Choice>
      <mc:Fallback xmlns="">
        <xdr:pic>
          <xdr:nvPicPr>
            <xdr:cNvPr id="778" name="Ink 777">
              <a:extLst>
                <a:ext uri="{FF2B5EF4-FFF2-40B4-BE49-F238E27FC236}">
                  <a16:creationId xmlns:a16="http://schemas.microsoft.com/office/drawing/2014/main" id="{147D3822-DECA-3742-BF3D-8DB49DD257CC}"/>
                </a:ext>
              </a:extLst>
            </xdr:cNvPr>
            <xdr:cNvPicPr/>
          </xdr:nvPicPr>
          <xdr:blipFill>
            <a:blip xmlns:r="http://schemas.openxmlformats.org/officeDocument/2006/relationships" r:embed="rId132"/>
            <a:stretch>
              <a:fillRect/>
            </a:stretch>
          </xdr:blipFill>
          <xdr:spPr>
            <a:xfrm>
              <a:off x="10737000" y="5033520"/>
              <a:ext cx="1737000" cy="869400"/>
            </a:xfrm>
            <a:prstGeom prst="rect">
              <a:avLst/>
            </a:prstGeom>
          </xdr:spPr>
        </xdr:pic>
      </mc:Fallback>
    </mc:AlternateContent>
    <xdr:clientData/>
  </xdr:oneCellAnchor>
  <xdr:oneCellAnchor>
    <xdr:from>
      <xdr:col>21</xdr:col>
      <xdr:colOff>86460</xdr:colOff>
      <xdr:row>15</xdr:row>
      <xdr:rowOff>283200</xdr:rowOff>
    </xdr:from>
    <xdr:ext cx="774820" cy="435960"/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180">
          <xdr14:nvContentPartPr>
            <xdr14:cNvPr id="93" name="Ink 92">
              <a:extLst>
                <a:ext uri="{FF2B5EF4-FFF2-40B4-BE49-F238E27FC236}">
                  <a16:creationId xmlns:a16="http://schemas.microsoft.com/office/drawing/2014/main" id="{52F6D36C-F370-E247-87C9-AF63F0494DEC}"/>
                </a:ext>
              </a:extLst>
            </xdr14:cNvPr>
            <xdr14:cNvContentPartPr/>
          </xdr14:nvContentPartPr>
          <xdr14:nvPr macro=""/>
          <xdr14:xfrm>
            <a:off x="12468960" y="5236200"/>
            <a:ext cx="762120" cy="435960"/>
          </xdr14:xfrm>
        </xdr:contentPart>
      </mc:Choice>
      <mc:Fallback xmlns="">
        <xdr:pic>
          <xdr:nvPicPr>
            <xdr:cNvPr id="779" name="Ink 778">
              <a:extLst>
                <a:ext uri="{FF2B5EF4-FFF2-40B4-BE49-F238E27FC236}">
                  <a16:creationId xmlns:a16="http://schemas.microsoft.com/office/drawing/2014/main" id="{5E0C0EB6-15F1-4C45-BCB5-03EA9CD045AA}"/>
                </a:ext>
              </a:extLst>
            </xdr:cNvPr>
            <xdr:cNvPicPr/>
          </xdr:nvPicPr>
          <xdr:blipFill>
            <a:blip xmlns:r="http://schemas.openxmlformats.org/officeDocument/2006/relationships" r:embed="rId134"/>
            <a:stretch>
              <a:fillRect/>
            </a:stretch>
          </xdr:blipFill>
          <xdr:spPr>
            <a:xfrm>
              <a:off x="12461526" y="5228640"/>
              <a:ext cx="776633" cy="451080"/>
            </a:xfrm>
            <a:prstGeom prst="rect">
              <a:avLst/>
            </a:prstGeom>
          </xdr:spPr>
        </xdr:pic>
      </mc:Fallback>
    </mc:AlternateContent>
    <xdr:clientData/>
  </xdr:oneCellAnchor>
  <xdr:oneCellAnchor>
    <xdr:from>
      <xdr:col>22</xdr:col>
      <xdr:colOff>96160</xdr:colOff>
      <xdr:row>15</xdr:row>
      <xdr:rowOff>130560</xdr:rowOff>
    </xdr:from>
    <xdr:ext cx="282960" cy="455760"/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181">
          <xdr14:nvContentPartPr>
            <xdr14:cNvPr id="94" name="Ink 93">
              <a:extLst>
                <a:ext uri="{FF2B5EF4-FFF2-40B4-BE49-F238E27FC236}">
                  <a16:creationId xmlns:a16="http://schemas.microsoft.com/office/drawing/2014/main" id="{5170DD19-5DD2-B14C-A2EE-13404F7D1457}"/>
                </a:ext>
              </a:extLst>
            </xdr14:cNvPr>
            <xdr14:cNvContentPartPr/>
          </xdr14:nvContentPartPr>
          <xdr14:nvPr macro=""/>
          <xdr14:xfrm>
            <a:off x="13304160" y="5083560"/>
            <a:ext cx="282960" cy="455760"/>
          </xdr14:xfrm>
        </xdr:contentPart>
      </mc:Choice>
      <mc:Fallback xmlns="">
        <xdr:pic>
          <xdr:nvPicPr>
            <xdr:cNvPr id="780" name="Ink 779">
              <a:extLst>
                <a:ext uri="{FF2B5EF4-FFF2-40B4-BE49-F238E27FC236}">
                  <a16:creationId xmlns:a16="http://schemas.microsoft.com/office/drawing/2014/main" id="{D81ED773-31EE-5340-BE2F-D11E73509CAB}"/>
                </a:ext>
              </a:extLst>
            </xdr:cNvPr>
            <xdr:cNvPicPr/>
          </xdr:nvPicPr>
          <xdr:blipFill>
            <a:blip xmlns:r="http://schemas.openxmlformats.org/officeDocument/2006/relationships" r:embed="rId136"/>
            <a:stretch>
              <a:fillRect/>
            </a:stretch>
          </xdr:blipFill>
          <xdr:spPr>
            <a:xfrm>
              <a:off x="13288680" y="5068440"/>
              <a:ext cx="313560" cy="486360"/>
            </a:xfrm>
            <a:prstGeom prst="rect">
              <a:avLst/>
            </a:prstGeom>
          </xdr:spPr>
        </xdr:pic>
      </mc:Fallback>
    </mc:AlternateContent>
    <xdr:clientData/>
  </xdr:oneCellAnchor>
  <xdr:oneCellAnchor>
    <xdr:from>
      <xdr:col>22</xdr:col>
      <xdr:colOff>464080</xdr:colOff>
      <xdr:row>15</xdr:row>
      <xdr:rowOff>23280</xdr:rowOff>
    </xdr:from>
    <xdr:ext cx="122040" cy="753480"/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182">
          <xdr14:nvContentPartPr>
            <xdr14:cNvPr id="95" name="Ink 94">
              <a:extLst>
                <a:ext uri="{FF2B5EF4-FFF2-40B4-BE49-F238E27FC236}">
                  <a16:creationId xmlns:a16="http://schemas.microsoft.com/office/drawing/2014/main" id="{CF56C284-54CC-2647-A543-401A08A95990}"/>
                </a:ext>
              </a:extLst>
            </xdr14:cNvPr>
            <xdr14:cNvContentPartPr/>
          </xdr14:nvContentPartPr>
          <xdr14:nvPr macro=""/>
          <xdr14:xfrm>
            <a:off x="13672080" y="4976280"/>
            <a:ext cx="122040" cy="753480"/>
          </xdr14:xfrm>
        </xdr:contentPart>
      </mc:Choice>
      <mc:Fallback xmlns="">
        <xdr:pic>
          <xdr:nvPicPr>
            <xdr:cNvPr id="781" name="Ink 780">
              <a:extLst>
                <a:ext uri="{FF2B5EF4-FFF2-40B4-BE49-F238E27FC236}">
                  <a16:creationId xmlns:a16="http://schemas.microsoft.com/office/drawing/2014/main" id="{C0852F3E-3E31-3544-984D-F758C317EAB7}"/>
                </a:ext>
              </a:extLst>
            </xdr:cNvPr>
            <xdr:cNvPicPr/>
          </xdr:nvPicPr>
          <xdr:blipFill>
            <a:blip xmlns:r="http://schemas.openxmlformats.org/officeDocument/2006/relationships" r:embed="rId138"/>
            <a:stretch>
              <a:fillRect/>
            </a:stretch>
          </xdr:blipFill>
          <xdr:spPr>
            <a:xfrm>
              <a:off x="13656960" y="4961160"/>
              <a:ext cx="152280" cy="784080"/>
            </a:xfrm>
            <a:prstGeom prst="rect">
              <a:avLst/>
            </a:prstGeom>
          </xdr:spPr>
        </xdr:pic>
      </mc:Fallback>
    </mc:AlternateContent>
    <xdr:clientData/>
  </xdr:oneCellAnchor>
  <xdr:oneCellAnchor>
    <xdr:from>
      <xdr:col>19</xdr:col>
      <xdr:colOff>131500</xdr:colOff>
      <xdr:row>18</xdr:row>
      <xdr:rowOff>77040</xdr:rowOff>
    </xdr:from>
    <xdr:ext cx="1347580" cy="1518480"/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183">
          <xdr14:nvContentPartPr>
            <xdr14:cNvPr id="96" name="Ink 95">
              <a:extLst>
                <a:ext uri="{FF2B5EF4-FFF2-40B4-BE49-F238E27FC236}">
                  <a16:creationId xmlns:a16="http://schemas.microsoft.com/office/drawing/2014/main" id="{11D56262-746F-CA48-98EF-9164BF7EEBD5}"/>
                </a:ext>
              </a:extLst>
            </xdr14:cNvPr>
            <xdr14:cNvContentPartPr/>
          </xdr14:nvContentPartPr>
          <xdr14:nvPr macro=""/>
          <xdr14:xfrm>
            <a:off x="10863000" y="6020640"/>
            <a:ext cx="1334880" cy="1518480"/>
          </xdr14:xfrm>
        </xdr:contentPart>
      </mc:Choice>
      <mc:Fallback xmlns="">
        <xdr:pic>
          <xdr:nvPicPr>
            <xdr:cNvPr id="782" name="Ink 781">
              <a:extLst>
                <a:ext uri="{FF2B5EF4-FFF2-40B4-BE49-F238E27FC236}">
                  <a16:creationId xmlns:a16="http://schemas.microsoft.com/office/drawing/2014/main" id="{A719E41F-E07E-7A49-A9A3-2FFA01556656}"/>
                </a:ext>
              </a:extLst>
            </xdr:cNvPr>
            <xdr:cNvPicPr/>
          </xdr:nvPicPr>
          <xdr:blipFill>
            <a:blip xmlns:r="http://schemas.openxmlformats.org/officeDocument/2006/relationships" r:embed="rId140"/>
            <a:stretch>
              <a:fillRect/>
            </a:stretch>
          </xdr:blipFill>
          <xdr:spPr>
            <a:xfrm>
              <a:off x="10848025" y="6005520"/>
              <a:ext cx="1365186" cy="1549080"/>
            </a:xfrm>
            <a:prstGeom prst="rect">
              <a:avLst/>
            </a:prstGeom>
          </xdr:spPr>
        </xdr:pic>
      </mc:Fallback>
    </mc:AlternateContent>
    <xdr:clientData/>
  </xdr:oneCellAnchor>
  <xdr:oneCellAnchor>
    <xdr:from>
      <xdr:col>18</xdr:col>
      <xdr:colOff>680880</xdr:colOff>
      <xdr:row>23</xdr:row>
      <xdr:rowOff>254120</xdr:rowOff>
    </xdr:from>
    <xdr:ext cx="442900" cy="427680"/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184">
          <xdr14:nvContentPartPr>
            <xdr14:cNvPr id="97" name="Ink 96">
              <a:extLst>
                <a:ext uri="{FF2B5EF4-FFF2-40B4-BE49-F238E27FC236}">
                  <a16:creationId xmlns:a16="http://schemas.microsoft.com/office/drawing/2014/main" id="{19A9BCB8-DC02-4C4B-A573-75ACFA92A3C4}"/>
                </a:ext>
              </a:extLst>
            </xdr14:cNvPr>
            <xdr14:cNvContentPartPr/>
          </xdr14:nvContentPartPr>
          <xdr14:nvPr macro=""/>
          <xdr14:xfrm>
            <a:off x="10586880" y="7848720"/>
            <a:ext cx="430200" cy="427680"/>
          </xdr14:xfrm>
        </xdr:contentPart>
      </mc:Choice>
      <mc:Fallback xmlns="">
        <xdr:pic>
          <xdr:nvPicPr>
            <xdr:cNvPr id="783" name="Ink 782">
              <a:extLst>
                <a:ext uri="{FF2B5EF4-FFF2-40B4-BE49-F238E27FC236}">
                  <a16:creationId xmlns:a16="http://schemas.microsoft.com/office/drawing/2014/main" id="{E97919F6-DBBA-DA48-A8D7-CB874513AE82}"/>
                </a:ext>
              </a:extLst>
            </xdr:cNvPr>
            <xdr:cNvPicPr/>
          </xdr:nvPicPr>
          <xdr:blipFill>
            <a:blip xmlns:r="http://schemas.openxmlformats.org/officeDocument/2006/relationships" r:embed="rId142"/>
            <a:stretch>
              <a:fillRect/>
            </a:stretch>
          </xdr:blipFill>
          <xdr:spPr>
            <a:xfrm>
              <a:off x="10571760" y="7833600"/>
              <a:ext cx="460800" cy="458280"/>
            </a:xfrm>
            <a:prstGeom prst="rect">
              <a:avLst/>
            </a:prstGeom>
          </xdr:spPr>
        </xdr:pic>
      </mc:Fallback>
    </mc:AlternateContent>
    <xdr:clientData/>
  </xdr:oneCellAnchor>
  <xdr:oneCellAnchor>
    <xdr:from>
      <xdr:col>19</xdr:col>
      <xdr:colOff>429220</xdr:colOff>
      <xdr:row>23</xdr:row>
      <xdr:rowOff>312440</xdr:rowOff>
    </xdr:from>
    <xdr:ext cx="254880" cy="297720"/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185">
          <xdr14:nvContentPartPr>
            <xdr14:cNvPr id="98" name="Ink 97">
              <a:extLst>
                <a:ext uri="{FF2B5EF4-FFF2-40B4-BE49-F238E27FC236}">
                  <a16:creationId xmlns:a16="http://schemas.microsoft.com/office/drawing/2014/main" id="{A2DC325A-ABE8-6948-9B5C-E6348F127D1C}"/>
                </a:ext>
              </a:extLst>
            </xdr14:cNvPr>
            <xdr14:cNvContentPartPr/>
          </xdr14:nvContentPartPr>
          <xdr14:nvPr macro=""/>
          <xdr14:xfrm>
            <a:off x="11160720" y="7907040"/>
            <a:ext cx="254880" cy="297720"/>
          </xdr14:xfrm>
        </xdr:contentPart>
      </mc:Choice>
      <mc:Fallback xmlns="">
        <xdr:pic>
          <xdr:nvPicPr>
            <xdr:cNvPr id="784" name="Ink 783">
              <a:extLst>
                <a:ext uri="{FF2B5EF4-FFF2-40B4-BE49-F238E27FC236}">
                  <a16:creationId xmlns:a16="http://schemas.microsoft.com/office/drawing/2014/main" id="{6A8D0188-4B98-A947-9D78-BCC018B7152F}"/>
                </a:ext>
              </a:extLst>
            </xdr:cNvPr>
            <xdr:cNvPicPr/>
          </xdr:nvPicPr>
          <xdr:blipFill>
            <a:blip xmlns:r="http://schemas.openxmlformats.org/officeDocument/2006/relationships" r:embed="rId144"/>
            <a:stretch>
              <a:fillRect/>
            </a:stretch>
          </xdr:blipFill>
          <xdr:spPr>
            <a:xfrm>
              <a:off x="11145240" y="7891920"/>
              <a:ext cx="285480" cy="327960"/>
            </a:xfrm>
            <a:prstGeom prst="rect">
              <a:avLst/>
            </a:prstGeom>
          </xdr:spPr>
        </xdr:pic>
      </mc:Fallback>
    </mc:AlternateContent>
    <xdr:clientData/>
  </xdr:oneCellAnchor>
  <xdr:oneCellAnchor>
    <xdr:from>
      <xdr:col>19</xdr:col>
      <xdr:colOff>800740</xdr:colOff>
      <xdr:row>23</xdr:row>
      <xdr:rowOff>232160</xdr:rowOff>
    </xdr:from>
    <xdr:ext cx="226540" cy="365040"/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186">
          <xdr14:nvContentPartPr>
            <xdr14:cNvPr id="99" name="Ink 98">
              <a:extLst>
                <a:ext uri="{FF2B5EF4-FFF2-40B4-BE49-F238E27FC236}">
                  <a16:creationId xmlns:a16="http://schemas.microsoft.com/office/drawing/2014/main" id="{96546D91-A7A6-8A41-9AB5-5D7458E74E94}"/>
                </a:ext>
              </a:extLst>
            </xdr14:cNvPr>
            <xdr14:cNvContentPartPr/>
          </xdr14:nvContentPartPr>
          <xdr14:nvPr macro=""/>
          <xdr14:xfrm>
            <a:off x="11532240" y="7826760"/>
            <a:ext cx="213840" cy="365040"/>
          </xdr14:xfrm>
        </xdr:contentPart>
      </mc:Choice>
      <mc:Fallback xmlns="">
        <xdr:pic>
          <xdr:nvPicPr>
            <xdr:cNvPr id="785" name="Ink 784">
              <a:extLst>
                <a:ext uri="{FF2B5EF4-FFF2-40B4-BE49-F238E27FC236}">
                  <a16:creationId xmlns:a16="http://schemas.microsoft.com/office/drawing/2014/main" id="{48970F21-9A3D-1146-9D9D-EA3458F86E5E}"/>
                </a:ext>
              </a:extLst>
            </xdr:cNvPr>
            <xdr:cNvPicPr/>
          </xdr:nvPicPr>
          <xdr:blipFill>
            <a:blip xmlns:r="http://schemas.openxmlformats.org/officeDocument/2006/relationships" r:embed="rId146"/>
            <a:stretch>
              <a:fillRect/>
            </a:stretch>
          </xdr:blipFill>
          <xdr:spPr>
            <a:xfrm>
              <a:off x="11517120" y="7811280"/>
              <a:ext cx="244440" cy="395280"/>
            </a:xfrm>
            <a:prstGeom prst="rect">
              <a:avLst/>
            </a:prstGeom>
          </xdr:spPr>
        </xdr:pic>
      </mc:Fallback>
    </mc:AlternateContent>
    <xdr:clientData/>
  </xdr:oneCellAnchor>
  <xdr:oneCellAnchor>
    <xdr:from>
      <xdr:col>20</xdr:col>
      <xdr:colOff>335600</xdr:colOff>
      <xdr:row>23</xdr:row>
      <xdr:rowOff>156920</xdr:rowOff>
    </xdr:from>
    <xdr:ext cx="314640" cy="550800"/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187">
          <xdr14:nvContentPartPr>
            <xdr14:cNvPr id="100" name="Ink 99">
              <a:extLst>
                <a:ext uri="{FF2B5EF4-FFF2-40B4-BE49-F238E27FC236}">
                  <a16:creationId xmlns:a16="http://schemas.microsoft.com/office/drawing/2014/main" id="{540C8262-9B75-DF40-B978-8B20CEDA1AD1}"/>
                </a:ext>
              </a:extLst>
            </xdr14:cNvPr>
            <xdr14:cNvContentPartPr/>
          </xdr14:nvContentPartPr>
          <xdr14:nvPr macro=""/>
          <xdr14:xfrm>
            <a:off x="11892600" y="7751520"/>
            <a:ext cx="314640" cy="550800"/>
          </xdr14:xfrm>
        </xdr:contentPart>
      </mc:Choice>
      <mc:Fallback xmlns="">
        <xdr:pic>
          <xdr:nvPicPr>
            <xdr:cNvPr id="786" name="Ink 785">
              <a:extLst>
                <a:ext uri="{FF2B5EF4-FFF2-40B4-BE49-F238E27FC236}">
                  <a16:creationId xmlns:a16="http://schemas.microsoft.com/office/drawing/2014/main" id="{92F4B5AF-3379-044D-940C-B7FA96CE3C83}"/>
                </a:ext>
              </a:extLst>
            </xdr:cNvPr>
            <xdr:cNvPicPr/>
          </xdr:nvPicPr>
          <xdr:blipFill>
            <a:blip xmlns:r="http://schemas.openxmlformats.org/officeDocument/2006/relationships" r:embed="rId148"/>
            <a:stretch>
              <a:fillRect/>
            </a:stretch>
          </xdr:blipFill>
          <xdr:spPr>
            <a:xfrm>
              <a:off x="11877480" y="7736400"/>
              <a:ext cx="344880" cy="581040"/>
            </a:xfrm>
            <a:prstGeom prst="rect">
              <a:avLst/>
            </a:prstGeom>
          </xdr:spPr>
        </xdr:pic>
      </mc:Fallback>
    </mc:AlternateContent>
    <xdr:clientData/>
  </xdr:oneCellAnchor>
  <xdr:oneCellAnchor>
    <xdr:from>
      <xdr:col>22</xdr:col>
      <xdr:colOff>321160</xdr:colOff>
      <xdr:row>23</xdr:row>
      <xdr:rowOff>100760</xdr:rowOff>
    </xdr:from>
    <xdr:ext cx="132840" cy="542880"/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188">
          <xdr14:nvContentPartPr>
            <xdr14:cNvPr id="101" name="Ink 100">
              <a:extLst>
                <a:ext uri="{FF2B5EF4-FFF2-40B4-BE49-F238E27FC236}">
                  <a16:creationId xmlns:a16="http://schemas.microsoft.com/office/drawing/2014/main" id="{5043CBF5-BB57-634E-A9E1-C8FBBB39FA4C}"/>
                </a:ext>
              </a:extLst>
            </xdr14:cNvPr>
            <xdr14:cNvContentPartPr/>
          </xdr14:nvContentPartPr>
          <xdr14:nvPr macro=""/>
          <xdr14:xfrm>
            <a:off x="13529160" y="7695360"/>
            <a:ext cx="132840" cy="542880"/>
          </xdr14:xfrm>
        </xdr:contentPart>
      </mc:Choice>
      <mc:Fallback xmlns="">
        <xdr:pic>
          <xdr:nvPicPr>
            <xdr:cNvPr id="787" name="Ink 786">
              <a:extLst>
                <a:ext uri="{FF2B5EF4-FFF2-40B4-BE49-F238E27FC236}">
                  <a16:creationId xmlns:a16="http://schemas.microsoft.com/office/drawing/2014/main" id="{4EB8E804-A288-6640-A361-7446A3D3261B}"/>
                </a:ext>
              </a:extLst>
            </xdr:cNvPr>
            <xdr:cNvPicPr/>
          </xdr:nvPicPr>
          <xdr:blipFill>
            <a:blip xmlns:r="http://schemas.openxmlformats.org/officeDocument/2006/relationships" r:embed="rId150"/>
            <a:stretch>
              <a:fillRect/>
            </a:stretch>
          </xdr:blipFill>
          <xdr:spPr>
            <a:xfrm>
              <a:off x="13513680" y="7680240"/>
              <a:ext cx="163440" cy="573480"/>
            </a:xfrm>
            <a:prstGeom prst="rect">
              <a:avLst/>
            </a:prstGeom>
          </xdr:spPr>
        </xdr:pic>
      </mc:Fallback>
    </mc:AlternateContent>
    <xdr:clientData/>
  </xdr:oneCellAnchor>
  <xdr:oneCellAnchor>
    <xdr:from>
      <xdr:col>20</xdr:col>
      <xdr:colOff>554120</xdr:colOff>
      <xdr:row>23</xdr:row>
      <xdr:rowOff>88880</xdr:rowOff>
    </xdr:from>
    <xdr:ext cx="828100" cy="356040"/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189">
          <xdr14:nvContentPartPr>
            <xdr14:cNvPr id="102" name="Ink 101">
              <a:extLst>
                <a:ext uri="{FF2B5EF4-FFF2-40B4-BE49-F238E27FC236}">
                  <a16:creationId xmlns:a16="http://schemas.microsoft.com/office/drawing/2014/main" id="{28EF3368-F1C9-F247-A2A1-2387B7C93084}"/>
                </a:ext>
              </a:extLst>
            </xdr14:cNvPr>
            <xdr14:cNvContentPartPr/>
          </xdr14:nvContentPartPr>
          <xdr14:nvPr macro=""/>
          <xdr14:xfrm>
            <a:off x="12111120" y="7683480"/>
            <a:ext cx="815400" cy="356040"/>
          </xdr14:xfrm>
        </xdr:contentPart>
      </mc:Choice>
      <mc:Fallback xmlns="">
        <xdr:pic>
          <xdr:nvPicPr>
            <xdr:cNvPr id="788" name="Ink 787">
              <a:extLst>
                <a:ext uri="{FF2B5EF4-FFF2-40B4-BE49-F238E27FC236}">
                  <a16:creationId xmlns:a16="http://schemas.microsoft.com/office/drawing/2014/main" id="{EC6CA857-D5BB-134D-A727-D0A35F6B7152}"/>
                </a:ext>
              </a:extLst>
            </xdr:cNvPr>
            <xdr:cNvPicPr/>
          </xdr:nvPicPr>
          <xdr:blipFill>
            <a:blip xmlns:r="http://schemas.openxmlformats.org/officeDocument/2006/relationships" r:embed="rId190"/>
            <a:stretch>
              <a:fillRect/>
            </a:stretch>
          </xdr:blipFill>
          <xdr:spPr>
            <a:xfrm>
              <a:off x="12103560" y="7675920"/>
              <a:ext cx="830520" cy="371160"/>
            </a:xfrm>
            <a:prstGeom prst="rect">
              <a:avLst/>
            </a:prstGeom>
          </xdr:spPr>
        </xdr:pic>
      </mc:Fallback>
    </mc:AlternateContent>
    <xdr:clientData/>
  </xdr:oneCellAnchor>
  <xdr:oneCellAnchor>
    <xdr:from>
      <xdr:col>21</xdr:col>
      <xdr:colOff>696660</xdr:colOff>
      <xdr:row>23</xdr:row>
      <xdr:rowOff>146480</xdr:rowOff>
    </xdr:from>
    <xdr:ext cx="289900" cy="426960"/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191">
          <xdr14:nvContentPartPr>
            <xdr14:cNvPr id="103" name="Ink 102">
              <a:extLst>
                <a:ext uri="{FF2B5EF4-FFF2-40B4-BE49-F238E27FC236}">
                  <a16:creationId xmlns:a16="http://schemas.microsoft.com/office/drawing/2014/main" id="{F20695F4-FAB9-374A-9275-CB560B273F99}"/>
                </a:ext>
              </a:extLst>
            </xdr14:cNvPr>
            <xdr14:cNvContentPartPr/>
          </xdr14:nvContentPartPr>
          <xdr14:nvPr macro=""/>
          <xdr14:xfrm>
            <a:off x="13079160" y="7741080"/>
            <a:ext cx="277200" cy="426960"/>
          </xdr14:xfrm>
        </xdr:contentPart>
      </mc:Choice>
      <mc:Fallback xmlns="">
        <xdr:pic>
          <xdr:nvPicPr>
            <xdr:cNvPr id="789" name="Ink 788">
              <a:extLst>
                <a:ext uri="{FF2B5EF4-FFF2-40B4-BE49-F238E27FC236}">
                  <a16:creationId xmlns:a16="http://schemas.microsoft.com/office/drawing/2014/main" id="{4B543727-247F-FF47-8A4C-7CFC48CFA376}"/>
                </a:ext>
              </a:extLst>
            </xdr:cNvPr>
            <xdr:cNvPicPr/>
          </xdr:nvPicPr>
          <xdr:blipFill>
            <a:blip xmlns:r="http://schemas.openxmlformats.org/officeDocument/2006/relationships" r:embed="rId152"/>
            <a:stretch>
              <a:fillRect/>
            </a:stretch>
          </xdr:blipFill>
          <xdr:spPr>
            <a:xfrm>
              <a:off x="13063680" y="7725960"/>
              <a:ext cx="307800" cy="457560"/>
            </a:xfrm>
            <a:prstGeom prst="rect">
              <a:avLst/>
            </a:prstGeom>
          </xdr:spPr>
        </xdr:pic>
      </mc:Fallback>
    </mc:AlternateContent>
    <xdr:clientData/>
  </xdr:oneCellAnchor>
  <xdr:oneCellAnchor>
    <xdr:from>
      <xdr:col>18</xdr:col>
      <xdr:colOff>284160</xdr:colOff>
      <xdr:row>26</xdr:row>
      <xdr:rowOff>77480</xdr:rowOff>
    </xdr:from>
    <xdr:ext cx="1659080" cy="1903320"/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192">
          <xdr14:nvContentPartPr>
            <xdr14:cNvPr id="104" name="Ink 103">
              <a:extLst>
                <a:ext uri="{FF2B5EF4-FFF2-40B4-BE49-F238E27FC236}">
                  <a16:creationId xmlns:a16="http://schemas.microsoft.com/office/drawing/2014/main" id="{D4C086FF-D313-E64E-9380-A0E57B249970}"/>
                </a:ext>
              </a:extLst>
            </xdr14:cNvPr>
            <xdr14:cNvContentPartPr/>
          </xdr14:nvContentPartPr>
          <xdr14:nvPr macro=""/>
          <xdr14:xfrm>
            <a:off x="10190160" y="8662680"/>
            <a:ext cx="1633680" cy="1903320"/>
          </xdr14:xfrm>
        </xdr:contentPart>
      </mc:Choice>
      <mc:Fallback xmlns="">
        <xdr:pic>
          <xdr:nvPicPr>
            <xdr:cNvPr id="790" name="Ink 789">
              <a:extLst>
                <a:ext uri="{FF2B5EF4-FFF2-40B4-BE49-F238E27FC236}">
                  <a16:creationId xmlns:a16="http://schemas.microsoft.com/office/drawing/2014/main" id="{1C83F19E-7208-0547-B861-B1CB89E032C3}"/>
                </a:ext>
              </a:extLst>
            </xdr:cNvPr>
            <xdr:cNvPicPr/>
          </xdr:nvPicPr>
          <xdr:blipFill>
            <a:blip xmlns:r="http://schemas.openxmlformats.org/officeDocument/2006/relationships" r:embed="rId154"/>
            <a:stretch>
              <a:fillRect/>
            </a:stretch>
          </xdr:blipFill>
          <xdr:spPr>
            <a:xfrm>
              <a:off x="10175273" y="8647200"/>
              <a:ext cx="1663809" cy="1933920"/>
            </a:xfrm>
            <a:prstGeom prst="rect">
              <a:avLst/>
            </a:prstGeom>
          </xdr:spPr>
        </xdr:pic>
      </mc:Fallback>
    </mc:AlternateContent>
    <xdr:clientData/>
  </xdr:oneCellAnchor>
  <xdr:oneCellAnchor>
    <xdr:from>
      <xdr:col>18</xdr:col>
      <xdr:colOff>464880</xdr:colOff>
      <xdr:row>33</xdr:row>
      <xdr:rowOff>32640</xdr:rowOff>
    </xdr:from>
    <xdr:ext cx="385660" cy="432720"/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193">
          <xdr14:nvContentPartPr>
            <xdr14:cNvPr id="105" name="Ink 104">
              <a:extLst>
                <a:ext uri="{FF2B5EF4-FFF2-40B4-BE49-F238E27FC236}">
                  <a16:creationId xmlns:a16="http://schemas.microsoft.com/office/drawing/2014/main" id="{D3C8F898-658B-ED4D-8503-9F119079157F}"/>
                </a:ext>
              </a:extLst>
            </xdr14:cNvPr>
            <xdr14:cNvContentPartPr/>
          </xdr14:nvContentPartPr>
          <xdr14:nvPr macro=""/>
          <xdr14:xfrm>
            <a:off x="10370880" y="10929240"/>
            <a:ext cx="372960" cy="432720"/>
          </xdr14:xfrm>
        </xdr:contentPart>
      </mc:Choice>
      <mc:Fallback xmlns="">
        <xdr:pic>
          <xdr:nvPicPr>
            <xdr:cNvPr id="791" name="Ink 790">
              <a:extLst>
                <a:ext uri="{FF2B5EF4-FFF2-40B4-BE49-F238E27FC236}">
                  <a16:creationId xmlns:a16="http://schemas.microsoft.com/office/drawing/2014/main" id="{450BFDB3-4DEE-5F40-ADB7-F81FE210D5F6}"/>
                </a:ext>
              </a:extLst>
            </xdr:cNvPr>
            <xdr:cNvPicPr/>
          </xdr:nvPicPr>
          <xdr:blipFill>
            <a:blip xmlns:r="http://schemas.openxmlformats.org/officeDocument/2006/relationships" r:embed="rId156"/>
            <a:stretch>
              <a:fillRect/>
            </a:stretch>
          </xdr:blipFill>
          <xdr:spPr>
            <a:xfrm>
              <a:off x="10355400" y="10914120"/>
              <a:ext cx="403560" cy="463320"/>
            </a:xfrm>
            <a:prstGeom prst="rect">
              <a:avLst/>
            </a:prstGeom>
          </xdr:spPr>
        </xdr:pic>
      </mc:Fallback>
    </mc:AlternateContent>
    <xdr:clientData/>
  </xdr:oneCellAnchor>
  <xdr:oneCellAnchor>
    <xdr:from>
      <xdr:col>19</xdr:col>
      <xdr:colOff>249940</xdr:colOff>
      <xdr:row>32</xdr:row>
      <xdr:rowOff>310640</xdr:rowOff>
    </xdr:from>
    <xdr:ext cx="179280" cy="417960"/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194">
          <xdr14:nvContentPartPr>
            <xdr14:cNvPr id="106" name="Ink 105">
              <a:extLst>
                <a:ext uri="{FF2B5EF4-FFF2-40B4-BE49-F238E27FC236}">
                  <a16:creationId xmlns:a16="http://schemas.microsoft.com/office/drawing/2014/main" id="{9559FEF4-339C-B44F-A44B-7399EA27F576}"/>
                </a:ext>
              </a:extLst>
            </xdr14:cNvPr>
            <xdr14:cNvContentPartPr/>
          </xdr14:nvContentPartPr>
          <xdr14:nvPr macro=""/>
          <xdr14:xfrm>
            <a:off x="10981440" y="10877040"/>
            <a:ext cx="179280" cy="417960"/>
          </xdr14:xfrm>
        </xdr:contentPart>
      </mc:Choice>
      <mc:Fallback xmlns="">
        <xdr:pic>
          <xdr:nvPicPr>
            <xdr:cNvPr id="792" name="Ink 791">
              <a:extLst>
                <a:ext uri="{FF2B5EF4-FFF2-40B4-BE49-F238E27FC236}">
                  <a16:creationId xmlns:a16="http://schemas.microsoft.com/office/drawing/2014/main" id="{1418B791-991F-7A44-9344-2AFE171855D4}"/>
                </a:ext>
              </a:extLst>
            </xdr:cNvPr>
            <xdr:cNvPicPr/>
          </xdr:nvPicPr>
          <xdr:blipFill>
            <a:blip xmlns:r="http://schemas.openxmlformats.org/officeDocument/2006/relationships" r:embed="rId158"/>
            <a:stretch>
              <a:fillRect/>
            </a:stretch>
          </xdr:blipFill>
          <xdr:spPr>
            <a:xfrm>
              <a:off x="10965960" y="10861920"/>
              <a:ext cx="209520" cy="448560"/>
            </a:xfrm>
            <a:prstGeom prst="rect">
              <a:avLst/>
            </a:prstGeom>
          </xdr:spPr>
        </xdr:pic>
      </mc:Fallback>
    </mc:AlternateContent>
    <xdr:clientData/>
  </xdr:oneCellAnchor>
  <xdr:oneCellAnchor>
    <xdr:from>
      <xdr:col>19</xdr:col>
      <xdr:colOff>578620</xdr:colOff>
      <xdr:row>33</xdr:row>
      <xdr:rowOff>240</xdr:rowOff>
    </xdr:from>
    <xdr:ext cx="142560" cy="312120"/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195">
          <xdr14:nvContentPartPr>
            <xdr14:cNvPr id="107" name="Ink 106">
              <a:extLst>
                <a:ext uri="{FF2B5EF4-FFF2-40B4-BE49-F238E27FC236}">
                  <a16:creationId xmlns:a16="http://schemas.microsoft.com/office/drawing/2014/main" id="{8C1357A0-B5E4-FF45-B572-DB14C38E9ACC}"/>
                </a:ext>
              </a:extLst>
            </xdr14:cNvPr>
            <xdr14:cNvContentPartPr/>
          </xdr14:nvContentPartPr>
          <xdr14:nvPr macro=""/>
          <xdr14:xfrm>
            <a:off x="11310120" y="10896840"/>
            <a:ext cx="142560" cy="312120"/>
          </xdr14:xfrm>
        </xdr:contentPart>
      </mc:Choice>
      <mc:Fallback xmlns="">
        <xdr:pic>
          <xdr:nvPicPr>
            <xdr:cNvPr id="793" name="Ink 792">
              <a:extLst>
                <a:ext uri="{FF2B5EF4-FFF2-40B4-BE49-F238E27FC236}">
                  <a16:creationId xmlns:a16="http://schemas.microsoft.com/office/drawing/2014/main" id="{8D1ACB98-F3C3-C648-9C18-520EF298D7F0}"/>
                </a:ext>
              </a:extLst>
            </xdr:cNvPr>
            <xdr:cNvPicPr/>
          </xdr:nvPicPr>
          <xdr:blipFill>
            <a:blip xmlns:r="http://schemas.openxmlformats.org/officeDocument/2006/relationships" r:embed="rId160"/>
            <a:stretch>
              <a:fillRect/>
            </a:stretch>
          </xdr:blipFill>
          <xdr:spPr>
            <a:xfrm>
              <a:off x="11295000" y="10881360"/>
              <a:ext cx="172800" cy="342720"/>
            </a:xfrm>
            <a:prstGeom prst="rect">
              <a:avLst/>
            </a:prstGeom>
          </xdr:spPr>
        </xdr:pic>
      </mc:Fallback>
    </mc:AlternateContent>
    <xdr:clientData/>
  </xdr:oneCellAnchor>
  <xdr:oneCellAnchor>
    <xdr:from>
      <xdr:col>20</xdr:col>
      <xdr:colOff>86120</xdr:colOff>
      <xdr:row>32</xdr:row>
      <xdr:rowOff>226400</xdr:rowOff>
    </xdr:from>
    <xdr:ext cx="394560" cy="597240"/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196">
          <xdr14:nvContentPartPr>
            <xdr14:cNvPr id="108" name="Ink 107">
              <a:extLst>
                <a:ext uri="{FF2B5EF4-FFF2-40B4-BE49-F238E27FC236}">
                  <a16:creationId xmlns:a16="http://schemas.microsoft.com/office/drawing/2014/main" id="{6A333770-079B-6641-9448-2BA0C99B9143}"/>
                </a:ext>
              </a:extLst>
            </xdr14:cNvPr>
            <xdr14:cNvContentPartPr/>
          </xdr14:nvContentPartPr>
          <xdr14:nvPr macro=""/>
          <xdr14:xfrm>
            <a:off x="11643120" y="10792800"/>
            <a:ext cx="394560" cy="597240"/>
          </xdr14:xfrm>
        </xdr:contentPart>
      </mc:Choice>
      <mc:Fallback xmlns="">
        <xdr:pic>
          <xdr:nvPicPr>
            <xdr:cNvPr id="794" name="Ink 793">
              <a:extLst>
                <a:ext uri="{FF2B5EF4-FFF2-40B4-BE49-F238E27FC236}">
                  <a16:creationId xmlns:a16="http://schemas.microsoft.com/office/drawing/2014/main" id="{0F61679D-14BC-7D4C-BE8E-44179120FDA8}"/>
                </a:ext>
              </a:extLst>
            </xdr:cNvPr>
            <xdr:cNvPicPr/>
          </xdr:nvPicPr>
          <xdr:blipFill>
            <a:blip xmlns:r="http://schemas.openxmlformats.org/officeDocument/2006/relationships" r:embed="rId162"/>
            <a:stretch>
              <a:fillRect/>
            </a:stretch>
          </xdr:blipFill>
          <xdr:spPr>
            <a:xfrm>
              <a:off x="11627640" y="10777680"/>
              <a:ext cx="424800" cy="627840"/>
            </a:xfrm>
            <a:prstGeom prst="rect">
              <a:avLst/>
            </a:prstGeom>
          </xdr:spPr>
        </xdr:pic>
      </mc:Fallback>
    </mc:AlternateContent>
    <xdr:clientData/>
  </xdr:oneCellAnchor>
  <xdr:oneCellAnchor>
    <xdr:from>
      <xdr:col>21</xdr:col>
      <xdr:colOff>708540</xdr:colOff>
      <xdr:row>32</xdr:row>
      <xdr:rowOff>160520</xdr:rowOff>
    </xdr:from>
    <xdr:ext cx="147700" cy="607320"/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197">
          <xdr14:nvContentPartPr>
            <xdr14:cNvPr id="109" name="Ink 108">
              <a:extLst>
                <a:ext uri="{FF2B5EF4-FFF2-40B4-BE49-F238E27FC236}">
                  <a16:creationId xmlns:a16="http://schemas.microsoft.com/office/drawing/2014/main" id="{D84ABD50-120B-9748-B9DD-F2DCD997D3CA}"/>
                </a:ext>
              </a:extLst>
            </xdr14:cNvPr>
            <xdr14:cNvContentPartPr/>
          </xdr14:nvContentPartPr>
          <xdr14:nvPr macro=""/>
          <xdr14:xfrm>
            <a:off x="13091040" y="10726920"/>
            <a:ext cx="135000" cy="607320"/>
          </xdr14:xfrm>
        </xdr:contentPart>
      </mc:Choice>
      <mc:Fallback xmlns="">
        <xdr:pic>
          <xdr:nvPicPr>
            <xdr:cNvPr id="795" name="Ink 794">
              <a:extLst>
                <a:ext uri="{FF2B5EF4-FFF2-40B4-BE49-F238E27FC236}">
                  <a16:creationId xmlns:a16="http://schemas.microsoft.com/office/drawing/2014/main" id="{70DE6FC4-0D62-4F44-AFFF-DD0DFC864BE6}"/>
                </a:ext>
              </a:extLst>
            </xdr:cNvPr>
            <xdr:cNvPicPr/>
          </xdr:nvPicPr>
          <xdr:blipFill>
            <a:blip xmlns:r="http://schemas.openxmlformats.org/officeDocument/2006/relationships" r:embed="rId164"/>
            <a:stretch>
              <a:fillRect/>
            </a:stretch>
          </xdr:blipFill>
          <xdr:spPr>
            <a:xfrm>
              <a:off x="13075920" y="10711440"/>
              <a:ext cx="165600" cy="637920"/>
            </a:xfrm>
            <a:prstGeom prst="rect">
              <a:avLst/>
            </a:prstGeom>
          </xdr:spPr>
        </xdr:pic>
      </mc:Fallback>
    </mc:AlternateContent>
    <xdr:clientData/>
  </xdr:oneCellAnchor>
  <xdr:oneCellAnchor>
    <xdr:from>
      <xdr:col>20</xdr:col>
      <xdr:colOff>264680</xdr:colOff>
      <xdr:row>32</xdr:row>
      <xdr:rowOff>248000</xdr:rowOff>
    </xdr:from>
    <xdr:ext cx="655660" cy="325080"/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198">
          <xdr14:nvContentPartPr>
            <xdr14:cNvPr id="110" name="Ink 109">
              <a:extLst>
                <a:ext uri="{FF2B5EF4-FFF2-40B4-BE49-F238E27FC236}">
                  <a16:creationId xmlns:a16="http://schemas.microsoft.com/office/drawing/2014/main" id="{8DD6365D-1A91-0B4B-BF8E-2CA388479DAF}"/>
                </a:ext>
              </a:extLst>
            </xdr14:cNvPr>
            <xdr14:cNvContentPartPr/>
          </xdr14:nvContentPartPr>
          <xdr14:nvPr macro=""/>
          <xdr14:xfrm>
            <a:off x="11821680" y="10814400"/>
            <a:ext cx="642960" cy="325080"/>
          </xdr14:xfrm>
        </xdr:contentPart>
      </mc:Choice>
      <mc:Fallback xmlns="">
        <xdr:pic>
          <xdr:nvPicPr>
            <xdr:cNvPr id="796" name="Ink 795">
              <a:extLst>
                <a:ext uri="{FF2B5EF4-FFF2-40B4-BE49-F238E27FC236}">
                  <a16:creationId xmlns:a16="http://schemas.microsoft.com/office/drawing/2014/main" id="{85E6F245-1A64-FE49-B3A2-3E1F90D02CE0}"/>
                </a:ext>
              </a:extLst>
            </xdr:cNvPr>
            <xdr:cNvPicPr/>
          </xdr:nvPicPr>
          <xdr:blipFill>
            <a:blip xmlns:r="http://schemas.openxmlformats.org/officeDocument/2006/relationships" r:embed="rId166"/>
            <a:stretch>
              <a:fillRect/>
            </a:stretch>
          </xdr:blipFill>
          <xdr:spPr>
            <a:xfrm>
              <a:off x="11814120" y="10807200"/>
              <a:ext cx="658080" cy="340200"/>
            </a:xfrm>
            <a:prstGeom prst="rect">
              <a:avLst/>
            </a:prstGeom>
          </xdr:spPr>
        </xdr:pic>
      </mc:Fallback>
    </mc:AlternateContent>
    <xdr:clientData/>
  </xdr:oneCellAnchor>
  <xdr:oneCellAnchor>
    <xdr:from>
      <xdr:col>21</xdr:col>
      <xdr:colOff>247740</xdr:colOff>
      <xdr:row>32</xdr:row>
      <xdr:rowOff>189320</xdr:rowOff>
    </xdr:from>
    <xdr:ext cx="262800" cy="438480"/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199">
          <xdr14:nvContentPartPr>
            <xdr14:cNvPr id="111" name="Ink 110">
              <a:extLst>
                <a:ext uri="{FF2B5EF4-FFF2-40B4-BE49-F238E27FC236}">
                  <a16:creationId xmlns:a16="http://schemas.microsoft.com/office/drawing/2014/main" id="{9BE2386C-9EB4-5843-8858-D9B32DF39DEC}"/>
                </a:ext>
              </a:extLst>
            </xdr14:cNvPr>
            <xdr14:cNvContentPartPr/>
          </xdr14:nvContentPartPr>
          <xdr14:nvPr macro=""/>
          <xdr14:xfrm>
            <a:off x="12630240" y="10755720"/>
            <a:ext cx="262800" cy="438480"/>
          </xdr14:xfrm>
        </xdr:contentPart>
      </mc:Choice>
      <mc:Fallback xmlns="">
        <xdr:pic>
          <xdr:nvPicPr>
            <xdr:cNvPr id="797" name="Ink 796">
              <a:extLst>
                <a:ext uri="{FF2B5EF4-FFF2-40B4-BE49-F238E27FC236}">
                  <a16:creationId xmlns:a16="http://schemas.microsoft.com/office/drawing/2014/main" id="{BC006C89-B535-8449-BE17-0AA030E03AA4}"/>
                </a:ext>
              </a:extLst>
            </xdr:cNvPr>
            <xdr:cNvPicPr/>
          </xdr:nvPicPr>
          <xdr:blipFill>
            <a:blip xmlns:r="http://schemas.openxmlformats.org/officeDocument/2006/relationships" r:embed="rId168"/>
            <a:stretch>
              <a:fillRect/>
            </a:stretch>
          </xdr:blipFill>
          <xdr:spPr>
            <a:xfrm>
              <a:off x="12615120" y="10740240"/>
              <a:ext cx="293040" cy="468720"/>
            </a:xfrm>
            <a:prstGeom prst="rect">
              <a:avLst/>
            </a:prstGeom>
          </xdr:spPr>
        </xdr:pic>
      </mc:Fallback>
    </mc:AlternateContent>
    <xdr:clientData/>
  </xdr:oneCellAnchor>
  <xdr:oneCellAnchor>
    <xdr:from>
      <xdr:col>20</xdr:col>
      <xdr:colOff>466640</xdr:colOff>
      <xdr:row>38</xdr:row>
      <xdr:rowOff>20360</xdr:rowOff>
    </xdr:from>
    <xdr:ext cx="624700" cy="363960"/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200">
          <xdr14:nvContentPartPr>
            <xdr14:cNvPr id="112" name="Ink 111">
              <a:extLst>
                <a:ext uri="{FF2B5EF4-FFF2-40B4-BE49-F238E27FC236}">
                  <a16:creationId xmlns:a16="http://schemas.microsoft.com/office/drawing/2014/main" id="{FEF6F4AA-D272-6347-BA9E-849F52A8D214}"/>
                </a:ext>
              </a:extLst>
            </xdr14:cNvPr>
            <xdr14:cNvContentPartPr/>
          </xdr14:nvContentPartPr>
          <xdr14:nvPr macro=""/>
          <xdr14:xfrm>
            <a:off x="12023640" y="12567960"/>
            <a:ext cx="612000" cy="363960"/>
          </xdr14:xfrm>
        </xdr:contentPart>
      </mc:Choice>
      <mc:Fallback xmlns="">
        <xdr:pic>
          <xdr:nvPicPr>
            <xdr:cNvPr id="798" name="Ink 797">
              <a:extLst>
                <a:ext uri="{FF2B5EF4-FFF2-40B4-BE49-F238E27FC236}">
                  <a16:creationId xmlns:a16="http://schemas.microsoft.com/office/drawing/2014/main" id="{1B12C696-4F48-7942-9E82-124AC143F7A2}"/>
                </a:ext>
              </a:extLst>
            </xdr:cNvPr>
            <xdr:cNvPicPr/>
          </xdr:nvPicPr>
          <xdr:blipFill>
            <a:blip xmlns:r="http://schemas.openxmlformats.org/officeDocument/2006/relationships" r:embed="rId170"/>
            <a:stretch>
              <a:fillRect/>
            </a:stretch>
          </xdr:blipFill>
          <xdr:spPr>
            <a:xfrm>
              <a:off x="12016076" y="12560400"/>
              <a:ext cx="627129" cy="379080"/>
            </a:xfrm>
            <a:prstGeom prst="rect">
              <a:avLst/>
            </a:prstGeom>
          </xdr:spPr>
        </xdr:pic>
      </mc:Fallback>
    </mc:AlternateContent>
    <xdr:clientData/>
  </xdr:oneCellAnchor>
  <xdr:oneCellAnchor>
    <xdr:from>
      <xdr:col>21</xdr:col>
      <xdr:colOff>399300</xdr:colOff>
      <xdr:row>38</xdr:row>
      <xdr:rowOff>37640</xdr:rowOff>
    </xdr:from>
    <xdr:ext cx="246960" cy="402840"/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201">
          <xdr14:nvContentPartPr>
            <xdr14:cNvPr id="113" name="Ink 112">
              <a:extLst>
                <a:ext uri="{FF2B5EF4-FFF2-40B4-BE49-F238E27FC236}">
                  <a16:creationId xmlns:a16="http://schemas.microsoft.com/office/drawing/2014/main" id="{87990496-1129-1E42-B07D-A629FFAC87E6}"/>
                </a:ext>
              </a:extLst>
            </xdr14:cNvPr>
            <xdr14:cNvContentPartPr/>
          </xdr14:nvContentPartPr>
          <xdr14:nvPr macro=""/>
          <xdr14:xfrm>
            <a:off x="12781800" y="12585240"/>
            <a:ext cx="246960" cy="402840"/>
          </xdr14:xfrm>
        </xdr:contentPart>
      </mc:Choice>
      <mc:Fallback xmlns="">
        <xdr:pic>
          <xdr:nvPicPr>
            <xdr:cNvPr id="799" name="Ink 798">
              <a:extLst>
                <a:ext uri="{FF2B5EF4-FFF2-40B4-BE49-F238E27FC236}">
                  <a16:creationId xmlns:a16="http://schemas.microsoft.com/office/drawing/2014/main" id="{885C9AE2-C13A-E34B-AE91-9879EE02FC5C}"/>
                </a:ext>
              </a:extLst>
            </xdr:cNvPr>
            <xdr:cNvPicPr/>
          </xdr:nvPicPr>
          <xdr:blipFill>
            <a:blip xmlns:r="http://schemas.openxmlformats.org/officeDocument/2006/relationships" r:embed="rId172"/>
            <a:stretch>
              <a:fillRect/>
            </a:stretch>
          </xdr:blipFill>
          <xdr:spPr>
            <a:xfrm>
              <a:off x="12766680" y="12570120"/>
              <a:ext cx="277560" cy="433440"/>
            </a:xfrm>
            <a:prstGeom prst="rect">
              <a:avLst/>
            </a:prstGeom>
          </xdr:spPr>
        </xdr:pic>
      </mc:Fallback>
    </mc:AlternateContent>
    <xdr:clientData/>
  </xdr:oneCellAnchor>
  <xdr:oneCellAnchor>
    <xdr:from>
      <xdr:col>18</xdr:col>
      <xdr:colOff>351480</xdr:colOff>
      <xdr:row>37</xdr:row>
      <xdr:rowOff>100360</xdr:rowOff>
    </xdr:from>
    <xdr:ext cx="3331120" cy="890640"/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202">
          <xdr14:nvContentPartPr>
            <xdr14:cNvPr id="114" name="Ink 113">
              <a:extLst>
                <a:ext uri="{FF2B5EF4-FFF2-40B4-BE49-F238E27FC236}">
                  <a16:creationId xmlns:a16="http://schemas.microsoft.com/office/drawing/2014/main" id="{4E9B3F30-C521-8C4E-B914-4528CB10FD44}"/>
                </a:ext>
              </a:extLst>
            </xdr14:cNvPr>
            <xdr14:cNvContentPartPr/>
          </xdr14:nvContentPartPr>
          <xdr14:nvPr macro=""/>
          <xdr14:xfrm>
            <a:off x="10257480" y="12317760"/>
            <a:ext cx="3280320" cy="890640"/>
          </xdr14:xfrm>
        </xdr:contentPart>
      </mc:Choice>
      <mc:Fallback xmlns="">
        <xdr:pic>
          <xdr:nvPicPr>
            <xdr:cNvPr id="800" name="Ink 799">
              <a:extLst>
                <a:ext uri="{FF2B5EF4-FFF2-40B4-BE49-F238E27FC236}">
                  <a16:creationId xmlns:a16="http://schemas.microsoft.com/office/drawing/2014/main" id="{FE8B7AB6-C409-1642-84A6-4A65E164F4EA}"/>
                </a:ext>
              </a:extLst>
            </xdr:cNvPr>
            <xdr:cNvPicPr/>
          </xdr:nvPicPr>
          <xdr:blipFill>
            <a:blip xmlns:r="http://schemas.openxmlformats.org/officeDocument/2006/relationships" r:embed="rId174"/>
            <a:stretch>
              <a:fillRect/>
            </a:stretch>
          </xdr:blipFill>
          <xdr:spPr>
            <a:xfrm>
              <a:off x="10242592" y="12302280"/>
              <a:ext cx="3310450" cy="921240"/>
            </a:xfrm>
            <a:prstGeom prst="rect">
              <a:avLst/>
            </a:prstGeom>
          </xdr:spPr>
        </xdr:pic>
      </mc:Fallback>
    </mc:AlternateContent>
    <xdr:clientData/>
  </xdr:oneCellAnchor>
  <xdr:oneCellAnchor>
    <xdr:from>
      <xdr:col>18</xdr:col>
      <xdr:colOff>174000</xdr:colOff>
      <xdr:row>36</xdr:row>
      <xdr:rowOff>169560</xdr:rowOff>
    </xdr:from>
    <xdr:ext cx="3758800" cy="1600560"/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203">
          <xdr14:nvContentPartPr>
            <xdr14:cNvPr id="115" name="Ink 114">
              <a:extLst>
                <a:ext uri="{FF2B5EF4-FFF2-40B4-BE49-F238E27FC236}">
                  <a16:creationId xmlns:a16="http://schemas.microsoft.com/office/drawing/2014/main" id="{4B3FBC6B-8A7E-C249-A381-0FE486D0805F}"/>
                </a:ext>
              </a:extLst>
            </xdr14:cNvPr>
            <xdr14:cNvContentPartPr/>
          </xdr14:nvContentPartPr>
          <xdr14:nvPr macro=""/>
          <xdr14:xfrm>
            <a:off x="10080000" y="12056760"/>
            <a:ext cx="3708000" cy="1600560"/>
          </xdr14:xfrm>
        </xdr:contentPart>
      </mc:Choice>
      <mc:Fallback xmlns="">
        <xdr:pic>
          <xdr:nvPicPr>
            <xdr:cNvPr id="801" name="Ink 800">
              <a:extLst>
                <a:ext uri="{FF2B5EF4-FFF2-40B4-BE49-F238E27FC236}">
                  <a16:creationId xmlns:a16="http://schemas.microsoft.com/office/drawing/2014/main" id="{7DF46588-EC0C-3142-B9B6-F172A0AE654E}"/>
                </a:ext>
              </a:extLst>
            </xdr:cNvPr>
            <xdr:cNvPicPr/>
          </xdr:nvPicPr>
          <xdr:blipFill>
            <a:blip xmlns:r="http://schemas.openxmlformats.org/officeDocument/2006/relationships" r:embed="rId176"/>
            <a:stretch>
              <a:fillRect/>
            </a:stretch>
          </xdr:blipFill>
          <xdr:spPr>
            <a:xfrm>
              <a:off x="10044360" y="11985120"/>
              <a:ext cx="3779640" cy="1744200"/>
            </a:xfrm>
            <a:prstGeom prst="rect">
              <a:avLst/>
            </a:prstGeom>
          </xdr:spPr>
        </xdr:pic>
      </mc:Fallback>
    </mc:AlternateContent>
    <xdr:clientData/>
  </xdr:oneCellAnchor>
  <xdr:oneCellAnchor>
    <xdr:from>
      <xdr:col>24</xdr:col>
      <xdr:colOff>781680</xdr:colOff>
      <xdr:row>6</xdr:row>
      <xdr:rowOff>147480</xdr:rowOff>
    </xdr:from>
    <xdr:ext cx="1242920" cy="603000"/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204">
          <xdr14:nvContentPartPr>
            <xdr14:cNvPr id="116" name="Ink 115">
              <a:extLst>
                <a:ext uri="{FF2B5EF4-FFF2-40B4-BE49-F238E27FC236}">
                  <a16:creationId xmlns:a16="http://schemas.microsoft.com/office/drawing/2014/main" id="{E50D7DE7-40D3-354D-A6ED-2493567EAE47}"/>
                </a:ext>
              </a:extLst>
            </xdr14:cNvPr>
            <xdr14:cNvContentPartPr/>
          </xdr14:nvContentPartPr>
          <xdr14:nvPr macro=""/>
          <xdr14:xfrm>
            <a:off x="10687680" y="2128680"/>
            <a:ext cx="1217520" cy="603000"/>
          </xdr14:xfrm>
        </xdr:contentPart>
      </mc:Choice>
      <mc:Fallback xmlns="">
        <xdr:pic>
          <xdr:nvPicPr>
            <xdr:cNvPr id="802" name="Ink 801">
              <a:extLst>
                <a:ext uri="{FF2B5EF4-FFF2-40B4-BE49-F238E27FC236}">
                  <a16:creationId xmlns:a16="http://schemas.microsoft.com/office/drawing/2014/main" id="{7B2B8EDA-D7C7-9B4E-95F4-385E0280CC3C}"/>
                </a:ext>
              </a:extLst>
            </xdr:cNvPr>
            <xdr:cNvPicPr/>
          </xdr:nvPicPr>
          <xdr:blipFill>
            <a:blip xmlns:r="http://schemas.openxmlformats.org/officeDocument/2006/relationships" r:embed="rId126"/>
            <a:stretch>
              <a:fillRect/>
            </a:stretch>
          </xdr:blipFill>
          <xdr:spPr>
            <a:xfrm>
              <a:off x="10680275" y="2121120"/>
              <a:ext cx="1232329" cy="618120"/>
            </a:xfrm>
            <a:prstGeom prst="rect">
              <a:avLst/>
            </a:prstGeom>
          </xdr:spPr>
        </xdr:pic>
      </mc:Fallback>
    </mc:AlternateContent>
    <xdr:clientData/>
  </xdr:oneCellAnchor>
  <xdr:oneCellAnchor>
    <xdr:from>
      <xdr:col>25</xdr:col>
      <xdr:colOff>162100</xdr:colOff>
      <xdr:row>9</xdr:row>
      <xdr:rowOff>142200</xdr:rowOff>
    </xdr:from>
    <xdr:ext cx="1867160" cy="1737720"/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205">
          <xdr14:nvContentPartPr>
            <xdr14:cNvPr id="117" name="Ink 116">
              <a:extLst>
                <a:ext uri="{FF2B5EF4-FFF2-40B4-BE49-F238E27FC236}">
                  <a16:creationId xmlns:a16="http://schemas.microsoft.com/office/drawing/2014/main" id="{4D81EBB6-6192-D84A-8787-278623EBBB07}"/>
                </a:ext>
              </a:extLst>
            </xdr14:cNvPr>
            <xdr14:cNvContentPartPr/>
          </xdr14:nvContentPartPr>
          <xdr14:nvPr macro=""/>
          <xdr14:xfrm>
            <a:off x="10893600" y="3114000"/>
            <a:ext cx="1841760" cy="1737720"/>
          </xdr14:xfrm>
        </xdr:contentPart>
      </mc:Choice>
      <mc:Fallback xmlns="">
        <xdr:pic>
          <xdr:nvPicPr>
            <xdr:cNvPr id="804" name="Ink 803">
              <a:extLst>
                <a:ext uri="{FF2B5EF4-FFF2-40B4-BE49-F238E27FC236}">
                  <a16:creationId xmlns:a16="http://schemas.microsoft.com/office/drawing/2014/main" id="{BF54F7C0-861A-A541-90B6-64A800926A02}"/>
                </a:ext>
              </a:extLst>
            </xdr:cNvPr>
            <xdr:cNvPicPr/>
          </xdr:nvPicPr>
          <xdr:blipFill>
            <a:blip xmlns:r="http://schemas.openxmlformats.org/officeDocument/2006/relationships" r:embed="rId128"/>
            <a:stretch>
              <a:fillRect/>
            </a:stretch>
          </xdr:blipFill>
          <xdr:spPr>
            <a:xfrm>
              <a:off x="10878332" y="3098880"/>
              <a:ext cx="1871941" cy="1768320"/>
            </a:xfrm>
            <a:prstGeom prst="rect">
              <a:avLst/>
            </a:prstGeom>
          </xdr:spPr>
        </xdr:pic>
      </mc:Fallback>
    </mc:AlternateContent>
    <xdr:clientData/>
  </xdr:oneCellAnchor>
  <xdr:oneCellAnchor>
    <xdr:from>
      <xdr:col>25</xdr:col>
      <xdr:colOff>20620</xdr:colOff>
      <xdr:row>15</xdr:row>
      <xdr:rowOff>95640</xdr:rowOff>
    </xdr:from>
    <xdr:ext cx="1731800" cy="838800"/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206">
          <xdr14:nvContentPartPr>
            <xdr14:cNvPr id="118" name="Ink 117">
              <a:extLst>
                <a:ext uri="{FF2B5EF4-FFF2-40B4-BE49-F238E27FC236}">
                  <a16:creationId xmlns:a16="http://schemas.microsoft.com/office/drawing/2014/main" id="{B3B3CE5E-8B80-F444-B7C4-7A04087FB416}"/>
                </a:ext>
              </a:extLst>
            </xdr14:cNvPr>
            <xdr14:cNvContentPartPr/>
          </xdr14:nvContentPartPr>
          <xdr14:nvPr macro=""/>
          <xdr14:xfrm>
            <a:off x="10752120" y="5048640"/>
            <a:ext cx="1706400" cy="838800"/>
          </xdr14:xfrm>
        </xdr:contentPart>
      </mc:Choice>
      <mc:Fallback xmlns="">
        <xdr:pic>
          <xdr:nvPicPr>
            <xdr:cNvPr id="805" name="Ink 804">
              <a:extLst>
                <a:ext uri="{FF2B5EF4-FFF2-40B4-BE49-F238E27FC236}">
                  <a16:creationId xmlns:a16="http://schemas.microsoft.com/office/drawing/2014/main" id="{A070B9C2-7096-C940-AAA1-D7BA89F3C28C}"/>
                </a:ext>
              </a:extLst>
            </xdr:cNvPr>
            <xdr:cNvPicPr/>
          </xdr:nvPicPr>
          <xdr:blipFill>
            <a:blip xmlns:r="http://schemas.openxmlformats.org/officeDocument/2006/relationships" r:embed="rId132"/>
            <a:stretch>
              <a:fillRect/>
            </a:stretch>
          </xdr:blipFill>
          <xdr:spPr>
            <a:xfrm>
              <a:off x="10737000" y="5033520"/>
              <a:ext cx="1737000" cy="869400"/>
            </a:xfrm>
            <a:prstGeom prst="rect">
              <a:avLst/>
            </a:prstGeom>
          </xdr:spPr>
        </xdr:pic>
      </mc:Fallback>
    </mc:AlternateContent>
    <xdr:clientData/>
  </xdr:oneCellAnchor>
  <xdr:oneCellAnchor>
    <xdr:from>
      <xdr:col>27</xdr:col>
      <xdr:colOff>86460</xdr:colOff>
      <xdr:row>15</xdr:row>
      <xdr:rowOff>283200</xdr:rowOff>
    </xdr:from>
    <xdr:ext cx="774820" cy="435960"/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207">
          <xdr14:nvContentPartPr>
            <xdr14:cNvPr id="119" name="Ink 118">
              <a:extLst>
                <a:ext uri="{FF2B5EF4-FFF2-40B4-BE49-F238E27FC236}">
                  <a16:creationId xmlns:a16="http://schemas.microsoft.com/office/drawing/2014/main" id="{30B3EF75-743F-6544-9D28-1BF7BA2E215A}"/>
                </a:ext>
              </a:extLst>
            </xdr14:cNvPr>
            <xdr14:cNvContentPartPr/>
          </xdr14:nvContentPartPr>
          <xdr14:nvPr macro=""/>
          <xdr14:xfrm>
            <a:off x="12468960" y="5236200"/>
            <a:ext cx="762120" cy="435960"/>
          </xdr14:xfrm>
        </xdr:contentPart>
      </mc:Choice>
      <mc:Fallback xmlns="">
        <xdr:pic>
          <xdr:nvPicPr>
            <xdr:cNvPr id="806" name="Ink 805">
              <a:extLst>
                <a:ext uri="{FF2B5EF4-FFF2-40B4-BE49-F238E27FC236}">
                  <a16:creationId xmlns:a16="http://schemas.microsoft.com/office/drawing/2014/main" id="{C3BE867C-C004-9F47-B7BA-E0F5DEC29903}"/>
                </a:ext>
              </a:extLst>
            </xdr:cNvPr>
            <xdr:cNvPicPr/>
          </xdr:nvPicPr>
          <xdr:blipFill>
            <a:blip xmlns:r="http://schemas.openxmlformats.org/officeDocument/2006/relationships" r:embed="rId134"/>
            <a:stretch>
              <a:fillRect/>
            </a:stretch>
          </xdr:blipFill>
          <xdr:spPr>
            <a:xfrm>
              <a:off x="12461526" y="5228640"/>
              <a:ext cx="776633" cy="451080"/>
            </a:xfrm>
            <a:prstGeom prst="rect">
              <a:avLst/>
            </a:prstGeom>
          </xdr:spPr>
        </xdr:pic>
      </mc:Fallback>
    </mc:AlternateContent>
    <xdr:clientData/>
  </xdr:oneCellAnchor>
  <xdr:oneCellAnchor>
    <xdr:from>
      <xdr:col>28</xdr:col>
      <xdr:colOff>96160</xdr:colOff>
      <xdr:row>15</xdr:row>
      <xdr:rowOff>130560</xdr:rowOff>
    </xdr:from>
    <xdr:ext cx="282960" cy="455760"/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208">
          <xdr14:nvContentPartPr>
            <xdr14:cNvPr id="120" name="Ink 119">
              <a:extLst>
                <a:ext uri="{FF2B5EF4-FFF2-40B4-BE49-F238E27FC236}">
                  <a16:creationId xmlns:a16="http://schemas.microsoft.com/office/drawing/2014/main" id="{D70C65BA-0470-8F44-A761-D049B3A872C4}"/>
                </a:ext>
              </a:extLst>
            </xdr14:cNvPr>
            <xdr14:cNvContentPartPr/>
          </xdr14:nvContentPartPr>
          <xdr14:nvPr macro=""/>
          <xdr14:xfrm>
            <a:off x="13304160" y="5083560"/>
            <a:ext cx="282960" cy="455760"/>
          </xdr14:xfrm>
        </xdr:contentPart>
      </mc:Choice>
      <mc:Fallback xmlns="">
        <xdr:pic>
          <xdr:nvPicPr>
            <xdr:cNvPr id="807" name="Ink 806">
              <a:extLst>
                <a:ext uri="{FF2B5EF4-FFF2-40B4-BE49-F238E27FC236}">
                  <a16:creationId xmlns:a16="http://schemas.microsoft.com/office/drawing/2014/main" id="{1CDDFF51-893F-424A-903C-F4ACC8AB1157}"/>
                </a:ext>
              </a:extLst>
            </xdr:cNvPr>
            <xdr:cNvPicPr/>
          </xdr:nvPicPr>
          <xdr:blipFill>
            <a:blip xmlns:r="http://schemas.openxmlformats.org/officeDocument/2006/relationships" r:embed="rId136"/>
            <a:stretch>
              <a:fillRect/>
            </a:stretch>
          </xdr:blipFill>
          <xdr:spPr>
            <a:xfrm>
              <a:off x="13288680" y="5068440"/>
              <a:ext cx="313560" cy="486360"/>
            </a:xfrm>
            <a:prstGeom prst="rect">
              <a:avLst/>
            </a:prstGeom>
          </xdr:spPr>
        </xdr:pic>
      </mc:Fallback>
    </mc:AlternateContent>
    <xdr:clientData/>
  </xdr:oneCellAnchor>
  <xdr:oneCellAnchor>
    <xdr:from>
      <xdr:col>28</xdr:col>
      <xdr:colOff>464080</xdr:colOff>
      <xdr:row>15</xdr:row>
      <xdr:rowOff>23280</xdr:rowOff>
    </xdr:from>
    <xdr:ext cx="122040" cy="753480"/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209">
          <xdr14:nvContentPartPr>
            <xdr14:cNvPr id="121" name="Ink 120">
              <a:extLst>
                <a:ext uri="{FF2B5EF4-FFF2-40B4-BE49-F238E27FC236}">
                  <a16:creationId xmlns:a16="http://schemas.microsoft.com/office/drawing/2014/main" id="{68914C9D-E62E-724A-BB2C-A7D7A03901A5}"/>
                </a:ext>
              </a:extLst>
            </xdr14:cNvPr>
            <xdr14:cNvContentPartPr/>
          </xdr14:nvContentPartPr>
          <xdr14:nvPr macro=""/>
          <xdr14:xfrm>
            <a:off x="13672080" y="4976280"/>
            <a:ext cx="122040" cy="753480"/>
          </xdr14:xfrm>
        </xdr:contentPart>
      </mc:Choice>
      <mc:Fallback xmlns="">
        <xdr:pic>
          <xdr:nvPicPr>
            <xdr:cNvPr id="808" name="Ink 807">
              <a:extLst>
                <a:ext uri="{FF2B5EF4-FFF2-40B4-BE49-F238E27FC236}">
                  <a16:creationId xmlns:a16="http://schemas.microsoft.com/office/drawing/2014/main" id="{7201275F-253C-9244-87E7-687C8C40AB5E}"/>
                </a:ext>
              </a:extLst>
            </xdr:cNvPr>
            <xdr:cNvPicPr/>
          </xdr:nvPicPr>
          <xdr:blipFill>
            <a:blip xmlns:r="http://schemas.openxmlformats.org/officeDocument/2006/relationships" r:embed="rId138"/>
            <a:stretch>
              <a:fillRect/>
            </a:stretch>
          </xdr:blipFill>
          <xdr:spPr>
            <a:xfrm>
              <a:off x="13656960" y="4961160"/>
              <a:ext cx="152280" cy="784080"/>
            </a:xfrm>
            <a:prstGeom prst="rect">
              <a:avLst/>
            </a:prstGeom>
          </xdr:spPr>
        </xdr:pic>
      </mc:Fallback>
    </mc:AlternateContent>
    <xdr:clientData/>
  </xdr:oneCellAnchor>
  <xdr:oneCellAnchor>
    <xdr:from>
      <xdr:col>25</xdr:col>
      <xdr:colOff>131500</xdr:colOff>
      <xdr:row>18</xdr:row>
      <xdr:rowOff>77040</xdr:rowOff>
    </xdr:from>
    <xdr:ext cx="1347580" cy="1518480"/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210">
          <xdr14:nvContentPartPr>
            <xdr14:cNvPr id="122" name="Ink 121">
              <a:extLst>
                <a:ext uri="{FF2B5EF4-FFF2-40B4-BE49-F238E27FC236}">
                  <a16:creationId xmlns:a16="http://schemas.microsoft.com/office/drawing/2014/main" id="{E88B5336-3448-534B-9E24-B8835A6031CA}"/>
                </a:ext>
              </a:extLst>
            </xdr14:cNvPr>
            <xdr14:cNvContentPartPr/>
          </xdr14:nvContentPartPr>
          <xdr14:nvPr macro=""/>
          <xdr14:xfrm>
            <a:off x="10863000" y="6020640"/>
            <a:ext cx="1334880" cy="1518480"/>
          </xdr14:xfrm>
        </xdr:contentPart>
      </mc:Choice>
      <mc:Fallback xmlns="">
        <xdr:pic>
          <xdr:nvPicPr>
            <xdr:cNvPr id="809" name="Ink 808">
              <a:extLst>
                <a:ext uri="{FF2B5EF4-FFF2-40B4-BE49-F238E27FC236}">
                  <a16:creationId xmlns:a16="http://schemas.microsoft.com/office/drawing/2014/main" id="{6FECE338-1258-A04C-9DC8-0AB842E4D9C9}"/>
                </a:ext>
              </a:extLst>
            </xdr:cNvPr>
            <xdr:cNvPicPr/>
          </xdr:nvPicPr>
          <xdr:blipFill>
            <a:blip xmlns:r="http://schemas.openxmlformats.org/officeDocument/2006/relationships" r:embed="rId140"/>
            <a:stretch>
              <a:fillRect/>
            </a:stretch>
          </xdr:blipFill>
          <xdr:spPr>
            <a:xfrm>
              <a:off x="10848025" y="6005520"/>
              <a:ext cx="1365186" cy="1549080"/>
            </a:xfrm>
            <a:prstGeom prst="rect">
              <a:avLst/>
            </a:prstGeom>
          </xdr:spPr>
        </xdr:pic>
      </mc:Fallback>
    </mc:AlternateContent>
    <xdr:clientData/>
  </xdr:oneCellAnchor>
  <xdr:oneCellAnchor>
    <xdr:from>
      <xdr:col>24</xdr:col>
      <xdr:colOff>680880</xdr:colOff>
      <xdr:row>23</xdr:row>
      <xdr:rowOff>254120</xdr:rowOff>
    </xdr:from>
    <xdr:ext cx="442900" cy="427680"/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211">
          <xdr14:nvContentPartPr>
            <xdr14:cNvPr id="123" name="Ink 122">
              <a:extLst>
                <a:ext uri="{FF2B5EF4-FFF2-40B4-BE49-F238E27FC236}">
                  <a16:creationId xmlns:a16="http://schemas.microsoft.com/office/drawing/2014/main" id="{75D58F07-B392-764A-A7E0-1F8AE34334D0}"/>
                </a:ext>
              </a:extLst>
            </xdr14:cNvPr>
            <xdr14:cNvContentPartPr/>
          </xdr14:nvContentPartPr>
          <xdr14:nvPr macro=""/>
          <xdr14:xfrm>
            <a:off x="10586880" y="7848720"/>
            <a:ext cx="430200" cy="427680"/>
          </xdr14:xfrm>
        </xdr:contentPart>
      </mc:Choice>
      <mc:Fallback xmlns="">
        <xdr:pic>
          <xdr:nvPicPr>
            <xdr:cNvPr id="810" name="Ink 809">
              <a:extLst>
                <a:ext uri="{FF2B5EF4-FFF2-40B4-BE49-F238E27FC236}">
                  <a16:creationId xmlns:a16="http://schemas.microsoft.com/office/drawing/2014/main" id="{BECF8243-4329-C346-A668-3176CAF0C57E}"/>
                </a:ext>
              </a:extLst>
            </xdr:cNvPr>
            <xdr:cNvPicPr/>
          </xdr:nvPicPr>
          <xdr:blipFill>
            <a:blip xmlns:r="http://schemas.openxmlformats.org/officeDocument/2006/relationships" r:embed="rId142"/>
            <a:stretch>
              <a:fillRect/>
            </a:stretch>
          </xdr:blipFill>
          <xdr:spPr>
            <a:xfrm>
              <a:off x="10571760" y="7833600"/>
              <a:ext cx="460800" cy="458280"/>
            </a:xfrm>
            <a:prstGeom prst="rect">
              <a:avLst/>
            </a:prstGeom>
          </xdr:spPr>
        </xdr:pic>
      </mc:Fallback>
    </mc:AlternateContent>
    <xdr:clientData/>
  </xdr:oneCellAnchor>
  <xdr:oneCellAnchor>
    <xdr:from>
      <xdr:col>25</xdr:col>
      <xdr:colOff>429220</xdr:colOff>
      <xdr:row>23</xdr:row>
      <xdr:rowOff>312440</xdr:rowOff>
    </xdr:from>
    <xdr:ext cx="254880" cy="297720"/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212">
          <xdr14:nvContentPartPr>
            <xdr14:cNvPr id="124" name="Ink 123">
              <a:extLst>
                <a:ext uri="{FF2B5EF4-FFF2-40B4-BE49-F238E27FC236}">
                  <a16:creationId xmlns:a16="http://schemas.microsoft.com/office/drawing/2014/main" id="{49F0128E-C6D6-2847-BE32-9A35E94B28F5}"/>
                </a:ext>
              </a:extLst>
            </xdr14:cNvPr>
            <xdr14:cNvContentPartPr/>
          </xdr14:nvContentPartPr>
          <xdr14:nvPr macro=""/>
          <xdr14:xfrm>
            <a:off x="11160720" y="7907040"/>
            <a:ext cx="254880" cy="297720"/>
          </xdr14:xfrm>
        </xdr:contentPart>
      </mc:Choice>
      <mc:Fallback xmlns="">
        <xdr:pic>
          <xdr:nvPicPr>
            <xdr:cNvPr id="811" name="Ink 810">
              <a:extLst>
                <a:ext uri="{FF2B5EF4-FFF2-40B4-BE49-F238E27FC236}">
                  <a16:creationId xmlns:a16="http://schemas.microsoft.com/office/drawing/2014/main" id="{9F0372EF-265E-604C-BF9B-B22FED817480}"/>
                </a:ext>
              </a:extLst>
            </xdr:cNvPr>
            <xdr:cNvPicPr/>
          </xdr:nvPicPr>
          <xdr:blipFill>
            <a:blip xmlns:r="http://schemas.openxmlformats.org/officeDocument/2006/relationships" r:embed="rId144"/>
            <a:stretch>
              <a:fillRect/>
            </a:stretch>
          </xdr:blipFill>
          <xdr:spPr>
            <a:xfrm>
              <a:off x="11145240" y="7891920"/>
              <a:ext cx="285480" cy="327960"/>
            </a:xfrm>
            <a:prstGeom prst="rect">
              <a:avLst/>
            </a:prstGeom>
          </xdr:spPr>
        </xdr:pic>
      </mc:Fallback>
    </mc:AlternateContent>
    <xdr:clientData/>
  </xdr:oneCellAnchor>
  <xdr:oneCellAnchor>
    <xdr:from>
      <xdr:col>25</xdr:col>
      <xdr:colOff>800740</xdr:colOff>
      <xdr:row>23</xdr:row>
      <xdr:rowOff>232160</xdr:rowOff>
    </xdr:from>
    <xdr:ext cx="226540" cy="365040"/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213">
          <xdr14:nvContentPartPr>
            <xdr14:cNvPr id="125" name="Ink 124">
              <a:extLst>
                <a:ext uri="{FF2B5EF4-FFF2-40B4-BE49-F238E27FC236}">
                  <a16:creationId xmlns:a16="http://schemas.microsoft.com/office/drawing/2014/main" id="{766537B8-DEF2-2245-801F-B2E08018319B}"/>
                </a:ext>
              </a:extLst>
            </xdr14:cNvPr>
            <xdr14:cNvContentPartPr/>
          </xdr14:nvContentPartPr>
          <xdr14:nvPr macro=""/>
          <xdr14:xfrm>
            <a:off x="11532240" y="7826760"/>
            <a:ext cx="213840" cy="365040"/>
          </xdr14:xfrm>
        </xdr:contentPart>
      </mc:Choice>
      <mc:Fallback xmlns="">
        <xdr:pic>
          <xdr:nvPicPr>
            <xdr:cNvPr id="812" name="Ink 811">
              <a:extLst>
                <a:ext uri="{FF2B5EF4-FFF2-40B4-BE49-F238E27FC236}">
                  <a16:creationId xmlns:a16="http://schemas.microsoft.com/office/drawing/2014/main" id="{D05F9DF0-A450-9540-B03B-1F6E035BD417}"/>
                </a:ext>
              </a:extLst>
            </xdr:cNvPr>
            <xdr:cNvPicPr/>
          </xdr:nvPicPr>
          <xdr:blipFill>
            <a:blip xmlns:r="http://schemas.openxmlformats.org/officeDocument/2006/relationships" r:embed="rId146"/>
            <a:stretch>
              <a:fillRect/>
            </a:stretch>
          </xdr:blipFill>
          <xdr:spPr>
            <a:xfrm>
              <a:off x="11517120" y="7811280"/>
              <a:ext cx="244440" cy="395280"/>
            </a:xfrm>
            <a:prstGeom prst="rect">
              <a:avLst/>
            </a:prstGeom>
          </xdr:spPr>
        </xdr:pic>
      </mc:Fallback>
    </mc:AlternateContent>
    <xdr:clientData/>
  </xdr:oneCellAnchor>
  <xdr:oneCellAnchor>
    <xdr:from>
      <xdr:col>26</xdr:col>
      <xdr:colOff>335600</xdr:colOff>
      <xdr:row>23</xdr:row>
      <xdr:rowOff>156920</xdr:rowOff>
    </xdr:from>
    <xdr:ext cx="314640" cy="550800"/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214">
          <xdr14:nvContentPartPr>
            <xdr14:cNvPr id="126" name="Ink 125">
              <a:extLst>
                <a:ext uri="{FF2B5EF4-FFF2-40B4-BE49-F238E27FC236}">
                  <a16:creationId xmlns:a16="http://schemas.microsoft.com/office/drawing/2014/main" id="{64ED5774-836C-F44C-83D8-53603E5E2419}"/>
                </a:ext>
              </a:extLst>
            </xdr14:cNvPr>
            <xdr14:cNvContentPartPr/>
          </xdr14:nvContentPartPr>
          <xdr14:nvPr macro=""/>
          <xdr14:xfrm>
            <a:off x="11892600" y="7751520"/>
            <a:ext cx="314640" cy="550800"/>
          </xdr14:xfrm>
        </xdr:contentPart>
      </mc:Choice>
      <mc:Fallback xmlns="">
        <xdr:pic>
          <xdr:nvPicPr>
            <xdr:cNvPr id="813" name="Ink 812">
              <a:extLst>
                <a:ext uri="{FF2B5EF4-FFF2-40B4-BE49-F238E27FC236}">
                  <a16:creationId xmlns:a16="http://schemas.microsoft.com/office/drawing/2014/main" id="{94513D3D-489B-A94B-A6C1-FBBAAAD4E951}"/>
                </a:ext>
              </a:extLst>
            </xdr:cNvPr>
            <xdr:cNvPicPr/>
          </xdr:nvPicPr>
          <xdr:blipFill>
            <a:blip xmlns:r="http://schemas.openxmlformats.org/officeDocument/2006/relationships" r:embed="rId148"/>
            <a:stretch>
              <a:fillRect/>
            </a:stretch>
          </xdr:blipFill>
          <xdr:spPr>
            <a:xfrm>
              <a:off x="11877480" y="7736400"/>
              <a:ext cx="344880" cy="581040"/>
            </a:xfrm>
            <a:prstGeom prst="rect">
              <a:avLst/>
            </a:prstGeom>
          </xdr:spPr>
        </xdr:pic>
      </mc:Fallback>
    </mc:AlternateContent>
    <xdr:clientData/>
  </xdr:oneCellAnchor>
  <xdr:oneCellAnchor>
    <xdr:from>
      <xdr:col>28</xdr:col>
      <xdr:colOff>321160</xdr:colOff>
      <xdr:row>23</xdr:row>
      <xdr:rowOff>100760</xdr:rowOff>
    </xdr:from>
    <xdr:ext cx="132840" cy="542880"/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215">
          <xdr14:nvContentPartPr>
            <xdr14:cNvPr id="127" name="Ink 126">
              <a:extLst>
                <a:ext uri="{FF2B5EF4-FFF2-40B4-BE49-F238E27FC236}">
                  <a16:creationId xmlns:a16="http://schemas.microsoft.com/office/drawing/2014/main" id="{FBEE9CFA-7B80-C445-AB97-7E1DC7A7E5A5}"/>
                </a:ext>
              </a:extLst>
            </xdr14:cNvPr>
            <xdr14:cNvContentPartPr/>
          </xdr14:nvContentPartPr>
          <xdr14:nvPr macro=""/>
          <xdr14:xfrm>
            <a:off x="13529160" y="7695360"/>
            <a:ext cx="132840" cy="542880"/>
          </xdr14:xfrm>
        </xdr:contentPart>
      </mc:Choice>
      <mc:Fallback xmlns="">
        <xdr:pic>
          <xdr:nvPicPr>
            <xdr:cNvPr id="814" name="Ink 813">
              <a:extLst>
                <a:ext uri="{FF2B5EF4-FFF2-40B4-BE49-F238E27FC236}">
                  <a16:creationId xmlns:a16="http://schemas.microsoft.com/office/drawing/2014/main" id="{B694F59C-FB31-0048-84C9-4F71A7CD2A8B}"/>
                </a:ext>
              </a:extLst>
            </xdr:cNvPr>
            <xdr:cNvPicPr/>
          </xdr:nvPicPr>
          <xdr:blipFill>
            <a:blip xmlns:r="http://schemas.openxmlformats.org/officeDocument/2006/relationships" r:embed="rId150"/>
            <a:stretch>
              <a:fillRect/>
            </a:stretch>
          </xdr:blipFill>
          <xdr:spPr>
            <a:xfrm>
              <a:off x="13513680" y="7680240"/>
              <a:ext cx="163440" cy="573480"/>
            </a:xfrm>
            <a:prstGeom prst="rect">
              <a:avLst/>
            </a:prstGeom>
          </xdr:spPr>
        </xdr:pic>
      </mc:Fallback>
    </mc:AlternateContent>
    <xdr:clientData/>
  </xdr:oneCellAnchor>
  <xdr:oneCellAnchor>
    <xdr:from>
      <xdr:col>26</xdr:col>
      <xdr:colOff>554120</xdr:colOff>
      <xdr:row>23</xdr:row>
      <xdr:rowOff>88880</xdr:rowOff>
    </xdr:from>
    <xdr:ext cx="828100" cy="356040"/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216">
          <xdr14:nvContentPartPr>
            <xdr14:cNvPr id="128" name="Ink 127">
              <a:extLst>
                <a:ext uri="{FF2B5EF4-FFF2-40B4-BE49-F238E27FC236}">
                  <a16:creationId xmlns:a16="http://schemas.microsoft.com/office/drawing/2014/main" id="{14473E17-B83D-0E4A-AD71-6FB5FC94848D}"/>
                </a:ext>
              </a:extLst>
            </xdr14:cNvPr>
            <xdr14:cNvContentPartPr/>
          </xdr14:nvContentPartPr>
          <xdr14:nvPr macro=""/>
          <xdr14:xfrm>
            <a:off x="12111120" y="7683480"/>
            <a:ext cx="815400" cy="356040"/>
          </xdr14:xfrm>
        </xdr:contentPart>
      </mc:Choice>
      <mc:Fallback xmlns="">
        <xdr:pic>
          <xdr:nvPicPr>
            <xdr:cNvPr id="815" name="Ink 814">
              <a:extLst>
                <a:ext uri="{FF2B5EF4-FFF2-40B4-BE49-F238E27FC236}">
                  <a16:creationId xmlns:a16="http://schemas.microsoft.com/office/drawing/2014/main" id="{2D24F14C-AE11-E440-8F6C-A5AA3695589C}"/>
                </a:ext>
              </a:extLst>
            </xdr:cNvPr>
            <xdr:cNvPicPr/>
          </xdr:nvPicPr>
          <xdr:blipFill>
            <a:blip xmlns:r="http://schemas.openxmlformats.org/officeDocument/2006/relationships" r:embed="rId190"/>
            <a:stretch>
              <a:fillRect/>
            </a:stretch>
          </xdr:blipFill>
          <xdr:spPr>
            <a:xfrm>
              <a:off x="12103560" y="7675920"/>
              <a:ext cx="830520" cy="371160"/>
            </a:xfrm>
            <a:prstGeom prst="rect">
              <a:avLst/>
            </a:prstGeom>
          </xdr:spPr>
        </xdr:pic>
      </mc:Fallback>
    </mc:AlternateContent>
    <xdr:clientData/>
  </xdr:oneCellAnchor>
  <xdr:oneCellAnchor>
    <xdr:from>
      <xdr:col>27</xdr:col>
      <xdr:colOff>696660</xdr:colOff>
      <xdr:row>23</xdr:row>
      <xdr:rowOff>146480</xdr:rowOff>
    </xdr:from>
    <xdr:ext cx="289900" cy="426960"/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217">
          <xdr14:nvContentPartPr>
            <xdr14:cNvPr id="129" name="Ink 128">
              <a:extLst>
                <a:ext uri="{FF2B5EF4-FFF2-40B4-BE49-F238E27FC236}">
                  <a16:creationId xmlns:a16="http://schemas.microsoft.com/office/drawing/2014/main" id="{83CD3976-75F4-3F4D-A04D-916B9A073321}"/>
                </a:ext>
              </a:extLst>
            </xdr14:cNvPr>
            <xdr14:cNvContentPartPr/>
          </xdr14:nvContentPartPr>
          <xdr14:nvPr macro=""/>
          <xdr14:xfrm>
            <a:off x="13079160" y="7741080"/>
            <a:ext cx="277200" cy="426960"/>
          </xdr14:xfrm>
        </xdr:contentPart>
      </mc:Choice>
      <mc:Fallback xmlns="">
        <xdr:pic>
          <xdr:nvPicPr>
            <xdr:cNvPr id="816" name="Ink 815">
              <a:extLst>
                <a:ext uri="{FF2B5EF4-FFF2-40B4-BE49-F238E27FC236}">
                  <a16:creationId xmlns:a16="http://schemas.microsoft.com/office/drawing/2014/main" id="{812BCBBD-35CF-2E4D-A42E-91C0C4EFF26F}"/>
                </a:ext>
              </a:extLst>
            </xdr:cNvPr>
            <xdr:cNvPicPr/>
          </xdr:nvPicPr>
          <xdr:blipFill>
            <a:blip xmlns:r="http://schemas.openxmlformats.org/officeDocument/2006/relationships" r:embed="rId152"/>
            <a:stretch>
              <a:fillRect/>
            </a:stretch>
          </xdr:blipFill>
          <xdr:spPr>
            <a:xfrm>
              <a:off x="13063680" y="7725960"/>
              <a:ext cx="307800" cy="457560"/>
            </a:xfrm>
            <a:prstGeom prst="rect">
              <a:avLst/>
            </a:prstGeom>
          </xdr:spPr>
        </xdr:pic>
      </mc:Fallback>
    </mc:AlternateContent>
    <xdr:clientData/>
  </xdr:oneCellAnchor>
  <xdr:oneCellAnchor>
    <xdr:from>
      <xdr:col>24</xdr:col>
      <xdr:colOff>284160</xdr:colOff>
      <xdr:row>26</xdr:row>
      <xdr:rowOff>77480</xdr:rowOff>
    </xdr:from>
    <xdr:ext cx="1659080" cy="1903320"/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218">
          <xdr14:nvContentPartPr>
            <xdr14:cNvPr id="130" name="Ink 129">
              <a:extLst>
                <a:ext uri="{FF2B5EF4-FFF2-40B4-BE49-F238E27FC236}">
                  <a16:creationId xmlns:a16="http://schemas.microsoft.com/office/drawing/2014/main" id="{A5EBCC0D-5F57-0049-B46A-A762B3F5C361}"/>
                </a:ext>
              </a:extLst>
            </xdr14:cNvPr>
            <xdr14:cNvContentPartPr/>
          </xdr14:nvContentPartPr>
          <xdr14:nvPr macro=""/>
          <xdr14:xfrm>
            <a:off x="10190160" y="8662680"/>
            <a:ext cx="1633680" cy="1903320"/>
          </xdr14:xfrm>
        </xdr:contentPart>
      </mc:Choice>
      <mc:Fallback xmlns="">
        <xdr:pic>
          <xdr:nvPicPr>
            <xdr:cNvPr id="817" name="Ink 816">
              <a:extLst>
                <a:ext uri="{FF2B5EF4-FFF2-40B4-BE49-F238E27FC236}">
                  <a16:creationId xmlns:a16="http://schemas.microsoft.com/office/drawing/2014/main" id="{2C899572-4CE7-6D49-9808-C815FD11E377}"/>
                </a:ext>
              </a:extLst>
            </xdr:cNvPr>
            <xdr:cNvPicPr/>
          </xdr:nvPicPr>
          <xdr:blipFill>
            <a:blip xmlns:r="http://schemas.openxmlformats.org/officeDocument/2006/relationships" r:embed="rId154"/>
            <a:stretch>
              <a:fillRect/>
            </a:stretch>
          </xdr:blipFill>
          <xdr:spPr>
            <a:xfrm>
              <a:off x="10175273" y="8647200"/>
              <a:ext cx="1663809" cy="1933920"/>
            </a:xfrm>
            <a:prstGeom prst="rect">
              <a:avLst/>
            </a:prstGeom>
          </xdr:spPr>
        </xdr:pic>
      </mc:Fallback>
    </mc:AlternateContent>
    <xdr:clientData/>
  </xdr:oneCellAnchor>
  <xdr:oneCellAnchor>
    <xdr:from>
      <xdr:col>24</xdr:col>
      <xdr:colOff>464880</xdr:colOff>
      <xdr:row>33</xdr:row>
      <xdr:rowOff>32640</xdr:rowOff>
    </xdr:from>
    <xdr:ext cx="385660" cy="432720"/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219">
          <xdr14:nvContentPartPr>
            <xdr14:cNvPr id="131" name="Ink 130">
              <a:extLst>
                <a:ext uri="{FF2B5EF4-FFF2-40B4-BE49-F238E27FC236}">
                  <a16:creationId xmlns:a16="http://schemas.microsoft.com/office/drawing/2014/main" id="{E2C7DA13-E525-5B44-A3CB-A56355E3508C}"/>
                </a:ext>
              </a:extLst>
            </xdr14:cNvPr>
            <xdr14:cNvContentPartPr/>
          </xdr14:nvContentPartPr>
          <xdr14:nvPr macro=""/>
          <xdr14:xfrm>
            <a:off x="10370880" y="10929240"/>
            <a:ext cx="372960" cy="432720"/>
          </xdr14:xfrm>
        </xdr:contentPart>
      </mc:Choice>
      <mc:Fallback xmlns="">
        <xdr:pic>
          <xdr:nvPicPr>
            <xdr:cNvPr id="818" name="Ink 817">
              <a:extLst>
                <a:ext uri="{FF2B5EF4-FFF2-40B4-BE49-F238E27FC236}">
                  <a16:creationId xmlns:a16="http://schemas.microsoft.com/office/drawing/2014/main" id="{1867CD8B-5EF2-B647-8606-FB640FB7A5FD}"/>
                </a:ext>
              </a:extLst>
            </xdr:cNvPr>
            <xdr:cNvPicPr/>
          </xdr:nvPicPr>
          <xdr:blipFill>
            <a:blip xmlns:r="http://schemas.openxmlformats.org/officeDocument/2006/relationships" r:embed="rId156"/>
            <a:stretch>
              <a:fillRect/>
            </a:stretch>
          </xdr:blipFill>
          <xdr:spPr>
            <a:xfrm>
              <a:off x="10355400" y="10914120"/>
              <a:ext cx="403560" cy="463320"/>
            </a:xfrm>
            <a:prstGeom prst="rect">
              <a:avLst/>
            </a:prstGeom>
          </xdr:spPr>
        </xdr:pic>
      </mc:Fallback>
    </mc:AlternateContent>
    <xdr:clientData/>
  </xdr:oneCellAnchor>
  <xdr:oneCellAnchor>
    <xdr:from>
      <xdr:col>25</xdr:col>
      <xdr:colOff>249940</xdr:colOff>
      <xdr:row>32</xdr:row>
      <xdr:rowOff>310640</xdr:rowOff>
    </xdr:from>
    <xdr:ext cx="179280" cy="417960"/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220">
          <xdr14:nvContentPartPr>
            <xdr14:cNvPr id="132" name="Ink 131">
              <a:extLst>
                <a:ext uri="{FF2B5EF4-FFF2-40B4-BE49-F238E27FC236}">
                  <a16:creationId xmlns:a16="http://schemas.microsoft.com/office/drawing/2014/main" id="{3043FE25-AF8B-B24E-800F-8B0A30A96CEB}"/>
                </a:ext>
              </a:extLst>
            </xdr14:cNvPr>
            <xdr14:cNvContentPartPr/>
          </xdr14:nvContentPartPr>
          <xdr14:nvPr macro=""/>
          <xdr14:xfrm>
            <a:off x="10981440" y="10877040"/>
            <a:ext cx="179280" cy="417960"/>
          </xdr14:xfrm>
        </xdr:contentPart>
      </mc:Choice>
      <mc:Fallback xmlns="">
        <xdr:pic>
          <xdr:nvPicPr>
            <xdr:cNvPr id="819" name="Ink 818">
              <a:extLst>
                <a:ext uri="{FF2B5EF4-FFF2-40B4-BE49-F238E27FC236}">
                  <a16:creationId xmlns:a16="http://schemas.microsoft.com/office/drawing/2014/main" id="{5F80C101-3C79-494F-88DD-B3B4A0001ECB}"/>
                </a:ext>
              </a:extLst>
            </xdr:cNvPr>
            <xdr:cNvPicPr/>
          </xdr:nvPicPr>
          <xdr:blipFill>
            <a:blip xmlns:r="http://schemas.openxmlformats.org/officeDocument/2006/relationships" r:embed="rId158"/>
            <a:stretch>
              <a:fillRect/>
            </a:stretch>
          </xdr:blipFill>
          <xdr:spPr>
            <a:xfrm>
              <a:off x="10965960" y="10861920"/>
              <a:ext cx="209520" cy="448560"/>
            </a:xfrm>
            <a:prstGeom prst="rect">
              <a:avLst/>
            </a:prstGeom>
          </xdr:spPr>
        </xdr:pic>
      </mc:Fallback>
    </mc:AlternateContent>
    <xdr:clientData/>
  </xdr:oneCellAnchor>
  <xdr:oneCellAnchor>
    <xdr:from>
      <xdr:col>25</xdr:col>
      <xdr:colOff>578620</xdr:colOff>
      <xdr:row>33</xdr:row>
      <xdr:rowOff>240</xdr:rowOff>
    </xdr:from>
    <xdr:ext cx="142560" cy="312120"/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221">
          <xdr14:nvContentPartPr>
            <xdr14:cNvPr id="133" name="Ink 132">
              <a:extLst>
                <a:ext uri="{FF2B5EF4-FFF2-40B4-BE49-F238E27FC236}">
                  <a16:creationId xmlns:a16="http://schemas.microsoft.com/office/drawing/2014/main" id="{13E3D145-056B-6A4E-AB4A-4E281E340B9B}"/>
                </a:ext>
              </a:extLst>
            </xdr14:cNvPr>
            <xdr14:cNvContentPartPr/>
          </xdr14:nvContentPartPr>
          <xdr14:nvPr macro=""/>
          <xdr14:xfrm>
            <a:off x="11310120" y="10896840"/>
            <a:ext cx="142560" cy="312120"/>
          </xdr14:xfrm>
        </xdr:contentPart>
      </mc:Choice>
      <mc:Fallback xmlns="">
        <xdr:pic>
          <xdr:nvPicPr>
            <xdr:cNvPr id="820" name="Ink 819">
              <a:extLst>
                <a:ext uri="{FF2B5EF4-FFF2-40B4-BE49-F238E27FC236}">
                  <a16:creationId xmlns:a16="http://schemas.microsoft.com/office/drawing/2014/main" id="{6BC33CF4-CA88-7141-BFA2-1A23FD69A24A}"/>
                </a:ext>
              </a:extLst>
            </xdr:cNvPr>
            <xdr:cNvPicPr/>
          </xdr:nvPicPr>
          <xdr:blipFill>
            <a:blip xmlns:r="http://schemas.openxmlformats.org/officeDocument/2006/relationships" r:embed="rId160"/>
            <a:stretch>
              <a:fillRect/>
            </a:stretch>
          </xdr:blipFill>
          <xdr:spPr>
            <a:xfrm>
              <a:off x="11295000" y="10881360"/>
              <a:ext cx="172800" cy="342720"/>
            </a:xfrm>
            <a:prstGeom prst="rect">
              <a:avLst/>
            </a:prstGeom>
          </xdr:spPr>
        </xdr:pic>
      </mc:Fallback>
    </mc:AlternateContent>
    <xdr:clientData/>
  </xdr:oneCellAnchor>
  <xdr:oneCellAnchor>
    <xdr:from>
      <xdr:col>26</xdr:col>
      <xdr:colOff>86120</xdr:colOff>
      <xdr:row>32</xdr:row>
      <xdr:rowOff>226400</xdr:rowOff>
    </xdr:from>
    <xdr:ext cx="394560" cy="597240"/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222">
          <xdr14:nvContentPartPr>
            <xdr14:cNvPr id="134" name="Ink 133">
              <a:extLst>
                <a:ext uri="{FF2B5EF4-FFF2-40B4-BE49-F238E27FC236}">
                  <a16:creationId xmlns:a16="http://schemas.microsoft.com/office/drawing/2014/main" id="{92FC86EF-44A3-5D48-814E-A8E0096308A0}"/>
                </a:ext>
              </a:extLst>
            </xdr14:cNvPr>
            <xdr14:cNvContentPartPr/>
          </xdr14:nvContentPartPr>
          <xdr14:nvPr macro=""/>
          <xdr14:xfrm>
            <a:off x="11643120" y="10792800"/>
            <a:ext cx="394560" cy="597240"/>
          </xdr14:xfrm>
        </xdr:contentPart>
      </mc:Choice>
      <mc:Fallback xmlns="">
        <xdr:pic>
          <xdr:nvPicPr>
            <xdr:cNvPr id="821" name="Ink 820">
              <a:extLst>
                <a:ext uri="{FF2B5EF4-FFF2-40B4-BE49-F238E27FC236}">
                  <a16:creationId xmlns:a16="http://schemas.microsoft.com/office/drawing/2014/main" id="{8C6E1A98-339D-A345-88B1-AB35B3E84A5C}"/>
                </a:ext>
              </a:extLst>
            </xdr:cNvPr>
            <xdr:cNvPicPr/>
          </xdr:nvPicPr>
          <xdr:blipFill>
            <a:blip xmlns:r="http://schemas.openxmlformats.org/officeDocument/2006/relationships" r:embed="rId162"/>
            <a:stretch>
              <a:fillRect/>
            </a:stretch>
          </xdr:blipFill>
          <xdr:spPr>
            <a:xfrm>
              <a:off x="11627640" y="10777680"/>
              <a:ext cx="424800" cy="627840"/>
            </a:xfrm>
            <a:prstGeom prst="rect">
              <a:avLst/>
            </a:prstGeom>
          </xdr:spPr>
        </xdr:pic>
      </mc:Fallback>
    </mc:AlternateContent>
    <xdr:clientData/>
  </xdr:oneCellAnchor>
  <xdr:oneCellAnchor>
    <xdr:from>
      <xdr:col>27</xdr:col>
      <xdr:colOff>708540</xdr:colOff>
      <xdr:row>32</xdr:row>
      <xdr:rowOff>160520</xdr:rowOff>
    </xdr:from>
    <xdr:ext cx="147700" cy="607320"/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223">
          <xdr14:nvContentPartPr>
            <xdr14:cNvPr id="135" name="Ink 134">
              <a:extLst>
                <a:ext uri="{FF2B5EF4-FFF2-40B4-BE49-F238E27FC236}">
                  <a16:creationId xmlns:a16="http://schemas.microsoft.com/office/drawing/2014/main" id="{1D560C2B-74D6-3343-8A65-DB0652BEF859}"/>
                </a:ext>
              </a:extLst>
            </xdr14:cNvPr>
            <xdr14:cNvContentPartPr/>
          </xdr14:nvContentPartPr>
          <xdr14:nvPr macro=""/>
          <xdr14:xfrm>
            <a:off x="13091040" y="10726920"/>
            <a:ext cx="135000" cy="607320"/>
          </xdr14:xfrm>
        </xdr:contentPart>
      </mc:Choice>
      <mc:Fallback xmlns="">
        <xdr:pic>
          <xdr:nvPicPr>
            <xdr:cNvPr id="822" name="Ink 821">
              <a:extLst>
                <a:ext uri="{FF2B5EF4-FFF2-40B4-BE49-F238E27FC236}">
                  <a16:creationId xmlns:a16="http://schemas.microsoft.com/office/drawing/2014/main" id="{1E4928FF-4D3D-AC4D-A852-73795FA69338}"/>
                </a:ext>
              </a:extLst>
            </xdr:cNvPr>
            <xdr:cNvPicPr/>
          </xdr:nvPicPr>
          <xdr:blipFill>
            <a:blip xmlns:r="http://schemas.openxmlformats.org/officeDocument/2006/relationships" r:embed="rId164"/>
            <a:stretch>
              <a:fillRect/>
            </a:stretch>
          </xdr:blipFill>
          <xdr:spPr>
            <a:xfrm>
              <a:off x="13075920" y="10711440"/>
              <a:ext cx="165600" cy="637920"/>
            </a:xfrm>
            <a:prstGeom prst="rect">
              <a:avLst/>
            </a:prstGeom>
          </xdr:spPr>
        </xdr:pic>
      </mc:Fallback>
    </mc:AlternateContent>
    <xdr:clientData/>
  </xdr:oneCellAnchor>
  <xdr:oneCellAnchor>
    <xdr:from>
      <xdr:col>26</xdr:col>
      <xdr:colOff>264680</xdr:colOff>
      <xdr:row>32</xdr:row>
      <xdr:rowOff>248000</xdr:rowOff>
    </xdr:from>
    <xdr:ext cx="655660" cy="325080"/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224">
          <xdr14:nvContentPartPr>
            <xdr14:cNvPr id="136" name="Ink 135">
              <a:extLst>
                <a:ext uri="{FF2B5EF4-FFF2-40B4-BE49-F238E27FC236}">
                  <a16:creationId xmlns:a16="http://schemas.microsoft.com/office/drawing/2014/main" id="{E06F8D3D-AEFA-284A-B662-B3B5AF9A84EA}"/>
                </a:ext>
              </a:extLst>
            </xdr14:cNvPr>
            <xdr14:cNvContentPartPr/>
          </xdr14:nvContentPartPr>
          <xdr14:nvPr macro=""/>
          <xdr14:xfrm>
            <a:off x="11821680" y="10814400"/>
            <a:ext cx="642960" cy="325080"/>
          </xdr14:xfrm>
        </xdr:contentPart>
      </mc:Choice>
      <mc:Fallback xmlns="">
        <xdr:pic>
          <xdr:nvPicPr>
            <xdr:cNvPr id="823" name="Ink 822">
              <a:extLst>
                <a:ext uri="{FF2B5EF4-FFF2-40B4-BE49-F238E27FC236}">
                  <a16:creationId xmlns:a16="http://schemas.microsoft.com/office/drawing/2014/main" id="{070DA2D8-9C65-954C-AE68-019D7B77C5D5}"/>
                </a:ext>
              </a:extLst>
            </xdr:cNvPr>
            <xdr:cNvPicPr/>
          </xdr:nvPicPr>
          <xdr:blipFill>
            <a:blip xmlns:r="http://schemas.openxmlformats.org/officeDocument/2006/relationships" r:embed="rId166"/>
            <a:stretch>
              <a:fillRect/>
            </a:stretch>
          </xdr:blipFill>
          <xdr:spPr>
            <a:xfrm>
              <a:off x="11814120" y="10807200"/>
              <a:ext cx="658080" cy="340200"/>
            </a:xfrm>
            <a:prstGeom prst="rect">
              <a:avLst/>
            </a:prstGeom>
          </xdr:spPr>
        </xdr:pic>
      </mc:Fallback>
    </mc:AlternateContent>
    <xdr:clientData/>
  </xdr:oneCellAnchor>
  <xdr:oneCellAnchor>
    <xdr:from>
      <xdr:col>27</xdr:col>
      <xdr:colOff>247740</xdr:colOff>
      <xdr:row>32</xdr:row>
      <xdr:rowOff>189320</xdr:rowOff>
    </xdr:from>
    <xdr:ext cx="262800" cy="438480"/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225">
          <xdr14:nvContentPartPr>
            <xdr14:cNvPr id="137" name="Ink 136">
              <a:extLst>
                <a:ext uri="{FF2B5EF4-FFF2-40B4-BE49-F238E27FC236}">
                  <a16:creationId xmlns:a16="http://schemas.microsoft.com/office/drawing/2014/main" id="{66C3289B-3D77-2845-AFB4-6203DD1203E9}"/>
                </a:ext>
              </a:extLst>
            </xdr14:cNvPr>
            <xdr14:cNvContentPartPr/>
          </xdr14:nvContentPartPr>
          <xdr14:nvPr macro=""/>
          <xdr14:xfrm>
            <a:off x="12630240" y="10755720"/>
            <a:ext cx="262800" cy="438480"/>
          </xdr14:xfrm>
        </xdr:contentPart>
      </mc:Choice>
      <mc:Fallback xmlns="">
        <xdr:pic>
          <xdr:nvPicPr>
            <xdr:cNvPr id="824" name="Ink 823">
              <a:extLst>
                <a:ext uri="{FF2B5EF4-FFF2-40B4-BE49-F238E27FC236}">
                  <a16:creationId xmlns:a16="http://schemas.microsoft.com/office/drawing/2014/main" id="{C089898D-0026-0C40-844D-B90699B5948F}"/>
                </a:ext>
              </a:extLst>
            </xdr:cNvPr>
            <xdr:cNvPicPr/>
          </xdr:nvPicPr>
          <xdr:blipFill>
            <a:blip xmlns:r="http://schemas.openxmlformats.org/officeDocument/2006/relationships" r:embed="rId168"/>
            <a:stretch>
              <a:fillRect/>
            </a:stretch>
          </xdr:blipFill>
          <xdr:spPr>
            <a:xfrm>
              <a:off x="12615120" y="10740240"/>
              <a:ext cx="293040" cy="468720"/>
            </a:xfrm>
            <a:prstGeom prst="rect">
              <a:avLst/>
            </a:prstGeom>
          </xdr:spPr>
        </xdr:pic>
      </mc:Fallback>
    </mc:AlternateContent>
    <xdr:clientData/>
  </xdr:oneCellAnchor>
  <xdr:oneCellAnchor>
    <xdr:from>
      <xdr:col>26</xdr:col>
      <xdr:colOff>466640</xdr:colOff>
      <xdr:row>38</xdr:row>
      <xdr:rowOff>20360</xdr:rowOff>
    </xdr:from>
    <xdr:ext cx="624700" cy="363960"/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226">
          <xdr14:nvContentPartPr>
            <xdr14:cNvPr id="138" name="Ink 137">
              <a:extLst>
                <a:ext uri="{FF2B5EF4-FFF2-40B4-BE49-F238E27FC236}">
                  <a16:creationId xmlns:a16="http://schemas.microsoft.com/office/drawing/2014/main" id="{16CEE649-5A4A-B843-B8C9-316FE1EC17F0}"/>
                </a:ext>
              </a:extLst>
            </xdr14:cNvPr>
            <xdr14:cNvContentPartPr/>
          </xdr14:nvContentPartPr>
          <xdr14:nvPr macro=""/>
          <xdr14:xfrm>
            <a:off x="12023640" y="12567960"/>
            <a:ext cx="612000" cy="363960"/>
          </xdr14:xfrm>
        </xdr:contentPart>
      </mc:Choice>
      <mc:Fallback xmlns="">
        <xdr:pic>
          <xdr:nvPicPr>
            <xdr:cNvPr id="825" name="Ink 824">
              <a:extLst>
                <a:ext uri="{FF2B5EF4-FFF2-40B4-BE49-F238E27FC236}">
                  <a16:creationId xmlns:a16="http://schemas.microsoft.com/office/drawing/2014/main" id="{13E70129-DF33-D84A-ABF6-7C0FB49DAFB8}"/>
                </a:ext>
              </a:extLst>
            </xdr:cNvPr>
            <xdr:cNvPicPr/>
          </xdr:nvPicPr>
          <xdr:blipFill>
            <a:blip xmlns:r="http://schemas.openxmlformats.org/officeDocument/2006/relationships" r:embed="rId170"/>
            <a:stretch>
              <a:fillRect/>
            </a:stretch>
          </xdr:blipFill>
          <xdr:spPr>
            <a:xfrm>
              <a:off x="12016076" y="12560400"/>
              <a:ext cx="627129" cy="379080"/>
            </a:xfrm>
            <a:prstGeom prst="rect">
              <a:avLst/>
            </a:prstGeom>
          </xdr:spPr>
        </xdr:pic>
      </mc:Fallback>
    </mc:AlternateContent>
    <xdr:clientData/>
  </xdr:oneCellAnchor>
  <xdr:oneCellAnchor>
    <xdr:from>
      <xdr:col>27</xdr:col>
      <xdr:colOff>399300</xdr:colOff>
      <xdr:row>38</xdr:row>
      <xdr:rowOff>37640</xdr:rowOff>
    </xdr:from>
    <xdr:ext cx="246960" cy="402840"/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227">
          <xdr14:nvContentPartPr>
            <xdr14:cNvPr id="139" name="Ink 138">
              <a:extLst>
                <a:ext uri="{FF2B5EF4-FFF2-40B4-BE49-F238E27FC236}">
                  <a16:creationId xmlns:a16="http://schemas.microsoft.com/office/drawing/2014/main" id="{2B6FABDB-0B75-7B4F-9853-74FFA190F8F3}"/>
                </a:ext>
              </a:extLst>
            </xdr14:cNvPr>
            <xdr14:cNvContentPartPr/>
          </xdr14:nvContentPartPr>
          <xdr14:nvPr macro=""/>
          <xdr14:xfrm>
            <a:off x="12781800" y="12585240"/>
            <a:ext cx="246960" cy="402840"/>
          </xdr14:xfrm>
        </xdr:contentPart>
      </mc:Choice>
      <mc:Fallback xmlns="">
        <xdr:pic>
          <xdr:nvPicPr>
            <xdr:cNvPr id="826" name="Ink 825">
              <a:extLst>
                <a:ext uri="{FF2B5EF4-FFF2-40B4-BE49-F238E27FC236}">
                  <a16:creationId xmlns:a16="http://schemas.microsoft.com/office/drawing/2014/main" id="{944069B0-5227-DB4A-8BF8-37D76A9A222F}"/>
                </a:ext>
              </a:extLst>
            </xdr:cNvPr>
            <xdr:cNvPicPr/>
          </xdr:nvPicPr>
          <xdr:blipFill>
            <a:blip xmlns:r="http://schemas.openxmlformats.org/officeDocument/2006/relationships" r:embed="rId172"/>
            <a:stretch>
              <a:fillRect/>
            </a:stretch>
          </xdr:blipFill>
          <xdr:spPr>
            <a:xfrm>
              <a:off x="12766680" y="12570120"/>
              <a:ext cx="277560" cy="433440"/>
            </a:xfrm>
            <a:prstGeom prst="rect">
              <a:avLst/>
            </a:prstGeom>
          </xdr:spPr>
        </xdr:pic>
      </mc:Fallback>
    </mc:AlternateContent>
    <xdr:clientData/>
  </xdr:oneCellAnchor>
  <xdr:oneCellAnchor>
    <xdr:from>
      <xdr:col>24</xdr:col>
      <xdr:colOff>351480</xdr:colOff>
      <xdr:row>37</xdr:row>
      <xdr:rowOff>100360</xdr:rowOff>
    </xdr:from>
    <xdr:ext cx="3331120" cy="890640"/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228">
          <xdr14:nvContentPartPr>
            <xdr14:cNvPr id="140" name="Ink 139">
              <a:extLst>
                <a:ext uri="{FF2B5EF4-FFF2-40B4-BE49-F238E27FC236}">
                  <a16:creationId xmlns:a16="http://schemas.microsoft.com/office/drawing/2014/main" id="{EC20AF74-BFCE-2F4E-8C20-8AD463373141}"/>
                </a:ext>
              </a:extLst>
            </xdr14:cNvPr>
            <xdr14:cNvContentPartPr/>
          </xdr14:nvContentPartPr>
          <xdr14:nvPr macro=""/>
          <xdr14:xfrm>
            <a:off x="10257480" y="12317760"/>
            <a:ext cx="3280320" cy="890640"/>
          </xdr14:xfrm>
        </xdr:contentPart>
      </mc:Choice>
      <mc:Fallback xmlns="">
        <xdr:pic>
          <xdr:nvPicPr>
            <xdr:cNvPr id="827" name="Ink 826">
              <a:extLst>
                <a:ext uri="{FF2B5EF4-FFF2-40B4-BE49-F238E27FC236}">
                  <a16:creationId xmlns:a16="http://schemas.microsoft.com/office/drawing/2014/main" id="{3E7D1830-B7FB-CC4A-981E-773BC3E10448}"/>
                </a:ext>
              </a:extLst>
            </xdr:cNvPr>
            <xdr:cNvPicPr/>
          </xdr:nvPicPr>
          <xdr:blipFill>
            <a:blip xmlns:r="http://schemas.openxmlformats.org/officeDocument/2006/relationships" r:embed="rId174"/>
            <a:stretch>
              <a:fillRect/>
            </a:stretch>
          </xdr:blipFill>
          <xdr:spPr>
            <a:xfrm>
              <a:off x="10242592" y="12302280"/>
              <a:ext cx="3310450" cy="921240"/>
            </a:xfrm>
            <a:prstGeom prst="rect">
              <a:avLst/>
            </a:prstGeom>
          </xdr:spPr>
        </xdr:pic>
      </mc:Fallback>
    </mc:AlternateContent>
    <xdr:clientData/>
  </xdr:oneCellAnchor>
  <xdr:oneCellAnchor>
    <xdr:from>
      <xdr:col>24</xdr:col>
      <xdr:colOff>174000</xdr:colOff>
      <xdr:row>36</xdr:row>
      <xdr:rowOff>169560</xdr:rowOff>
    </xdr:from>
    <xdr:ext cx="3758800" cy="1600560"/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229">
          <xdr14:nvContentPartPr>
            <xdr14:cNvPr id="141" name="Ink 140">
              <a:extLst>
                <a:ext uri="{FF2B5EF4-FFF2-40B4-BE49-F238E27FC236}">
                  <a16:creationId xmlns:a16="http://schemas.microsoft.com/office/drawing/2014/main" id="{1BD8FF49-9011-6E42-A8BA-B210ADFA84F6}"/>
                </a:ext>
              </a:extLst>
            </xdr14:cNvPr>
            <xdr14:cNvContentPartPr/>
          </xdr14:nvContentPartPr>
          <xdr14:nvPr macro=""/>
          <xdr14:xfrm>
            <a:off x="10080000" y="12056760"/>
            <a:ext cx="3708000" cy="1600560"/>
          </xdr14:xfrm>
        </xdr:contentPart>
      </mc:Choice>
      <mc:Fallback xmlns="">
        <xdr:pic>
          <xdr:nvPicPr>
            <xdr:cNvPr id="828" name="Ink 827">
              <a:extLst>
                <a:ext uri="{FF2B5EF4-FFF2-40B4-BE49-F238E27FC236}">
                  <a16:creationId xmlns:a16="http://schemas.microsoft.com/office/drawing/2014/main" id="{05EEF7E3-0C3D-EA4C-9063-DAC8DC3BC57A}"/>
                </a:ext>
              </a:extLst>
            </xdr:cNvPr>
            <xdr:cNvPicPr/>
          </xdr:nvPicPr>
          <xdr:blipFill>
            <a:blip xmlns:r="http://schemas.openxmlformats.org/officeDocument/2006/relationships" r:embed="rId176"/>
            <a:stretch>
              <a:fillRect/>
            </a:stretch>
          </xdr:blipFill>
          <xdr:spPr>
            <a:xfrm>
              <a:off x="10044360" y="11985120"/>
              <a:ext cx="3779640" cy="1744200"/>
            </a:xfrm>
            <a:prstGeom prst="rect">
              <a:avLst/>
            </a:prstGeom>
          </xdr:spPr>
        </xdr:pic>
      </mc:Fallback>
    </mc:AlternateContent>
    <xdr:clientData/>
  </xdr:oneCellAnchor>
  <xdr:oneCellAnchor>
    <xdr:from>
      <xdr:col>30</xdr:col>
      <xdr:colOff>781680</xdr:colOff>
      <xdr:row>6</xdr:row>
      <xdr:rowOff>147480</xdr:rowOff>
    </xdr:from>
    <xdr:ext cx="1242920" cy="603000"/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230">
          <xdr14:nvContentPartPr>
            <xdr14:cNvPr id="142" name="Ink 141">
              <a:extLst>
                <a:ext uri="{FF2B5EF4-FFF2-40B4-BE49-F238E27FC236}">
                  <a16:creationId xmlns:a16="http://schemas.microsoft.com/office/drawing/2014/main" id="{6163E5AB-0D69-B544-A8B5-ADFF3E1979DE}"/>
                </a:ext>
              </a:extLst>
            </xdr14:cNvPr>
            <xdr14:cNvContentPartPr/>
          </xdr14:nvContentPartPr>
          <xdr14:nvPr macro=""/>
          <xdr14:xfrm>
            <a:off x="10687680" y="2128680"/>
            <a:ext cx="1217520" cy="603000"/>
          </xdr14:xfrm>
        </xdr:contentPart>
      </mc:Choice>
      <mc:Fallback xmlns="">
        <xdr:pic>
          <xdr:nvPicPr>
            <xdr:cNvPr id="829" name="Ink 828">
              <a:extLst>
                <a:ext uri="{FF2B5EF4-FFF2-40B4-BE49-F238E27FC236}">
                  <a16:creationId xmlns:a16="http://schemas.microsoft.com/office/drawing/2014/main" id="{D40416C8-1E10-314A-9EA3-351767F5892B}"/>
                </a:ext>
              </a:extLst>
            </xdr:cNvPr>
            <xdr:cNvPicPr/>
          </xdr:nvPicPr>
          <xdr:blipFill>
            <a:blip xmlns:r="http://schemas.openxmlformats.org/officeDocument/2006/relationships" r:embed="rId126"/>
            <a:stretch>
              <a:fillRect/>
            </a:stretch>
          </xdr:blipFill>
          <xdr:spPr>
            <a:xfrm>
              <a:off x="10680275" y="2121120"/>
              <a:ext cx="1232329" cy="618120"/>
            </a:xfrm>
            <a:prstGeom prst="rect">
              <a:avLst/>
            </a:prstGeom>
          </xdr:spPr>
        </xdr:pic>
      </mc:Fallback>
    </mc:AlternateContent>
    <xdr:clientData/>
  </xdr:oneCellAnchor>
  <xdr:oneCellAnchor>
    <xdr:from>
      <xdr:col>31</xdr:col>
      <xdr:colOff>162100</xdr:colOff>
      <xdr:row>9</xdr:row>
      <xdr:rowOff>142200</xdr:rowOff>
    </xdr:from>
    <xdr:ext cx="1867160" cy="1737720"/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231">
          <xdr14:nvContentPartPr>
            <xdr14:cNvPr id="143" name="Ink 142">
              <a:extLst>
                <a:ext uri="{FF2B5EF4-FFF2-40B4-BE49-F238E27FC236}">
                  <a16:creationId xmlns:a16="http://schemas.microsoft.com/office/drawing/2014/main" id="{06B9FD91-CF88-8F4D-9EEE-2A068E34D2F0}"/>
                </a:ext>
              </a:extLst>
            </xdr14:cNvPr>
            <xdr14:cNvContentPartPr/>
          </xdr14:nvContentPartPr>
          <xdr14:nvPr macro=""/>
          <xdr14:xfrm>
            <a:off x="10893600" y="3114000"/>
            <a:ext cx="1841760" cy="1737720"/>
          </xdr14:xfrm>
        </xdr:contentPart>
      </mc:Choice>
      <mc:Fallback xmlns="">
        <xdr:pic>
          <xdr:nvPicPr>
            <xdr:cNvPr id="831" name="Ink 830">
              <a:extLst>
                <a:ext uri="{FF2B5EF4-FFF2-40B4-BE49-F238E27FC236}">
                  <a16:creationId xmlns:a16="http://schemas.microsoft.com/office/drawing/2014/main" id="{5B1A980C-C4D3-404F-8B7F-4A3B80104530}"/>
                </a:ext>
              </a:extLst>
            </xdr:cNvPr>
            <xdr:cNvPicPr/>
          </xdr:nvPicPr>
          <xdr:blipFill>
            <a:blip xmlns:r="http://schemas.openxmlformats.org/officeDocument/2006/relationships" r:embed="rId128"/>
            <a:stretch>
              <a:fillRect/>
            </a:stretch>
          </xdr:blipFill>
          <xdr:spPr>
            <a:xfrm>
              <a:off x="10878332" y="3098880"/>
              <a:ext cx="1871941" cy="1768320"/>
            </a:xfrm>
            <a:prstGeom prst="rect">
              <a:avLst/>
            </a:prstGeom>
          </xdr:spPr>
        </xdr:pic>
      </mc:Fallback>
    </mc:AlternateContent>
    <xdr:clientData/>
  </xdr:oneCellAnchor>
  <xdr:oneCellAnchor>
    <xdr:from>
      <xdr:col>31</xdr:col>
      <xdr:colOff>20620</xdr:colOff>
      <xdr:row>15</xdr:row>
      <xdr:rowOff>95640</xdr:rowOff>
    </xdr:from>
    <xdr:ext cx="1731800" cy="838800"/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232">
          <xdr14:nvContentPartPr>
            <xdr14:cNvPr id="144" name="Ink 143">
              <a:extLst>
                <a:ext uri="{FF2B5EF4-FFF2-40B4-BE49-F238E27FC236}">
                  <a16:creationId xmlns:a16="http://schemas.microsoft.com/office/drawing/2014/main" id="{C8AACA5C-A410-444C-9570-11CA88491399}"/>
                </a:ext>
              </a:extLst>
            </xdr14:cNvPr>
            <xdr14:cNvContentPartPr/>
          </xdr14:nvContentPartPr>
          <xdr14:nvPr macro=""/>
          <xdr14:xfrm>
            <a:off x="10752120" y="5048640"/>
            <a:ext cx="1706400" cy="838800"/>
          </xdr14:xfrm>
        </xdr:contentPart>
      </mc:Choice>
      <mc:Fallback xmlns="">
        <xdr:pic>
          <xdr:nvPicPr>
            <xdr:cNvPr id="832" name="Ink 831">
              <a:extLst>
                <a:ext uri="{FF2B5EF4-FFF2-40B4-BE49-F238E27FC236}">
                  <a16:creationId xmlns:a16="http://schemas.microsoft.com/office/drawing/2014/main" id="{79B6923A-37D3-A340-9E51-C753EF48E1AF}"/>
                </a:ext>
              </a:extLst>
            </xdr:cNvPr>
            <xdr:cNvPicPr/>
          </xdr:nvPicPr>
          <xdr:blipFill>
            <a:blip xmlns:r="http://schemas.openxmlformats.org/officeDocument/2006/relationships" r:embed="rId132"/>
            <a:stretch>
              <a:fillRect/>
            </a:stretch>
          </xdr:blipFill>
          <xdr:spPr>
            <a:xfrm>
              <a:off x="10737000" y="5033520"/>
              <a:ext cx="1737000" cy="869400"/>
            </a:xfrm>
            <a:prstGeom prst="rect">
              <a:avLst/>
            </a:prstGeom>
          </xdr:spPr>
        </xdr:pic>
      </mc:Fallback>
    </mc:AlternateContent>
    <xdr:clientData/>
  </xdr:oneCellAnchor>
  <xdr:oneCellAnchor>
    <xdr:from>
      <xdr:col>33</xdr:col>
      <xdr:colOff>86460</xdr:colOff>
      <xdr:row>15</xdr:row>
      <xdr:rowOff>283200</xdr:rowOff>
    </xdr:from>
    <xdr:ext cx="774820" cy="435960"/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233">
          <xdr14:nvContentPartPr>
            <xdr14:cNvPr id="145" name="Ink 144">
              <a:extLst>
                <a:ext uri="{FF2B5EF4-FFF2-40B4-BE49-F238E27FC236}">
                  <a16:creationId xmlns:a16="http://schemas.microsoft.com/office/drawing/2014/main" id="{6CCD6439-A0B4-DF47-8ECE-71C977F0FCD8}"/>
                </a:ext>
              </a:extLst>
            </xdr14:cNvPr>
            <xdr14:cNvContentPartPr/>
          </xdr14:nvContentPartPr>
          <xdr14:nvPr macro=""/>
          <xdr14:xfrm>
            <a:off x="12468960" y="5236200"/>
            <a:ext cx="762120" cy="435960"/>
          </xdr14:xfrm>
        </xdr:contentPart>
      </mc:Choice>
      <mc:Fallback xmlns="">
        <xdr:pic>
          <xdr:nvPicPr>
            <xdr:cNvPr id="833" name="Ink 832">
              <a:extLst>
                <a:ext uri="{FF2B5EF4-FFF2-40B4-BE49-F238E27FC236}">
                  <a16:creationId xmlns:a16="http://schemas.microsoft.com/office/drawing/2014/main" id="{AF236F57-7D6F-CC49-9308-D47F3EF00497}"/>
                </a:ext>
              </a:extLst>
            </xdr:cNvPr>
            <xdr:cNvPicPr/>
          </xdr:nvPicPr>
          <xdr:blipFill>
            <a:blip xmlns:r="http://schemas.openxmlformats.org/officeDocument/2006/relationships" r:embed="rId134"/>
            <a:stretch>
              <a:fillRect/>
            </a:stretch>
          </xdr:blipFill>
          <xdr:spPr>
            <a:xfrm>
              <a:off x="12461526" y="5228640"/>
              <a:ext cx="776633" cy="451080"/>
            </a:xfrm>
            <a:prstGeom prst="rect">
              <a:avLst/>
            </a:prstGeom>
          </xdr:spPr>
        </xdr:pic>
      </mc:Fallback>
    </mc:AlternateContent>
    <xdr:clientData/>
  </xdr:oneCellAnchor>
  <xdr:oneCellAnchor>
    <xdr:from>
      <xdr:col>34</xdr:col>
      <xdr:colOff>96160</xdr:colOff>
      <xdr:row>15</xdr:row>
      <xdr:rowOff>130560</xdr:rowOff>
    </xdr:from>
    <xdr:ext cx="282960" cy="455760"/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234">
          <xdr14:nvContentPartPr>
            <xdr14:cNvPr id="146" name="Ink 145">
              <a:extLst>
                <a:ext uri="{FF2B5EF4-FFF2-40B4-BE49-F238E27FC236}">
                  <a16:creationId xmlns:a16="http://schemas.microsoft.com/office/drawing/2014/main" id="{C8794811-5437-A344-98B4-A1D6375F9CF8}"/>
                </a:ext>
              </a:extLst>
            </xdr14:cNvPr>
            <xdr14:cNvContentPartPr/>
          </xdr14:nvContentPartPr>
          <xdr14:nvPr macro=""/>
          <xdr14:xfrm>
            <a:off x="13304160" y="5083560"/>
            <a:ext cx="282960" cy="455760"/>
          </xdr14:xfrm>
        </xdr:contentPart>
      </mc:Choice>
      <mc:Fallback xmlns="">
        <xdr:pic>
          <xdr:nvPicPr>
            <xdr:cNvPr id="834" name="Ink 833">
              <a:extLst>
                <a:ext uri="{FF2B5EF4-FFF2-40B4-BE49-F238E27FC236}">
                  <a16:creationId xmlns:a16="http://schemas.microsoft.com/office/drawing/2014/main" id="{6BFBEFAA-7907-9F44-A297-441148726FA3}"/>
                </a:ext>
              </a:extLst>
            </xdr:cNvPr>
            <xdr:cNvPicPr/>
          </xdr:nvPicPr>
          <xdr:blipFill>
            <a:blip xmlns:r="http://schemas.openxmlformats.org/officeDocument/2006/relationships" r:embed="rId136"/>
            <a:stretch>
              <a:fillRect/>
            </a:stretch>
          </xdr:blipFill>
          <xdr:spPr>
            <a:xfrm>
              <a:off x="13288680" y="5068440"/>
              <a:ext cx="313560" cy="486360"/>
            </a:xfrm>
            <a:prstGeom prst="rect">
              <a:avLst/>
            </a:prstGeom>
          </xdr:spPr>
        </xdr:pic>
      </mc:Fallback>
    </mc:AlternateContent>
    <xdr:clientData/>
  </xdr:oneCellAnchor>
  <xdr:oneCellAnchor>
    <xdr:from>
      <xdr:col>34</xdr:col>
      <xdr:colOff>464080</xdr:colOff>
      <xdr:row>15</xdr:row>
      <xdr:rowOff>23280</xdr:rowOff>
    </xdr:from>
    <xdr:ext cx="122040" cy="753480"/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235">
          <xdr14:nvContentPartPr>
            <xdr14:cNvPr id="147" name="Ink 146">
              <a:extLst>
                <a:ext uri="{FF2B5EF4-FFF2-40B4-BE49-F238E27FC236}">
                  <a16:creationId xmlns:a16="http://schemas.microsoft.com/office/drawing/2014/main" id="{81939447-253B-6C4B-891C-264CB2868C45}"/>
                </a:ext>
              </a:extLst>
            </xdr14:cNvPr>
            <xdr14:cNvContentPartPr/>
          </xdr14:nvContentPartPr>
          <xdr14:nvPr macro=""/>
          <xdr14:xfrm>
            <a:off x="13672080" y="4976280"/>
            <a:ext cx="122040" cy="753480"/>
          </xdr14:xfrm>
        </xdr:contentPart>
      </mc:Choice>
      <mc:Fallback xmlns="">
        <xdr:pic>
          <xdr:nvPicPr>
            <xdr:cNvPr id="835" name="Ink 834">
              <a:extLst>
                <a:ext uri="{FF2B5EF4-FFF2-40B4-BE49-F238E27FC236}">
                  <a16:creationId xmlns:a16="http://schemas.microsoft.com/office/drawing/2014/main" id="{4FD92CD6-108A-3B4D-B731-4403C964974E}"/>
                </a:ext>
              </a:extLst>
            </xdr:cNvPr>
            <xdr:cNvPicPr/>
          </xdr:nvPicPr>
          <xdr:blipFill>
            <a:blip xmlns:r="http://schemas.openxmlformats.org/officeDocument/2006/relationships" r:embed="rId138"/>
            <a:stretch>
              <a:fillRect/>
            </a:stretch>
          </xdr:blipFill>
          <xdr:spPr>
            <a:xfrm>
              <a:off x="13656960" y="4961160"/>
              <a:ext cx="152280" cy="784080"/>
            </a:xfrm>
            <a:prstGeom prst="rect">
              <a:avLst/>
            </a:prstGeom>
          </xdr:spPr>
        </xdr:pic>
      </mc:Fallback>
    </mc:AlternateContent>
    <xdr:clientData/>
  </xdr:oneCellAnchor>
  <xdr:oneCellAnchor>
    <xdr:from>
      <xdr:col>31</xdr:col>
      <xdr:colOff>131500</xdr:colOff>
      <xdr:row>18</xdr:row>
      <xdr:rowOff>77040</xdr:rowOff>
    </xdr:from>
    <xdr:ext cx="1347580" cy="1518480"/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236">
          <xdr14:nvContentPartPr>
            <xdr14:cNvPr id="148" name="Ink 147">
              <a:extLst>
                <a:ext uri="{FF2B5EF4-FFF2-40B4-BE49-F238E27FC236}">
                  <a16:creationId xmlns:a16="http://schemas.microsoft.com/office/drawing/2014/main" id="{C8C29A31-07FB-464B-B211-C41F91E34BC2}"/>
                </a:ext>
              </a:extLst>
            </xdr14:cNvPr>
            <xdr14:cNvContentPartPr/>
          </xdr14:nvContentPartPr>
          <xdr14:nvPr macro=""/>
          <xdr14:xfrm>
            <a:off x="10863000" y="6020640"/>
            <a:ext cx="1334880" cy="1518480"/>
          </xdr14:xfrm>
        </xdr:contentPart>
      </mc:Choice>
      <mc:Fallback xmlns="">
        <xdr:pic>
          <xdr:nvPicPr>
            <xdr:cNvPr id="836" name="Ink 835">
              <a:extLst>
                <a:ext uri="{FF2B5EF4-FFF2-40B4-BE49-F238E27FC236}">
                  <a16:creationId xmlns:a16="http://schemas.microsoft.com/office/drawing/2014/main" id="{41547F7A-11A3-B946-A940-B6B39D386ECC}"/>
                </a:ext>
              </a:extLst>
            </xdr:cNvPr>
            <xdr:cNvPicPr/>
          </xdr:nvPicPr>
          <xdr:blipFill>
            <a:blip xmlns:r="http://schemas.openxmlformats.org/officeDocument/2006/relationships" r:embed="rId140"/>
            <a:stretch>
              <a:fillRect/>
            </a:stretch>
          </xdr:blipFill>
          <xdr:spPr>
            <a:xfrm>
              <a:off x="10848025" y="6005520"/>
              <a:ext cx="1365186" cy="1549080"/>
            </a:xfrm>
            <a:prstGeom prst="rect">
              <a:avLst/>
            </a:prstGeom>
          </xdr:spPr>
        </xdr:pic>
      </mc:Fallback>
    </mc:AlternateContent>
    <xdr:clientData/>
  </xdr:oneCellAnchor>
  <xdr:oneCellAnchor>
    <xdr:from>
      <xdr:col>30</xdr:col>
      <xdr:colOff>680880</xdr:colOff>
      <xdr:row>23</xdr:row>
      <xdr:rowOff>254120</xdr:rowOff>
    </xdr:from>
    <xdr:ext cx="442900" cy="427680"/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237">
          <xdr14:nvContentPartPr>
            <xdr14:cNvPr id="149" name="Ink 148">
              <a:extLst>
                <a:ext uri="{FF2B5EF4-FFF2-40B4-BE49-F238E27FC236}">
                  <a16:creationId xmlns:a16="http://schemas.microsoft.com/office/drawing/2014/main" id="{9112490B-B7F2-3F4F-BF0E-7AA733A0CF22}"/>
                </a:ext>
              </a:extLst>
            </xdr14:cNvPr>
            <xdr14:cNvContentPartPr/>
          </xdr14:nvContentPartPr>
          <xdr14:nvPr macro=""/>
          <xdr14:xfrm>
            <a:off x="10586880" y="7848720"/>
            <a:ext cx="430200" cy="427680"/>
          </xdr14:xfrm>
        </xdr:contentPart>
      </mc:Choice>
      <mc:Fallback xmlns="">
        <xdr:pic>
          <xdr:nvPicPr>
            <xdr:cNvPr id="837" name="Ink 836">
              <a:extLst>
                <a:ext uri="{FF2B5EF4-FFF2-40B4-BE49-F238E27FC236}">
                  <a16:creationId xmlns:a16="http://schemas.microsoft.com/office/drawing/2014/main" id="{7156349E-0682-8D47-A4EE-AE7E29F78EC0}"/>
                </a:ext>
              </a:extLst>
            </xdr:cNvPr>
            <xdr:cNvPicPr/>
          </xdr:nvPicPr>
          <xdr:blipFill>
            <a:blip xmlns:r="http://schemas.openxmlformats.org/officeDocument/2006/relationships" r:embed="rId142"/>
            <a:stretch>
              <a:fillRect/>
            </a:stretch>
          </xdr:blipFill>
          <xdr:spPr>
            <a:xfrm>
              <a:off x="10571760" y="7833600"/>
              <a:ext cx="460800" cy="458280"/>
            </a:xfrm>
            <a:prstGeom prst="rect">
              <a:avLst/>
            </a:prstGeom>
          </xdr:spPr>
        </xdr:pic>
      </mc:Fallback>
    </mc:AlternateContent>
    <xdr:clientData/>
  </xdr:oneCellAnchor>
  <xdr:oneCellAnchor>
    <xdr:from>
      <xdr:col>31</xdr:col>
      <xdr:colOff>429220</xdr:colOff>
      <xdr:row>23</xdr:row>
      <xdr:rowOff>312440</xdr:rowOff>
    </xdr:from>
    <xdr:ext cx="254880" cy="297720"/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238">
          <xdr14:nvContentPartPr>
            <xdr14:cNvPr id="150" name="Ink 149">
              <a:extLst>
                <a:ext uri="{FF2B5EF4-FFF2-40B4-BE49-F238E27FC236}">
                  <a16:creationId xmlns:a16="http://schemas.microsoft.com/office/drawing/2014/main" id="{C7D6E3D8-000A-0A4E-B14F-24E24441A9D0}"/>
                </a:ext>
              </a:extLst>
            </xdr14:cNvPr>
            <xdr14:cNvContentPartPr/>
          </xdr14:nvContentPartPr>
          <xdr14:nvPr macro=""/>
          <xdr14:xfrm>
            <a:off x="11160720" y="7907040"/>
            <a:ext cx="254880" cy="297720"/>
          </xdr14:xfrm>
        </xdr:contentPart>
      </mc:Choice>
      <mc:Fallback xmlns="">
        <xdr:pic>
          <xdr:nvPicPr>
            <xdr:cNvPr id="838" name="Ink 837">
              <a:extLst>
                <a:ext uri="{FF2B5EF4-FFF2-40B4-BE49-F238E27FC236}">
                  <a16:creationId xmlns:a16="http://schemas.microsoft.com/office/drawing/2014/main" id="{26556F1C-8F5C-FD43-AF21-793D4241DE40}"/>
                </a:ext>
              </a:extLst>
            </xdr:cNvPr>
            <xdr:cNvPicPr/>
          </xdr:nvPicPr>
          <xdr:blipFill>
            <a:blip xmlns:r="http://schemas.openxmlformats.org/officeDocument/2006/relationships" r:embed="rId144"/>
            <a:stretch>
              <a:fillRect/>
            </a:stretch>
          </xdr:blipFill>
          <xdr:spPr>
            <a:xfrm>
              <a:off x="11145240" y="7891920"/>
              <a:ext cx="285480" cy="327960"/>
            </a:xfrm>
            <a:prstGeom prst="rect">
              <a:avLst/>
            </a:prstGeom>
          </xdr:spPr>
        </xdr:pic>
      </mc:Fallback>
    </mc:AlternateContent>
    <xdr:clientData/>
  </xdr:oneCellAnchor>
  <xdr:oneCellAnchor>
    <xdr:from>
      <xdr:col>31</xdr:col>
      <xdr:colOff>800740</xdr:colOff>
      <xdr:row>23</xdr:row>
      <xdr:rowOff>232160</xdr:rowOff>
    </xdr:from>
    <xdr:ext cx="226540" cy="365040"/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239">
          <xdr14:nvContentPartPr>
            <xdr14:cNvPr id="151" name="Ink 150">
              <a:extLst>
                <a:ext uri="{FF2B5EF4-FFF2-40B4-BE49-F238E27FC236}">
                  <a16:creationId xmlns:a16="http://schemas.microsoft.com/office/drawing/2014/main" id="{E9C227C7-6B8A-164B-A241-BCADEE595C5A}"/>
                </a:ext>
              </a:extLst>
            </xdr14:cNvPr>
            <xdr14:cNvContentPartPr/>
          </xdr14:nvContentPartPr>
          <xdr14:nvPr macro=""/>
          <xdr14:xfrm>
            <a:off x="11532240" y="7826760"/>
            <a:ext cx="213840" cy="365040"/>
          </xdr14:xfrm>
        </xdr:contentPart>
      </mc:Choice>
      <mc:Fallback xmlns="">
        <xdr:pic>
          <xdr:nvPicPr>
            <xdr:cNvPr id="839" name="Ink 838">
              <a:extLst>
                <a:ext uri="{FF2B5EF4-FFF2-40B4-BE49-F238E27FC236}">
                  <a16:creationId xmlns:a16="http://schemas.microsoft.com/office/drawing/2014/main" id="{730003C8-07C0-4744-8030-AA8D34B84A5D}"/>
                </a:ext>
              </a:extLst>
            </xdr:cNvPr>
            <xdr:cNvPicPr/>
          </xdr:nvPicPr>
          <xdr:blipFill>
            <a:blip xmlns:r="http://schemas.openxmlformats.org/officeDocument/2006/relationships" r:embed="rId146"/>
            <a:stretch>
              <a:fillRect/>
            </a:stretch>
          </xdr:blipFill>
          <xdr:spPr>
            <a:xfrm>
              <a:off x="11517120" y="7811280"/>
              <a:ext cx="244440" cy="395280"/>
            </a:xfrm>
            <a:prstGeom prst="rect">
              <a:avLst/>
            </a:prstGeom>
          </xdr:spPr>
        </xdr:pic>
      </mc:Fallback>
    </mc:AlternateContent>
    <xdr:clientData/>
  </xdr:oneCellAnchor>
  <xdr:oneCellAnchor>
    <xdr:from>
      <xdr:col>32</xdr:col>
      <xdr:colOff>335600</xdr:colOff>
      <xdr:row>23</xdr:row>
      <xdr:rowOff>156920</xdr:rowOff>
    </xdr:from>
    <xdr:ext cx="314640" cy="550800"/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240">
          <xdr14:nvContentPartPr>
            <xdr14:cNvPr id="152" name="Ink 151">
              <a:extLst>
                <a:ext uri="{FF2B5EF4-FFF2-40B4-BE49-F238E27FC236}">
                  <a16:creationId xmlns:a16="http://schemas.microsoft.com/office/drawing/2014/main" id="{477C97F2-7D05-C24A-9A2F-AE878B8756E0}"/>
                </a:ext>
              </a:extLst>
            </xdr14:cNvPr>
            <xdr14:cNvContentPartPr/>
          </xdr14:nvContentPartPr>
          <xdr14:nvPr macro=""/>
          <xdr14:xfrm>
            <a:off x="11892600" y="7751520"/>
            <a:ext cx="314640" cy="550800"/>
          </xdr14:xfrm>
        </xdr:contentPart>
      </mc:Choice>
      <mc:Fallback xmlns="">
        <xdr:pic>
          <xdr:nvPicPr>
            <xdr:cNvPr id="840" name="Ink 839">
              <a:extLst>
                <a:ext uri="{FF2B5EF4-FFF2-40B4-BE49-F238E27FC236}">
                  <a16:creationId xmlns:a16="http://schemas.microsoft.com/office/drawing/2014/main" id="{6CD77BD6-0DD6-BF47-9EAA-5B0DAFBE04FA}"/>
                </a:ext>
              </a:extLst>
            </xdr:cNvPr>
            <xdr:cNvPicPr/>
          </xdr:nvPicPr>
          <xdr:blipFill>
            <a:blip xmlns:r="http://schemas.openxmlformats.org/officeDocument/2006/relationships" r:embed="rId148"/>
            <a:stretch>
              <a:fillRect/>
            </a:stretch>
          </xdr:blipFill>
          <xdr:spPr>
            <a:xfrm>
              <a:off x="11877480" y="7736400"/>
              <a:ext cx="344880" cy="581040"/>
            </a:xfrm>
            <a:prstGeom prst="rect">
              <a:avLst/>
            </a:prstGeom>
          </xdr:spPr>
        </xdr:pic>
      </mc:Fallback>
    </mc:AlternateContent>
    <xdr:clientData/>
  </xdr:oneCellAnchor>
  <xdr:oneCellAnchor>
    <xdr:from>
      <xdr:col>34</xdr:col>
      <xdr:colOff>321160</xdr:colOff>
      <xdr:row>23</xdr:row>
      <xdr:rowOff>100760</xdr:rowOff>
    </xdr:from>
    <xdr:ext cx="132840" cy="542880"/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241">
          <xdr14:nvContentPartPr>
            <xdr14:cNvPr id="153" name="Ink 152">
              <a:extLst>
                <a:ext uri="{FF2B5EF4-FFF2-40B4-BE49-F238E27FC236}">
                  <a16:creationId xmlns:a16="http://schemas.microsoft.com/office/drawing/2014/main" id="{D9F9AA5E-5F14-6248-A9FA-3457ACDB8613}"/>
                </a:ext>
              </a:extLst>
            </xdr14:cNvPr>
            <xdr14:cNvContentPartPr/>
          </xdr14:nvContentPartPr>
          <xdr14:nvPr macro=""/>
          <xdr14:xfrm>
            <a:off x="13529160" y="7695360"/>
            <a:ext cx="132840" cy="542880"/>
          </xdr14:xfrm>
        </xdr:contentPart>
      </mc:Choice>
      <mc:Fallback xmlns="">
        <xdr:pic>
          <xdr:nvPicPr>
            <xdr:cNvPr id="841" name="Ink 840">
              <a:extLst>
                <a:ext uri="{FF2B5EF4-FFF2-40B4-BE49-F238E27FC236}">
                  <a16:creationId xmlns:a16="http://schemas.microsoft.com/office/drawing/2014/main" id="{8F27A319-037F-014D-81B2-2C5D6E7304E2}"/>
                </a:ext>
              </a:extLst>
            </xdr:cNvPr>
            <xdr:cNvPicPr/>
          </xdr:nvPicPr>
          <xdr:blipFill>
            <a:blip xmlns:r="http://schemas.openxmlformats.org/officeDocument/2006/relationships" r:embed="rId150"/>
            <a:stretch>
              <a:fillRect/>
            </a:stretch>
          </xdr:blipFill>
          <xdr:spPr>
            <a:xfrm>
              <a:off x="13513680" y="7680240"/>
              <a:ext cx="163440" cy="573480"/>
            </a:xfrm>
            <a:prstGeom prst="rect">
              <a:avLst/>
            </a:prstGeom>
          </xdr:spPr>
        </xdr:pic>
      </mc:Fallback>
    </mc:AlternateContent>
    <xdr:clientData/>
  </xdr:oneCellAnchor>
  <xdr:oneCellAnchor>
    <xdr:from>
      <xdr:col>32</xdr:col>
      <xdr:colOff>554120</xdr:colOff>
      <xdr:row>23</xdr:row>
      <xdr:rowOff>88880</xdr:rowOff>
    </xdr:from>
    <xdr:ext cx="828100" cy="356040"/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242">
          <xdr14:nvContentPartPr>
            <xdr14:cNvPr id="154" name="Ink 153">
              <a:extLst>
                <a:ext uri="{FF2B5EF4-FFF2-40B4-BE49-F238E27FC236}">
                  <a16:creationId xmlns:a16="http://schemas.microsoft.com/office/drawing/2014/main" id="{A66130D7-B584-154A-BBC7-AEF01B0EF31E}"/>
                </a:ext>
              </a:extLst>
            </xdr14:cNvPr>
            <xdr14:cNvContentPartPr/>
          </xdr14:nvContentPartPr>
          <xdr14:nvPr macro=""/>
          <xdr14:xfrm>
            <a:off x="12111120" y="7683480"/>
            <a:ext cx="815400" cy="356040"/>
          </xdr14:xfrm>
        </xdr:contentPart>
      </mc:Choice>
      <mc:Fallback xmlns="">
        <xdr:pic>
          <xdr:nvPicPr>
            <xdr:cNvPr id="842" name="Ink 841">
              <a:extLst>
                <a:ext uri="{FF2B5EF4-FFF2-40B4-BE49-F238E27FC236}">
                  <a16:creationId xmlns:a16="http://schemas.microsoft.com/office/drawing/2014/main" id="{258E7E02-285E-804F-A187-BC9EAB207368}"/>
                </a:ext>
              </a:extLst>
            </xdr:cNvPr>
            <xdr:cNvPicPr/>
          </xdr:nvPicPr>
          <xdr:blipFill>
            <a:blip xmlns:r="http://schemas.openxmlformats.org/officeDocument/2006/relationships" r:embed="rId190"/>
            <a:stretch>
              <a:fillRect/>
            </a:stretch>
          </xdr:blipFill>
          <xdr:spPr>
            <a:xfrm>
              <a:off x="12103560" y="7675920"/>
              <a:ext cx="830520" cy="371160"/>
            </a:xfrm>
            <a:prstGeom prst="rect">
              <a:avLst/>
            </a:prstGeom>
          </xdr:spPr>
        </xdr:pic>
      </mc:Fallback>
    </mc:AlternateContent>
    <xdr:clientData/>
  </xdr:oneCellAnchor>
  <xdr:oneCellAnchor>
    <xdr:from>
      <xdr:col>33</xdr:col>
      <xdr:colOff>696660</xdr:colOff>
      <xdr:row>23</xdr:row>
      <xdr:rowOff>146480</xdr:rowOff>
    </xdr:from>
    <xdr:ext cx="289900" cy="426960"/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243">
          <xdr14:nvContentPartPr>
            <xdr14:cNvPr id="155" name="Ink 154">
              <a:extLst>
                <a:ext uri="{FF2B5EF4-FFF2-40B4-BE49-F238E27FC236}">
                  <a16:creationId xmlns:a16="http://schemas.microsoft.com/office/drawing/2014/main" id="{C8F715DE-6937-9D4B-8887-0D685E1A6FE0}"/>
                </a:ext>
              </a:extLst>
            </xdr14:cNvPr>
            <xdr14:cNvContentPartPr/>
          </xdr14:nvContentPartPr>
          <xdr14:nvPr macro=""/>
          <xdr14:xfrm>
            <a:off x="13079160" y="7741080"/>
            <a:ext cx="277200" cy="426960"/>
          </xdr14:xfrm>
        </xdr:contentPart>
      </mc:Choice>
      <mc:Fallback xmlns="">
        <xdr:pic>
          <xdr:nvPicPr>
            <xdr:cNvPr id="843" name="Ink 842">
              <a:extLst>
                <a:ext uri="{FF2B5EF4-FFF2-40B4-BE49-F238E27FC236}">
                  <a16:creationId xmlns:a16="http://schemas.microsoft.com/office/drawing/2014/main" id="{5E58C66E-6937-6844-9551-C62A6F38C987}"/>
                </a:ext>
              </a:extLst>
            </xdr:cNvPr>
            <xdr:cNvPicPr/>
          </xdr:nvPicPr>
          <xdr:blipFill>
            <a:blip xmlns:r="http://schemas.openxmlformats.org/officeDocument/2006/relationships" r:embed="rId152"/>
            <a:stretch>
              <a:fillRect/>
            </a:stretch>
          </xdr:blipFill>
          <xdr:spPr>
            <a:xfrm>
              <a:off x="13063680" y="7725960"/>
              <a:ext cx="307800" cy="457560"/>
            </a:xfrm>
            <a:prstGeom prst="rect">
              <a:avLst/>
            </a:prstGeom>
          </xdr:spPr>
        </xdr:pic>
      </mc:Fallback>
    </mc:AlternateContent>
    <xdr:clientData/>
  </xdr:oneCellAnchor>
  <xdr:oneCellAnchor>
    <xdr:from>
      <xdr:col>30</xdr:col>
      <xdr:colOff>284160</xdr:colOff>
      <xdr:row>26</xdr:row>
      <xdr:rowOff>77480</xdr:rowOff>
    </xdr:from>
    <xdr:ext cx="1659080" cy="1903320"/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244">
          <xdr14:nvContentPartPr>
            <xdr14:cNvPr id="156" name="Ink 155">
              <a:extLst>
                <a:ext uri="{FF2B5EF4-FFF2-40B4-BE49-F238E27FC236}">
                  <a16:creationId xmlns:a16="http://schemas.microsoft.com/office/drawing/2014/main" id="{587FC076-54A6-7B42-8F9F-154D741D6A4B}"/>
                </a:ext>
              </a:extLst>
            </xdr14:cNvPr>
            <xdr14:cNvContentPartPr/>
          </xdr14:nvContentPartPr>
          <xdr14:nvPr macro=""/>
          <xdr14:xfrm>
            <a:off x="10190160" y="8662680"/>
            <a:ext cx="1633680" cy="1903320"/>
          </xdr14:xfrm>
        </xdr:contentPart>
      </mc:Choice>
      <mc:Fallback xmlns="">
        <xdr:pic>
          <xdr:nvPicPr>
            <xdr:cNvPr id="844" name="Ink 843">
              <a:extLst>
                <a:ext uri="{FF2B5EF4-FFF2-40B4-BE49-F238E27FC236}">
                  <a16:creationId xmlns:a16="http://schemas.microsoft.com/office/drawing/2014/main" id="{378A5BD8-4CA0-4C45-949C-30B4AB222048}"/>
                </a:ext>
              </a:extLst>
            </xdr:cNvPr>
            <xdr:cNvPicPr/>
          </xdr:nvPicPr>
          <xdr:blipFill>
            <a:blip xmlns:r="http://schemas.openxmlformats.org/officeDocument/2006/relationships" r:embed="rId154"/>
            <a:stretch>
              <a:fillRect/>
            </a:stretch>
          </xdr:blipFill>
          <xdr:spPr>
            <a:xfrm>
              <a:off x="10175273" y="8647200"/>
              <a:ext cx="1663809" cy="1933920"/>
            </a:xfrm>
            <a:prstGeom prst="rect">
              <a:avLst/>
            </a:prstGeom>
          </xdr:spPr>
        </xdr:pic>
      </mc:Fallback>
    </mc:AlternateContent>
    <xdr:clientData/>
  </xdr:oneCellAnchor>
  <xdr:oneCellAnchor>
    <xdr:from>
      <xdr:col>30</xdr:col>
      <xdr:colOff>464880</xdr:colOff>
      <xdr:row>33</xdr:row>
      <xdr:rowOff>32640</xdr:rowOff>
    </xdr:from>
    <xdr:ext cx="385660" cy="432720"/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245">
          <xdr14:nvContentPartPr>
            <xdr14:cNvPr id="157" name="Ink 156">
              <a:extLst>
                <a:ext uri="{FF2B5EF4-FFF2-40B4-BE49-F238E27FC236}">
                  <a16:creationId xmlns:a16="http://schemas.microsoft.com/office/drawing/2014/main" id="{9C6DC76B-4F9C-DD45-B3B8-C1EBA12AC0F5}"/>
                </a:ext>
              </a:extLst>
            </xdr14:cNvPr>
            <xdr14:cNvContentPartPr/>
          </xdr14:nvContentPartPr>
          <xdr14:nvPr macro=""/>
          <xdr14:xfrm>
            <a:off x="10370880" y="10929240"/>
            <a:ext cx="372960" cy="432720"/>
          </xdr14:xfrm>
        </xdr:contentPart>
      </mc:Choice>
      <mc:Fallback xmlns="">
        <xdr:pic>
          <xdr:nvPicPr>
            <xdr:cNvPr id="845" name="Ink 844">
              <a:extLst>
                <a:ext uri="{FF2B5EF4-FFF2-40B4-BE49-F238E27FC236}">
                  <a16:creationId xmlns:a16="http://schemas.microsoft.com/office/drawing/2014/main" id="{D8DA3835-9A12-4147-86D6-0D18D917F3B8}"/>
                </a:ext>
              </a:extLst>
            </xdr:cNvPr>
            <xdr:cNvPicPr/>
          </xdr:nvPicPr>
          <xdr:blipFill>
            <a:blip xmlns:r="http://schemas.openxmlformats.org/officeDocument/2006/relationships" r:embed="rId156"/>
            <a:stretch>
              <a:fillRect/>
            </a:stretch>
          </xdr:blipFill>
          <xdr:spPr>
            <a:xfrm>
              <a:off x="10355400" y="10914120"/>
              <a:ext cx="403560" cy="463320"/>
            </a:xfrm>
            <a:prstGeom prst="rect">
              <a:avLst/>
            </a:prstGeom>
          </xdr:spPr>
        </xdr:pic>
      </mc:Fallback>
    </mc:AlternateContent>
    <xdr:clientData/>
  </xdr:oneCellAnchor>
  <xdr:oneCellAnchor>
    <xdr:from>
      <xdr:col>31</xdr:col>
      <xdr:colOff>249940</xdr:colOff>
      <xdr:row>32</xdr:row>
      <xdr:rowOff>310640</xdr:rowOff>
    </xdr:from>
    <xdr:ext cx="179280" cy="417960"/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246">
          <xdr14:nvContentPartPr>
            <xdr14:cNvPr id="158" name="Ink 157">
              <a:extLst>
                <a:ext uri="{FF2B5EF4-FFF2-40B4-BE49-F238E27FC236}">
                  <a16:creationId xmlns:a16="http://schemas.microsoft.com/office/drawing/2014/main" id="{093E6B68-E9B8-4F47-9BB6-F9DD94A8B43C}"/>
                </a:ext>
              </a:extLst>
            </xdr14:cNvPr>
            <xdr14:cNvContentPartPr/>
          </xdr14:nvContentPartPr>
          <xdr14:nvPr macro=""/>
          <xdr14:xfrm>
            <a:off x="10981440" y="10877040"/>
            <a:ext cx="179280" cy="417960"/>
          </xdr14:xfrm>
        </xdr:contentPart>
      </mc:Choice>
      <mc:Fallback xmlns="">
        <xdr:pic>
          <xdr:nvPicPr>
            <xdr:cNvPr id="846" name="Ink 845">
              <a:extLst>
                <a:ext uri="{FF2B5EF4-FFF2-40B4-BE49-F238E27FC236}">
                  <a16:creationId xmlns:a16="http://schemas.microsoft.com/office/drawing/2014/main" id="{F5542C55-23FC-7746-A18D-02433F993295}"/>
                </a:ext>
              </a:extLst>
            </xdr:cNvPr>
            <xdr:cNvPicPr/>
          </xdr:nvPicPr>
          <xdr:blipFill>
            <a:blip xmlns:r="http://schemas.openxmlformats.org/officeDocument/2006/relationships" r:embed="rId158"/>
            <a:stretch>
              <a:fillRect/>
            </a:stretch>
          </xdr:blipFill>
          <xdr:spPr>
            <a:xfrm>
              <a:off x="10965960" y="10861920"/>
              <a:ext cx="209520" cy="448560"/>
            </a:xfrm>
            <a:prstGeom prst="rect">
              <a:avLst/>
            </a:prstGeom>
          </xdr:spPr>
        </xdr:pic>
      </mc:Fallback>
    </mc:AlternateContent>
    <xdr:clientData/>
  </xdr:oneCellAnchor>
  <xdr:oneCellAnchor>
    <xdr:from>
      <xdr:col>31</xdr:col>
      <xdr:colOff>578620</xdr:colOff>
      <xdr:row>33</xdr:row>
      <xdr:rowOff>240</xdr:rowOff>
    </xdr:from>
    <xdr:ext cx="142560" cy="312120"/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247">
          <xdr14:nvContentPartPr>
            <xdr14:cNvPr id="159" name="Ink 158">
              <a:extLst>
                <a:ext uri="{FF2B5EF4-FFF2-40B4-BE49-F238E27FC236}">
                  <a16:creationId xmlns:a16="http://schemas.microsoft.com/office/drawing/2014/main" id="{CB11AD06-536C-754C-A09B-B940ED3E5A45}"/>
                </a:ext>
              </a:extLst>
            </xdr14:cNvPr>
            <xdr14:cNvContentPartPr/>
          </xdr14:nvContentPartPr>
          <xdr14:nvPr macro=""/>
          <xdr14:xfrm>
            <a:off x="11310120" y="10896840"/>
            <a:ext cx="142560" cy="312120"/>
          </xdr14:xfrm>
        </xdr:contentPart>
      </mc:Choice>
      <mc:Fallback xmlns="">
        <xdr:pic>
          <xdr:nvPicPr>
            <xdr:cNvPr id="847" name="Ink 846">
              <a:extLst>
                <a:ext uri="{FF2B5EF4-FFF2-40B4-BE49-F238E27FC236}">
                  <a16:creationId xmlns:a16="http://schemas.microsoft.com/office/drawing/2014/main" id="{0AB65B8E-0C91-DB47-9CF1-5C4E5A686963}"/>
                </a:ext>
              </a:extLst>
            </xdr:cNvPr>
            <xdr:cNvPicPr/>
          </xdr:nvPicPr>
          <xdr:blipFill>
            <a:blip xmlns:r="http://schemas.openxmlformats.org/officeDocument/2006/relationships" r:embed="rId160"/>
            <a:stretch>
              <a:fillRect/>
            </a:stretch>
          </xdr:blipFill>
          <xdr:spPr>
            <a:xfrm>
              <a:off x="11295000" y="10881360"/>
              <a:ext cx="172800" cy="342720"/>
            </a:xfrm>
            <a:prstGeom prst="rect">
              <a:avLst/>
            </a:prstGeom>
          </xdr:spPr>
        </xdr:pic>
      </mc:Fallback>
    </mc:AlternateContent>
    <xdr:clientData/>
  </xdr:oneCellAnchor>
  <xdr:oneCellAnchor>
    <xdr:from>
      <xdr:col>32</xdr:col>
      <xdr:colOff>86120</xdr:colOff>
      <xdr:row>32</xdr:row>
      <xdr:rowOff>226400</xdr:rowOff>
    </xdr:from>
    <xdr:ext cx="394560" cy="597240"/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248">
          <xdr14:nvContentPartPr>
            <xdr14:cNvPr id="160" name="Ink 159">
              <a:extLst>
                <a:ext uri="{FF2B5EF4-FFF2-40B4-BE49-F238E27FC236}">
                  <a16:creationId xmlns:a16="http://schemas.microsoft.com/office/drawing/2014/main" id="{BD5DBACD-4B57-D740-997A-78D4A484B160}"/>
                </a:ext>
              </a:extLst>
            </xdr14:cNvPr>
            <xdr14:cNvContentPartPr/>
          </xdr14:nvContentPartPr>
          <xdr14:nvPr macro=""/>
          <xdr14:xfrm>
            <a:off x="11643120" y="10792800"/>
            <a:ext cx="394560" cy="597240"/>
          </xdr14:xfrm>
        </xdr:contentPart>
      </mc:Choice>
      <mc:Fallback xmlns="">
        <xdr:pic>
          <xdr:nvPicPr>
            <xdr:cNvPr id="848" name="Ink 847">
              <a:extLst>
                <a:ext uri="{FF2B5EF4-FFF2-40B4-BE49-F238E27FC236}">
                  <a16:creationId xmlns:a16="http://schemas.microsoft.com/office/drawing/2014/main" id="{8483BBA8-31FE-2343-B0D4-33A52BB895F9}"/>
                </a:ext>
              </a:extLst>
            </xdr:cNvPr>
            <xdr:cNvPicPr/>
          </xdr:nvPicPr>
          <xdr:blipFill>
            <a:blip xmlns:r="http://schemas.openxmlformats.org/officeDocument/2006/relationships" r:embed="rId162"/>
            <a:stretch>
              <a:fillRect/>
            </a:stretch>
          </xdr:blipFill>
          <xdr:spPr>
            <a:xfrm>
              <a:off x="11627640" y="10777680"/>
              <a:ext cx="424800" cy="627840"/>
            </a:xfrm>
            <a:prstGeom prst="rect">
              <a:avLst/>
            </a:prstGeom>
          </xdr:spPr>
        </xdr:pic>
      </mc:Fallback>
    </mc:AlternateContent>
    <xdr:clientData/>
  </xdr:oneCellAnchor>
  <xdr:oneCellAnchor>
    <xdr:from>
      <xdr:col>33</xdr:col>
      <xdr:colOff>708540</xdr:colOff>
      <xdr:row>32</xdr:row>
      <xdr:rowOff>160520</xdr:rowOff>
    </xdr:from>
    <xdr:ext cx="147700" cy="607320"/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249">
          <xdr14:nvContentPartPr>
            <xdr14:cNvPr id="161" name="Ink 160">
              <a:extLst>
                <a:ext uri="{FF2B5EF4-FFF2-40B4-BE49-F238E27FC236}">
                  <a16:creationId xmlns:a16="http://schemas.microsoft.com/office/drawing/2014/main" id="{93AD6120-6ABB-3544-85BB-A6FBFBDA7647}"/>
                </a:ext>
              </a:extLst>
            </xdr14:cNvPr>
            <xdr14:cNvContentPartPr/>
          </xdr14:nvContentPartPr>
          <xdr14:nvPr macro=""/>
          <xdr14:xfrm>
            <a:off x="13091040" y="10726920"/>
            <a:ext cx="135000" cy="607320"/>
          </xdr14:xfrm>
        </xdr:contentPart>
      </mc:Choice>
      <mc:Fallback xmlns="">
        <xdr:pic>
          <xdr:nvPicPr>
            <xdr:cNvPr id="849" name="Ink 848">
              <a:extLst>
                <a:ext uri="{FF2B5EF4-FFF2-40B4-BE49-F238E27FC236}">
                  <a16:creationId xmlns:a16="http://schemas.microsoft.com/office/drawing/2014/main" id="{8E1D23AC-E9AC-BE44-8B42-1397177AEB78}"/>
                </a:ext>
              </a:extLst>
            </xdr:cNvPr>
            <xdr:cNvPicPr/>
          </xdr:nvPicPr>
          <xdr:blipFill>
            <a:blip xmlns:r="http://schemas.openxmlformats.org/officeDocument/2006/relationships" r:embed="rId164"/>
            <a:stretch>
              <a:fillRect/>
            </a:stretch>
          </xdr:blipFill>
          <xdr:spPr>
            <a:xfrm>
              <a:off x="13075920" y="10711440"/>
              <a:ext cx="165600" cy="637920"/>
            </a:xfrm>
            <a:prstGeom prst="rect">
              <a:avLst/>
            </a:prstGeom>
          </xdr:spPr>
        </xdr:pic>
      </mc:Fallback>
    </mc:AlternateContent>
    <xdr:clientData/>
  </xdr:oneCellAnchor>
  <xdr:oneCellAnchor>
    <xdr:from>
      <xdr:col>32</xdr:col>
      <xdr:colOff>264680</xdr:colOff>
      <xdr:row>32</xdr:row>
      <xdr:rowOff>248000</xdr:rowOff>
    </xdr:from>
    <xdr:ext cx="655660" cy="325080"/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250">
          <xdr14:nvContentPartPr>
            <xdr14:cNvPr id="162" name="Ink 161">
              <a:extLst>
                <a:ext uri="{FF2B5EF4-FFF2-40B4-BE49-F238E27FC236}">
                  <a16:creationId xmlns:a16="http://schemas.microsoft.com/office/drawing/2014/main" id="{FA07B615-E39F-854B-AE6D-F8D67462580D}"/>
                </a:ext>
              </a:extLst>
            </xdr14:cNvPr>
            <xdr14:cNvContentPartPr/>
          </xdr14:nvContentPartPr>
          <xdr14:nvPr macro=""/>
          <xdr14:xfrm>
            <a:off x="11821680" y="10814400"/>
            <a:ext cx="642960" cy="325080"/>
          </xdr14:xfrm>
        </xdr:contentPart>
      </mc:Choice>
      <mc:Fallback xmlns="">
        <xdr:pic>
          <xdr:nvPicPr>
            <xdr:cNvPr id="850" name="Ink 849">
              <a:extLst>
                <a:ext uri="{FF2B5EF4-FFF2-40B4-BE49-F238E27FC236}">
                  <a16:creationId xmlns:a16="http://schemas.microsoft.com/office/drawing/2014/main" id="{7DB935A0-CA05-8346-97AF-AA683ADDAEBD}"/>
                </a:ext>
              </a:extLst>
            </xdr:cNvPr>
            <xdr:cNvPicPr/>
          </xdr:nvPicPr>
          <xdr:blipFill>
            <a:blip xmlns:r="http://schemas.openxmlformats.org/officeDocument/2006/relationships" r:embed="rId166"/>
            <a:stretch>
              <a:fillRect/>
            </a:stretch>
          </xdr:blipFill>
          <xdr:spPr>
            <a:xfrm>
              <a:off x="11814120" y="10807200"/>
              <a:ext cx="658080" cy="340200"/>
            </a:xfrm>
            <a:prstGeom prst="rect">
              <a:avLst/>
            </a:prstGeom>
          </xdr:spPr>
        </xdr:pic>
      </mc:Fallback>
    </mc:AlternateContent>
    <xdr:clientData/>
  </xdr:oneCellAnchor>
  <xdr:oneCellAnchor>
    <xdr:from>
      <xdr:col>33</xdr:col>
      <xdr:colOff>247740</xdr:colOff>
      <xdr:row>32</xdr:row>
      <xdr:rowOff>189320</xdr:rowOff>
    </xdr:from>
    <xdr:ext cx="262800" cy="438480"/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251">
          <xdr14:nvContentPartPr>
            <xdr14:cNvPr id="163" name="Ink 162">
              <a:extLst>
                <a:ext uri="{FF2B5EF4-FFF2-40B4-BE49-F238E27FC236}">
                  <a16:creationId xmlns:a16="http://schemas.microsoft.com/office/drawing/2014/main" id="{D4951088-0EBA-3444-AF03-30034EFDFD10}"/>
                </a:ext>
              </a:extLst>
            </xdr14:cNvPr>
            <xdr14:cNvContentPartPr/>
          </xdr14:nvContentPartPr>
          <xdr14:nvPr macro=""/>
          <xdr14:xfrm>
            <a:off x="12630240" y="10755720"/>
            <a:ext cx="262800" cy="438480"/>
          </xdr14:xfrm>
        </xdr:contentPart>
      </mc:Choice>
      <mc:Fallback xmlns="">
        <xdr:pic>
          <xdr:nvPicPr>
            <xdr:cNvPr id="851" name="Ink 850">
              <a:extLst>
                <a:ext uri="{FF2B5EF4-FFF2-40B4-BE49-F238E27FC236}">
                  <a16:creationId xmlns:a16="http://schemas.microsoft.com/office/drawing/2014/main" id="{73ED3462-07C2-F140-9B36-5AFB390D6320}"/>
                </a:ext>
              </a:extLst>
            </xdr:cNvPr>
            <xdr:cNvPicPr/>
          </xdr:nvPicPr>
          <xdr:blipFill>
            <a:blip xmlns:r="http://schemas.openxmlformats.org/officeDocument/2006/relationships" r:embed="rId168"/>
            <a:stretch>
              <a:fillRect/>
            </a:stretch>
          </xdr:blipFill>
          <xdr:spPr>
            <a:xfrm>
              <a:off x="12615120" y="10740240"/>
              <a:ext cx="293040" cy="468720"/>
            </a:xfrm>
            <a:prstGeom prst="rect">
              <a:avLst/>
            </a:prstGeom>
          </xdr:spPr>
        </xdr:pic>
      </mc:Fallback>
    </mc:AlternateContent>
    <xdr:clientData/>
  </xdr:oneCellAnchor>
  <xdr:oneCellAnchor>
    <xdr:from>
      <xdr:col>32</xdr:col>
      <xdr:colOff>466640</xdr:colOff>
      <xdr:row>38</xdr:row>
      <xdr:rowOff>20360</xdr:rowOff>
    </xdr:from>
    <xdr:ext cx="624700" cy="363960"/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252">
          <xdr14:nvContentPartPr>
            <xdr14:cNvPr id="164" name="Ink 163">
              <a:extLst>
                <a:ext uri="{FF2B5EF4-FFF2-40B4-BE49-F238E27FC236}">
                  <a16:creationId xmlns:a16="http://schemas.microsoft.com/office/drawing/2014/main" id="{4FE25393-6365-4F4A-AD18-1503649322D9}"/>
                </a:ext>
              </a:extLst>
            </xdr14:cNvPr>
            <xdr14:cNvContentPartPr/>
          </xdr14:nvContentPartPr>
          <xdr14:nvPr macro=""/>
          <xdr14:xfrm>
            <a:off x="12023640" y="12567960"/>
            <a:ext cx="612000" cy="363960"/>
          </xdr14:xfrm>
        </xdr:contentPart>
      </mc:Choice>
      <mc:Fallback xmlns="">
        <xdr:pic>
          <xdr:nvPicPr>
            <xdr:cNvPr id="852" name="Ink 851">
              <a:extLst>
                <a:ext uri="{FF2B5EF4-FFF2-40B4-BE49-F238E27FC236}">
                  <a16:creationId xmlns:a16="http://schemas.microsoft.com/office/drawing/2014/main" id="{A42DB8C8-30F4-194E-8021-9224C9573925}"/>
                </a:ext>
              </a:extLst>
            </xdr:cNvPr>
            <xdr:cNvPicPr/>
          </xdr:nvPicPr>
          <xdr:blipFill>
            <a:blip xmlns:r="http://schemas.openxmlformats.org/officeDocument/2006/relationships" r:embed="rId170"/>
            <a:stretch>
              <a:fillRect/>
            </a:stretch>
          </xdr:blipFill>
          <xdr:spPr>
            <a:xfrm>
              <a:off x="12016076" y="12560400"/>
              <a:ext cx="627129" cy="379080"/>
            </a:xfrm>
            <a:prstGeom prst="rect">
              <a:avLst/>
            </a:prstGeom>
          </xdr:spPr>
        </xdr:pic>
      </mc:Fallback>
    </mc:AlternateContent>
    <xdr:clientData/>
  </xdr:oneCellAnchor>
  <xdr:oneCellAnchor>
    <xdr:from>
      <xdr:col>33</xdr:col>
      <xdr:colOff>399300</xdr:colOff>
      <xdr:row>38</xdr:row>
      <xdr:rowOff>37640</xdr:rowOff>
    </xdr:from>
    <xdr:ext cx="246960" cy="402840"/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253">
          <xdr14:nvContentPartPr>
            <xdr14:cNvPr id="165" name="Ink 164">
              <a:extLst>
                <a:ext uri="{FF2B5EF4-FFF2-40B4-BE49-F238E27FC236}">
                  <a16:creationId xmlns:a16="http://schemas.microsoft.com/office/drawing/2014/main" id="{F753BE6B-9044-574B-AED1-3BF446ACC103}"/>
                </a:ext>
              </a:extLst>
            </xdr14:cNvPr>
            <xdr14:cNvContentPartPr/>
          </xdr14:nvContentPartPr>
          <xdr14:nvPr macro=""/>
          <xdr14:xfrm>
            <a:off x="12781800" y="12585240"/>
            <a:ext cx="246960" cy="402840"/>
          </xdr14:xfrm>
        </xdr:contentPart>
      </mc:Choice>
      <mc:Fallback xmlns="">
        <xdr:pic>
          <xdr:nvPicPr>
            <xdr:cNvPr id="853" name="Ink 852">
              <a:extLst>
                <a:ext uri="{FF2B5EF4-FFF2-40B4-BE49-F238E27FC236}">
                  <a16:creationId xmlns:a16="http://schemas.microsoft.com/office/drawing/2014/main" id="{AB55BF35-F439-9341-B6BF-AB1A94F6B729}"/>
                </a:ext>
              </a:extLst>
            </xdr:cNvPr>
            <xdr:cNvPicPr/>
          </xdr:nvPicPr>
          <xdr:blipFill>
            <a:blip xmlns:r="http://schemas.openxmlformats.org/officeDocument/2006/relationships" r:embed="rId172"/>
            <a:stretch>
              <a:fillRect/>
            </a:stretch>
          </xdr:blipFill>
          <xdr:spPr>
            <a:xfrm>
              <a:off x="12766680" y="12570120"/>
              <a:ext cx="277560" cy="433440"/>
            </a:xfrm>
            <a:prstGeom prst="rect">
              <a:avLst/>
            </a:prstGeom>
          </xdr:spPr>
        </xdr:pic>
      </mc:Fallback>
    </mc:AlternateContent>
    <xdr:clientData/>
  </xdr:oneCellAnchor>
  <xdr:oneCellAnchor>
    <xdr:from>
      <xdr:col>30</xdr:col>
      <xdr:colOff>351480</xdr:colOff>
      <xdr:row>37</xdr:row>
      <xdr:rowOff>100360</xdr:rowOff>
    </xdr:from>
    <xdr:ext cx="3331120" cy="890640"/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254">
          <xdr14:nvContentPartPr>
            <xdr14:cNvPr id="166" name="Ink 165">
              <a:extLst>
                <a:ext uri="{FF2B5EF4-FFF2-40B4-BE49-F238E27FC236}">
                  <a16:creationId xmlns:a16="http://schemas.microsoft.com/office/drawing/2014/main" id="{6A1F2F09-FD5D-C844-AC29-E9B6A859F1E3}"/>
                </a:ext>
              </a:extLst>
            </xdr14:cNvPr>
            <xdr14:cNvContentPartPr/>
          </xdr14:nvContentPartPr>
          <xdr14:nvPr macro=""/>
          <xdr14:xfrm>
            <a:off x="10257480" y="12317760"/>
            <a:ext cx="3280320" cy="890640"/>
          </xdr14:xfrm>
        </xdr:contentPart>
      </mc:Choice>
      <mc:Fallback xmlns="">
        <xdr:pic>
          <xdr:nvPicPr>
            <xdr:cNvPr id="854" name="Ink 853">
              <a:extLst>
                <a:ext uri="{FF2B5EF4-FFF2-40B4-BE49-F238E27FC236}">
                  <a16:creationId xmlns:a16="http://schemas.microsoft.com/office/drawing/2014/main" id="{5EFF5A07-6E50-3C43-ADE9-FB4A3E0D7622}"/>
                </a:ext>
              </a:extLst>
            </xdr:cNvPr>
            <xdr:cNvPicPr/>
          </xdr:nvPicPr>
          <xdr:blipFill>
            <a:blip xmlns:r="http://schemas.openxmlformats.org/officeDocument/2006/relationships" r:embed="rId174"/>
            <a:stretch>
              <a:fillRect/>
            </a:stretch>
          </xdr:blipFill>
          <xdr:spPr>
            <a:xfrm>
              <a:off x="10242592" y="12302280"/>
              <a:ext cx="3310450" cy="921240"/>
            </a:xfrm>
            <a:prstGeom prst="rect">
              <a:avLst/>
            </a:prstGeom>
          </xdr:spPr>
        </xdr:pic>
      </mc:Fallback>
    </mc:AlternateContent>
    <xdr:clientData/>
  </xdr:oneCellAnchor>
  <xdr:oneCellAnchor>
    <xdr:from>
      <xdr:col>30</xdr:col>
      <xdr:colOff>174000</xdr:colOff>
      <xdr:row>36</xdr:row>
      <xdr:rowOff>169560</xdr:rowOff>
    </xdr:from>
    <xdr:ext cx="3758800" cy="1600560"/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255">
          <xdr14:nvContentPartPr>
            <xdr14:cNvPr id="167" name="Ink 166">
              <a:extLst>
                <a:ext uri="{FF2B5EF4-FFF2-40B4-BE49-F238E27FC236}">
                  <a16:creationId xmlns:a16="http://schemas.microsoft.com/office/drawing/2014/main" id="{296E2E6D-174F-3F44-93EE-614208770DAB}"/>
                </a:ext>
              </a:extLst>
            </xdr14:cNvPr>
            <xdr14:cNvContentPartPr/>
          </xdr14:nvContentPartPr>
          <xdr14:nvPr macro=""/>
          <xdr14:xfrm>
            <a:off x="10080000" y="12056760"/>
            <a:ext cx="3708000" cy="1600560"/>
          </xdr14:xfrm>
        </xdr:contentPart>
      </mc:Choice>
      <mc:Fallback xmlns="">
        <xdr:pic>
          <xdr:nvPicPr>
            <xdr:cNvPr id="855" name="Ink 854">
              <a:extLst>
                <a:ext uri="{FF2B5EF4-FFF2-40B4-BE49-F238E27FC236}">
                  <a16:creationId xmlns:a16="http://schemas.microsoft.com/office/drawing/2014/main" id="{33C156E3-D036-BC48-8258-E18491436265}"/>
                </a:ext>
              </a:extLst>
            </xdr:cNvPr>
            <xdr:cNvPicPr/>
          </xdr:nvPicPr>
          <xdr:blipFill>
            <a:blip xmlns:r="http://schemas.openxmlformats.org/officeDocument/2006/relationships" r:embed="rId176"/>
            <a:stretch>
              <a:fillRect/>
            </a:stretch>
          </xdr:blipFill>
          <xdr:spPr>
            <a:xfrm>
              <a:off x="10044360" y="11985120"/>
              <a:ext cx="3779640" cy="1744200"/>
            </a:xfrm>
            <a:prstGeom prst="rect">
              <a:avLst/>
            </a:prstGeom>
          </xdr:spPr>
        </xdr:pic>
      </mc:Fallback>
    </mc:AlternateContent>
    <xdr:clientData/>
  </xdr:oneCellAnchor>
  <xdr:oneCellAnchor>
    <xdr:from>
      <xdr:col>36</xdr:col>
      <xdr:colOff>781680</xdr:colOff>
      <xdr:row>6</xdr:row>
      <xdr:rowOff>147480</xdr:rowOff>
    </xdr:from>
    <xdr:ext cx="1242920" cy="603000"/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256">
          <xdr14:nvContentPartPr>
            <xdr14:cNvPr id="168" name="Ink 167">
              <a:extLst>
                <a:ext uri="{FF2B5EF4-FFF2-40B4-BE49-F238E27FC236}">
                  <a16:creationId xmlns:a16="http://schemas.microsoft.com/office/drawing/2014/main" id="{87F6A1A4-C769-3342-8F9A-150D10985008}"/>
                </a:ext>
              </a:extLst>
            </xdr14:cNvPr>
            <xdr14:cNvContentPartPr/>
          </xdr14:nvContentPartPr>
          <xdr14:nvPr macro=""/>
          <xdr14:xfrm>
            <a:off x="10687680" y="2128680"/>
            <a:ext cx="1217520" cy="603000"/>
          </xdr14:xfrm>
        </xdr:contentPart>
      </mc:Choice>
      <mc:Fallback xmlns="">
        <xdr:pic>
          <xdr:nvPicPr>
            <xdr:cNvPr id="856" name="Ink 855">
              <a:extLst>
                <a:ext uri="{FF2B5EF4-FFF2-40B4-BE49-F238E27FC236}">
                  <a16:creationId xmlns:a16="http://schemas.microsoft.com/office/drawing/2014/main" id="{2B2050F7-6D8C-224E-A960-6FC01A265526}"/>
                </a:ext>
              </a:extLst>
            </xdr:cNvPr>
            <xdr:cNvPicPr/>
          </xdr:nvPicPr>
          <xdr:blipFill>
            <a:blip xmlns:r="http://schemas.openxmlformats.org/officeDocument/2006/relationships" r:embed="rId126"/>
            <a:stretch>
              <a:fillRect/>
            </a:stretch>
          </xdr:blipFill>
          <xdr:spPr>
            <a:xfrm>
              <a:off x="10680275" y="2121120"/>
              <a:ext cx="1232329" cy="618120"/>
            </a:xfrm>
            <a:prstGeom prst="rect">
              <a:avLst/>
            </a:prstGeom>
          </xdr:spPr>
        </xdr:pic>
      </mc:Fallback>
    </mc:AlternateContent>
    <xdr:clientData/>
  </xdr:oneCellAnchor>
  <xdr:oneCellAnchor>
    <xdr:from>
      <xdr:col>37</xdr:col>
      <xdr:colOff>162100</xdr:colOff>
      <xdr:row>9</xdr:row>
      <xdr:rowOff>142200</xdr:rowOff>
    </xdr:from>
    <xdr:ext cx="1867160" cy="1737720"/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257">
          <xdr14:nvContentPartPr>
            <xdr14:cNvPr id="169" name="Ink 168">
              <a:extLst>
                <a:ext uri="{FF2B5EF4-FFF2-40B4-BE49-F238E27FC236}">
                  <a16:creationId xmlns:a16="http://schemas.microsoft.com/office/drawing/2014/main" id="{1D47355A-7A75-F94F-9E83-29585EF6139C}"/>
                </a:ext>
              </a:extLst>
            </xdr14:cNvPr>
            <xdr14:cNvContentPartPr/>
          </xdr14:nvContentPartPr>
          <xdr14:nvPr macro=""/>
          <xdr14:xfrm>
            <a:off x="10893600" y="3114000"/>
            <a:ext cx="1841760" cy="1737720"/>
          </xdr14:xfrm>
        </xdr:contentPart>
      </mc:Choice>
      <mc:Fallback xmlns="">
        <xdr:pic>
          <xdr:nvPicPr>
            <xdr:cNvPr id="858" name="Ink 857">
              <a:extLst>
                <a:ext uri="{FF2B5EF4-FFF2-40B4-BE49-F238E27FC236}">
                  <a16:creationId xmlns:a16="http://schemas.microsoft.com/office/drawing/2014/main" id="{A23750F9-0E9D-994D-B381-B977967B819D}"/>
                </a:ext>
              </a:extLst>
            </xdr:cNvPr>
            <xdr:cNvPicPr/>
          </xdr:nvPicPr>
          <xdr:blipFill>
            <a:blip xmlns:r="http://schemas.openxmlformats.org/officeDocument/2006/relationships" r:embed="rId128"/>
            <a:stretch>
              <a:fillRect/>
            </a:stretch>
          </xdr:blipFill>
          <xdr:spPr>
            <a:xfrm>
              <a:off x="10878332" y="3098880"/>
              <a:ext cx="1871941" cy="1768320"/>
            </a:xfrm>
            <a:prstGeom prst="rect">
              <a:avLst/>
            </a:prstGeom>
          </xdr:spPr>
        </xdr:pic>
      </mc:Fallback>
    </mc:AlternateContent>
    <xdr:clientData/>
  </xdr:oneCellAnchor>
  <xdr:oneCellAnchor>
    <xdr:from>
      <xdr:col>37</xdr:col>
      <xdr:colOff>20620</xdr:colOff>
      <xdr:row>15</xdr:row>
      <xdr:rowOff>95640</xdr:rowOff>
    </xdr:from>
    <xdr:ext cx="1731800" cy="838800"/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258">
          <xdr14:nvContentPartPr>
            <xdr14:cNvPr id="170" name="Ink 169">
              <a:extLst>
                <a:ext uri="{FF2B5EF4-FFF2-40B4-BE49-F238E27FC236}">
                  <a16:creationId xmlns:a16="http://schemas.microsoft.com/office/drawing/2014/main" id="{5E27AF9E-60B4-764F-8888-A4E503CDCB8B}"/>
                </a:ext>
              </a:extLst>
            </xdr14:cNvPr>
            <xdr14:cNvContentPartPr/>
          </xdr14:nvContentPartPr>
          <xdr14:nvPr macro=""/>
          <xdr14:xfrm>
            <a:off x="10752120" y="5048640"/>
            <a:ext cx="1706400" cy="838800"/>
          </xdr14:xfrm>
        </xdr:contentPart>
      </mc:Choice>
      <mc:Fallback xmlns="">
        <xdr:pic>
          <xdr:nvPicPr>
            <xdr:cNvPr id="859" name="Ink 858">
              <a:extLst>
                <a:ext uri="{FF2B5EF4-FFF2-40B4-BE49-F238E27FC236}">
                  <a16:creationId xmlns:a16="http://schemas.microsoft.com/office/drawing/2014/main" id="{74C1D327-E268-7945-88A9-5C1B5A560666}"/>
                </a:ext>
              </a:extLst>
            </xdr:cNvPr>
            <xdr:cNvPicPr/>
          </xdr:nvPicPr>
          <xdr:blipFill>
            <a:blip xmlns:r="http://schemas.openxmlformats.org/officeDocument/2006/relationships" r:embed="rId132"/>
            <a:stretch>
              <a:fillRect/>
            </a:stretch>
          </xdr:blipFill>
          <xdr:spPr>
            <a:xfrm>
              <a:off x="10737000" y="5033520"/>
              <a:ext cx="1737000" cy="869400"/>
            </a:xfrm>
            <a:prstGeom prst="rect">
              <a:avLst/>
            </a:prstGeom>
          </xdr:spPr>
        </xdr:pic>
      </mc:Fallback>
    </mc:AlternateContent>
    <xdr:clientData/>
  </xdr:oneCellAnchor>
  <xdr:oneCellAnchor>
    <xdr:from>
      <xdr:col>39</xdr:col>
      <xdr:colOff>86460</xdr:colOff>
      <xdr:row>15</xdr:row>
      <xdr:rowOff>283200</xdr:rowOff>
    </xdr:from>
    <xdr:ext cx="774820" cy="435960"/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259">
          <xdr14:nvContentPartPr>
            <xdr14:cNvPr id="171" name="Ink 170">
              <a:extLst>
                <a:ext uri="{FF2B5EF4-FFF2-40B4-BE49-F238E27FC236}">
                  <a16:creationId xmlns:a16="http://schemas.microsoft.com/office/drawing/2014/main" id="{741F8E55-ADCE-7F40-9076-54BC264F691D}"/>
                </a:ext>
              </a:extLst>
            </xdr14:cNvPr>
            <xdr14:cNvContentPartPr/>
          </xdr14:nvContentPartPr>
          <xdr14:nvPr macro=""/>
          <xdr14:xfrm>
            <a:off x="12468960" y="5236200"/>
            <a:ext cx="762120" cy="435960"/>
          </xdr14:xfrm>
        </xdr:contentPart>
      </mc:Choice>
      <mc:Fallback xmlns="">
        <xdr:pic>
          <xdr:nvPicPr>
            <xdr:cNvPr id="860" name="Ink 859">
              <a:extLst>
                <a:ext uri="{FF2B5EF4-FFF2-40B4-BE49-F238E27FC236}">
                  <a16:creationId xmlns:a16="http://schemas.microsoft.com/office/drawing/2014/main" id="{7F1AB7D9-27E4-6141-B3A8-EAA8F810F82E}"/>
                </a:ext>
              </a:extLst>
            </xdr:cNvPr>
            <xdr:cNvPicPr/>
          </xdr:nvPicPr>
          <xdr:blipFill>
            <a:blip xmlns:r="http://schemas.openxmlformats.org/officeDocument/2006/relationships" r:embed="rId134"/>
            <a:stretch>
              <a:fillRect/>
            </a:stretch>
          </xdr:blipFill>
          <xdr:spPr>
            <a:xfrm>
              <a:off x="12461526" y="5228640"/>
              <a:ext cx="776633" cy="451080"/>
            </a:xfrm>
            <a:prstGeom prst="rect">
              <a:avLst/>
            </a:prstGeom>
          </xdr:spPr>
        </xdr:pic>
      </mc:Fallback>
    </mc:AlternateContent>
    <xdr:clientData/>
  </xdr:oneCellAnchor>
  <xdr:oneCellAnchor>
    <xdr:from>
      <xdr:col>40</xdr:col>
      <xdr:colOff>96160</xdr:colOff>
      <xdr:row>15</xdr:row>
      <xdr:rowOff>130560</xdr:rowOff>
    </xdr:from>
    <xdr:ext cx="282960" cy="455760"/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260">
          <xdr14:nvContentPartPr>
            <xdr14:cNvPr id="172" name="Ink 171">
              <a:extLst>
                <a:ext uri="{FF2B5EF4-FFF2-40B4-BE49-F238E27FC236}">
                  <a16:creationId xmlns:a16="http://schemas.microsoft.com/office/drawing/2014/main" id="{A4F6437F-0F30-D34D-9E4E-EE4E0E99C2EB}"/>
                </a:ext>
              </a:extLst>
            </xdr14:cNvPr>
            <xdr14:cNvContentPartPr/>
          </xdr14:nvContentPartPr>
          <xdr14:nvPr macro=""/>
          <xdr14:xfrm>
            <a:off x="13304160" y="5083560"/>
            <a:ext cx="282960" cy="455760"/>
          </xdr14:xfrm>
        </xdr:contentPart>
      </mc:Choice>
      <mc:Fallback xmlns="">
        <xdr:pic>
          <xdr:nvPicPr>
            <xdr:cNvPr id="861" name="Ink 860">
              <a:extLst>
                <a:ext uri="{FF2B5EF4-FFF2-40B4-BE49-F238E27FC236}">
                  <a16:creationId xmlns:a16="http://schemas.microsoft.com/office/drawing/2014/main" id="{DA19B3A5-A757-9C40-A125-7E7934015C09}"/>
                </a:ext>
              </a:extLst>
            </xdr:cNvPr>
            <xdr:cNvPicPr/>
          </xdr:nvPicPr>
          <xdr:blipFill>
            <a:blip xmlns:r="http://schemas.openxmlformats.org/officeDocument/2006/relationships" r:embed="rId136"/>
            <a:stretch>
              <a:fillRect/>
            </a:stretch>
          </xdr:blipFill>
          <xdr:spPr>
            <a:xfrm>
              <a:off x="13288680" y="5068440"/>
              <a:ext cx="313560" cy="486360"/>
            </a:xfrm>
            <a:prstGeom prst="rect">
              <a:avLst/>
            </a:prstGeom>
          </xdr:spPr>
        </xdr:pic>
      </mc:Fallback>
    </mc:AlternateContent>
    <xdr:clientData/>
  </xdr:oneCellAnchor>
  <xdr:oneCellAnchor>
    <xdr:from>
      <xdr:col>40</xdr:col>
      <xdr:colOff>464080</xdr:colOff>
      <xdr:row>15</xdr:row>
      <xdr:rowOff>23280</xdr:rowOff>
    </xdr:from>
    <xdr:ext cx="122040" cy="753480"/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261">
          <xdr14:nvContentPartPr>
            <xdr14:cNvPr id="173" name="Ink 172">
              <a:extLst>
                <a:ext uri="{FF2B5EF4-FFF2-40B4-BE49-F238E27FC236}">
                  <a16:creationId xmlns:a16="http://schemas.microsoft.com/office/drawing/2014/main" id="{439F7285-7A50-D74C-9703-DA176262C7E3}"/>
                </a:ext>
              </a:extLst>
            </xdr14:cNvPr>
            <xdr14:cNvContentPartPr/>
          </xdr14:nvContentPartPr>
          <xdr14:nvPr macro=""/>
          <xdr14:xfrm>
            <a:off x="13672080" y="4976280"/>
            <a:ext cx="122040" cy="753480"/>
          </xdr14:xfrm>
        </xdr:contentPart>
      </mc:Choice>
      <mc:Fallback xmlns="">
        <xdr:pic>
          <xdr:nvPicPr>
            <xdr:cNvPr id="862" name="Ink 861">
              <a:extLst>
                <a:ext uri="{FF2B5EF4-FFF2-40B4-BE49-F238E27FC236}">
                  <a16:creationId xmlns:a16="http://schemas.microsoft.com/office/drawing/2014/main" id="{1B442E13-769E-3740-B48F-642433797EFE}"/>
                </a:ext>
              </a:extLst>
            </xdr:cNvPr>
            <xdr:cNvPicPr/>
          </xdr:nvPicPr>
          <xdr:blipFill>
            <a:blip xmlns:r="http://schemas.openxmlformats.org/officeDocument/2006/relationships" r:embed="rId138"/>
            <a:stretch>
              <a:fillRect/>
            </a:stretch>
          </xdr:blipFill>
          <xdr:spPr>
            <a:xfrm>
              <a:off x="13656960" y="4961160"/>
              <a:ext cx="152280" cy="784080"/>
            </a:xfrm>
            <a:prstGeom prst="rect">
              <a:avLst/>
            </a:prstGeom>
          </xdr:spPr>
        </xdr:pic>
      </mc:Fallback>
    </mc:AlternateContent>
    <xdr:clientData/>
  </xdr:oneCellAnchor>
  <xdr:oneCellAnchor>
    <xdr:from>
      <xdr:col>37</xdr:col>
      <xdr:colOff>131500</xdr:colOff>
      <xdr:row>18</xdr:row>
      <xdr:rowOff>77040</xdr:rowOff>
    </xdr:from>
    <xdr:ext cx="1347580" cy="1518480"/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262">
          <xdr14:nvContentPartPr>
            <xdr14:cNvPr id="174" name="Ink 173">
              <a:extLst>
                <a:ext uri="{FF2B5EF4-FFF2-40B4-BE49-F238E27FC236}">
                  <a16:creationId xmlns:a16="http://schemas.microsoft.com/office/drawing/2014/main" id="{1B046160-CD83-7B4A-BE7D-4BA928640003}"/>
                </a:ext>
              </a:extLst>
            </xdr14:cNvPr>
            <xdr14:cNvContentPartPr/>
          </xdr14:nvContentPartPr>
          <xdr14:nvPr macro=""/>
          <xdr14:xfrm>
            <a:off x="10863000" y="6020640"/>
            <a:ext cx="1334880" cy="1518480"/>
          </xdr14:xfrm>
        </xdr:contentPart>
      </mc:Choice>
      <mc:Fallback xmlns="">
        <xdr:pic>
          <xdr:nvPicPr>
            <xdr:cNvPr id="863" name="Ink 862">
              <a:extLst>
                <a:ext uri="{FF2B5EF4-FFF2-40B4-BE49-F238E27FC236}">
                  <a16:creationId xmlns:a16="http://schemas.microsoft.com/office/drawing/2014/main" id="{B6DB6A4E-E462-C141-8479-DD03261DA896}"/>
                </a:ext>
              </a:extLst>
            </xdr:cNvPr>
            <xdr:cNvPicPr/>
          </xdr:nvPicPr>
          <xdr:blipFill>
            <a:blip xmlns:r="http://schemas.openxmlformats.org/officeDocument/2006/relationships" r:embed="rId140"/>
            <a:stretch>
              <a:fillRect/>
            </a:stretch>
          </xdr:blipFill>
          <xdr:spPr>
            <a:xfrm>
              <a:off x="10848025" y="6005520"/>
              <a:ext cx="1365186" cy="1549080"/>
            </a:xfrm>
            <a:prstGeom prst="rect">
              <a:avLst/>
            </a:prstGeom>
          </xdr:spPr>
        </xdr:pic>
      </mc:Fallback>
    </mc:AlternateContent>
    <xdr:clientData/>
  </xdr:oneCellAnchor>
  <xdr:oneCellAnchor>
    <xdr:from>
      <xdr:col>36</xdr:col>
      <xdr:colOff>680880</xdr:colOff>
      <xdr:row>23</xdr:row>
      <xdr:rowOff>254120</xdr:rowOff>
    </xdr:from>
    <xdr:ext cx="442900" cy="427680"/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263">
          <xdr14:nvContentPartPr>
            <xdr14:cNvPr id="175" name="Ink 174">
              <a:extLst>
                <a:ext uri="{FF2B5EF4-FFF2-40B4-BE49-F238E27FC236}">
                  <a16:creationId xmlns:a16="http://schemas.microsoft.com/office/drawing/2014/main" id="{EB34F870-AB79-2C4D-B774-B58187A6B373}"/>
                </a:ext>
              </a:extLst>
            </xdr14:cNvPr>
            <xdr14:cNvContentPartPr/>
          </xdr14:nvContentPartPr>
          <xdr14:nvPr macro=""/>
          <xdr14:xfrm>
            <a:off x="10586880" y="7848720"/>
            <a:ext cx="430200" cy="427680"/>
          </xdr14:xfrm>
        </xdr:contentPart>
      </mc:Choice>
      <mc:Fallback xmlns="">
        <xdr:pic>
          <xdr:nvPicPr>
            <xdr:cNvPr id="864" name="Ink 863">
              <a:extLst>
                <a:ext uri="{FF2B5EF4-FFF2-40B4-BE49-F238E27FC236}">
                  <a16:creationId xmlns:a16="http://schemas.microsoft.com/office/drawing/2014/main" id="{ECAAF9B0-E3FB-1544-A612-A4F68CF45903}"/>
                </a:ext>
              </a:extLst>
            </xdr:cNvPr>
            <xdr:cNvPicPr/>
          </xdr:nvPicPr>
          <xdr:blipFill>
            <a:blip xmlns:r="http://schemas.openxmlformats.org/officeDocument/2006/relationships" r:embed="rId142"/>
            <a:stretch>
              <a:fillRect/>
            </a:stretch>
          </xdr:blipFill>
          <xdr:spPr>
            <a:xfrm>
              <a:off x="10571760" y="7833600"/>
              <a:ext cx="460800" cy="458280"/>
            </a:xfrm>
            <a:prstGeom prst="rect">
              <a:avLst/>
            </a:prstGeom>
          </xdr:spPr>
        </xdr:pic>
      </mc:Fallback>
    </mc:AlternateContent>
    <xdr:clientData/>
  </xdr:oneCellAnchor>
  <xdr:oneCellAnchor>
    <xdr:from>
      <xdr:col>37</xdr:col>
      <xdr:colOff>429220</xdr:colOff>
      <xdr:row>23</xdr:row>
      <xdr:rowOff>312440</xdr:rowOff>
    </xdr:from>
    <xdr:ext cx="254880" cy="297720"/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264">
          <xdr14:nvContentPartPr>
            <xdr14:cNvPr id="176" name="Ink 175">
              <a:extLst>
                <a:ext uri="{FF2B5EF4-FFF2-40B4-BE49-F238E27FC236}">
                  <a16:creationId xmlns:a16="http://schemas.microsoft.com/office/drawing/2014/main" id="{A1A0EE60-B0F2-3141-BFF4-421DBE0F84E0}"/>
                </a:ext>
              </a:extLst>
            </xdr14:cNvPr>
            <xdr14:cNvContentPartPr/>
          </xdr14:nvContentPartPr>
          <xdr14:nvPr macro=""/>
          <xdr14:xfrm>
            <a:off x="11160720" y="7907040"/>
            <a:ext cx="254880" cy="297720"/>
          </xdr14:xfrm>
        </xdr:contentPart>
      </mc:Choice>
      <mc:Fallback xmlns="">
        <xdr:pic>
          <xdr:nvPicPr>
            <xdr:cNvPr id="865" name="Ink 864">
              <a:extLst>
                <a:ext uri="{FF2B5EF4-FFF2-40B4-BE49-F238E27FC236}">
                  <a16:creationId xmlns:a16="http://schemas.microsoft.com/office/drawing/2014/main" id="{7A5C54CA-C6F2-A340-92A7-37F3FBB3EC9B}"/>
                </a:ext>
              </a:extLst>
            </xdr:cNvPr>
            <xdr:cNvPicPr/>
          </xdr:nvPicPr>
          <xdr:blipFill>
            <a:blip xmlns:r="http://schemas.openxmlformats.org/officeDocument/2006/relationships" r:embed="rId144"/>
            <a:stretch>
              <a:fillRect/>
            </a:stretch>
          </xdr:blipFill>
          <xdr:spPr>
            <a:xfrm>
              <a:off x="11145240" y="7891920"/>
              <a:ext cx="285480" cy="327960"/>
            </a:xfrm>
            <a:prstGeom prst="rect">
              <a:avLst/>
            </a:prstGeom>
          </xdr:spPr>
        </xdr:pic>
      </mc:Fallback>
    </mc:AlternateContent>
    <xdr:clientData/>
  </xdr:oneCellAnchor>
  <xdr:oneCellAnchor>
    <xdr:from>
      <xdr:col>37</xdr:col>
      <xdr:colOff>800740</xdr:colOff>
      <xdr:row>23</xdr:row>
      <xdr:rowOff>232160</xdr:rowOff>
    </xdr:from>
    <xdr:ext cx="226540" cy="365040"/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265">
          <xdr14:nvContentPartPr>
            <xdr14:cNvPr id="177" name="Ink 176">
              <a:extLst>
                <a:ext uri="{FF2B5EF4-FFF2-40B4-BE49-F238E27FC236}">
                  <a16:creationId xmlns:a16="http://schemas.microsoft.com/office/drawing/2014/main" id="{D6CCC605-3807-BA47-B145-E08E4F4574A5}"/>
                </a:ext>
              </a:extLst>
            </xdr14:cNvPr>
            <xdr14:cNvContentPartPr/>
          </xdr14:nvContentPartPr>
          <xdr14:nvPr macro=""/>
          <xdr14:xfrm>
            <a:off x="11532240" y="7826760"/>
            <a:ext cx="213840" cy="365040"/>
          </xdr14:xfrm>
        </xdr:contentPart>
      </mc:Choice>
      <mc:Fallback xmlns="">
        <xdr:pic>
          <xdr:nvPicPr>
            <xdr:cNvPr id="866" name="Ink 865">
              <a:extLst>
                <a:ext uri="{FF2B5EF4-FFF2-40B4-BE49-F238E27FC236}">
                  <a16:creationId xmlns:a16="http://schemas.microsoft.com/office/drawing/2014/main" id="{7938D732-B4ED-C849-A2DF-D2231DF339C0}"/>
                </a:ext>
              </a:extLst>
            </xdr:cNvPr>
            <xdr:cNvPicPr/>
          </xdr:nvPicPr>
          <xdr:blipFill>
            <a:blip xmlns:r="http://schemas.openxmlformats.org/officeDocument/2006/relationships" r:embed="rId146"/>
            <a:stretch>
              <a:fillRect/>
            </a:stretch>
          </xdr:blipFill>
          <xdr:spPr>
            <a:xfrm>
              <a:off x="11517120" y="7811280"/>
              <a:ext cx="244440" cy="395280"/>
            </a:xfrm>
            <a:prstGeom prst="rect">
              <a:avLst/>
            </a:prstGeom>
          </xdr:spPr>
        </xdr:pic>
      </mc:Fallback>
    </mc:AlternateContent>
    <xdr:clientData/>
  </xdr:oneCellAnchor>
  <xdr:oneCellAnchor>
    <xdr:from>
      <xdr:col>38</xdr:col>
      <xdr:colOff>335600</xdr:colOff>
      <xdr:row>23</xdr:row>
      <xdr:rowOff>156920</xdr:rowOff>
    </xdr:from>
    <xdr:ext cx="314640" cy="550800"/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266">
          <xdr14:nvContentPartPr>
            <xdr14:cNvPr id="178" name="Ink 177">
              <a:extLst>
                <a:ext uri="{FF2B5EF4-FFF2-40B4-BE49-F238E27FC236}">
                  <a16:creationId xmlns:a16="http://schemas.microsoft.com/office/drawing/2014/main" id="{6FA4CB9D-728F-4448-94D6-1A8C680CFCA6}"/>
                </a:ext>
              </a:extLst>
            </xdr14:cNvPr>
            <xdr14:cNvContentPartPr/>
          </xdr14:nvContentPartPr>
          <xdr14:nvPr macro=""/>
          <xdr14:xfrm>
            <a:off x="11892600" y="7751520"/>
            <a:ext cx="314640" cy="550800"/>
          </xdr14:xfrm>
        </xdr:contentPart>
      </mc:Choice>
      <mc:Fallback xmlns="">
        <xdr:pic>
          <xdr:nvPicPr>
            <xdr:cNvPr id="867" name="Ink 866">
              <a:extLst>
                <a:ext uri="{FF2B5EF4-FFF2-40B4-BE49-F238E27FC236}">
                  <a16:creationId xmlns:a16="http://schemas.microsoft.com/office/drawing/2014/main" id="{51585708-F860-094F-BB4D-9A7AC1932FAE}"/>
                </a:ext>
              </a:extLst>
            </xdr:cNvPr>
            <xdr:cNvPicPr/>
          </xdr:nvPicPr>
          <xdr:blipFill>
            <a:blip xmlns:r="http://schemas.openxmlformats.org/officeDocument/2006/relationships" r:embed="rId148"/>
            <a:stretch>
              <a:fillRect/>
            </a:stretch>
          </xdr:blipFill>
          <xdr:spPr>
            <a:xfrm>
              <a:off x="11877480" y="7736400"/>
              <a:ext cx="344880" cy="581040"/>
            </a:xfrm>
            <a:prstGeom prst="rect">
              <a:avLst/>
            </a:prstGeom>
          </xdr:spPr>
        </xdr:pic>
      </mc:Fallback>
    </mc:AlternateContent>
    <xdr:clientData/>
  </xdr:oneCellAnchor>
  <xdr:oneCellAnchor>
    <xdr:from>
      <xdr:col>40</xdr:col>
      <xdr:colOff>321160</xdr:colOff>
      <xdr:row>23</xdr:row>
      <xdr:rowOff>100760</xdr:rowOff>
    </xdr:from>
    <xdr:ext cx="132840" cy="542880"/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267">
          <xdr14:nvContentPartPr>
            <xdr14:cNvPr id="179" name="Ink 178">
              <a:extLst>
                <a:ext uri="{FF2B5EF4-FFF2-40B4-BE49-F238E27FC236}">
                  <a16:creationId xmlns:a16="http://schemas.microsoft.com/office/drawing/2014/main" id="{1651F2AA-9E33-7048-8A41-EEE1E3478927}"/>
                </a:ext>
              </a:extLst>
            </xdr14:cNvPr>
            <xdr14:cNvContentPartPr/>
          </xdr14:nvContentPartPr>
          <xdr14:nvPr macro=""/>
          <xdr14:xfrm>
            <a:off x="13529160" y="7695360"/>
            <a:ext cx="132840" cy="542880"/>
          </xdr14:xfrm>
        </xdr:contentPart>
      </mc:Choice>
      <mc:Fallback xmlns="">
        <xdr:pic>
          <xdr:nvPicPr>
            <xdr:cNvPr id="868" name="Ink 867">
              <a:extLst>
                <a:ext uri="{FF2B5EF4-FFF2-40B4-BE49-F238E27FC236}">
                  <a16:creationId xmlns:a16="http://schemas.microsoft.com/office/drawing/2014/main" id="{3D4AEE5A-F9E8-C64C-BD93-F8DA7C238769}"/>
                </a:ext>
              </a:extLst>
            </xdr:cNvPr>
            <xdr:cNvPicPr/>
          </xdr:nvPicPr>
          <xdr:blipFill>
            <a:blip xmlns:r="http://schemas.openxmlformats.org/officeDocument/2006/relationships" r:embed="rId150"/>
            <a:stretch>
              <a:fillRect/>
            </a:stretch>
          </xdr:blipFill>
          <xdr:spPr>
            <a:xfrm>
              <a:off x="13513680" y="7680240"/>
              <a:ext cx="163440" cy="573480"/>
            </a:xfrm>
            <a:prstGeom prst="rect">
              <a:avLst/>
            </a:prstGeom>
          </xdr:spPr>
        </xdr:pic>
      </mc:Fallback>
    </mc:AlternateContent>
    <xdr:clientData/>
  </xdr:oneCellAnchor>
  <xdr:oneCellAnchor>
    <xdr:from>
      <xdr:col>38</xdr:col>
      <xdr:colOff>554120</xdr:colOff>
      <xdr:row>23</xdr:row>
      <xdr:rowOff>88880</xdr:rowOff>
    </xdr:from>
    <xdr:ext cx="828100" cy="356040"/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268">
          <xdr14:nvContentPartPr>
            <xdr14:cNvPr id="180" name="Ink 179">
              <a:extLst>
                <a:ext uri="{FF2B5EF4-FFF2-40B4-BE49-F238E27FC236}">
                  <a16:creationId xmlns:a16="http://schemas.microsoft.com/office/drawing/2014/main" id="{14C126B5-55F4-5540-A111-6CE9AC5D0881}"/>
                </a:ext>
              </a:extLst>
            </xdr14:cNvPr>
            <xdr14:cNvContentPartPr/>
          </xdr14:nvContentPartPr>
          <xdr14:nvPr macro=""/>
          <xdr14:xfrm>
            <a:off x="12111120" y="7683480"/>
            <a:ext cx="815400" cy="356040"/>
          </xdr14:xfrm>
        </xdr:contentPart>
      </mc:Choice>
      <mc:Fallback xmlns="">
        <xdr:pic>
          <xdr:nvPicPr>
            <xdr:cNvPr id="869" name="Ink 868">
              <a:extLst>
                <a:ext uri="{FF2B5EF4-FFF2-40B4-BE49-F238E27FC236}">
                  <a16:creationId xmlns:a16="http://schemas.microsoft.com/office/drawing/2014/main" id="{6C20D9E6-2328-1C43-AC29-AB9227E14C0E}"/>
                </a:ext>
              </a:extLst>
            </xdr:cNvPr>
            <xdr:cNvPicPr/>
          </xdr:nvPicPr>
          <xdr:blipFill>
            <a:blip xmlns:r="http://schemas.openxmlformats.org/officeDocument/2006/relationships" r:embed="rId190"/>
            <a:stretch>
              <a:fillRect/>
            </a:stretch>
          </xdr:blipFill>
          <xdr:spPr>
            <a:xfrm>
              <a:off x="12103560" y="7675920"/>
              <a:ext cx="830520" cy="371160"/>
            </a:xfrm>
            <a:prstGeom prst="rect">
              <a:avLst/>
            </a:prstGeom>
          </xdr:spPr>
        </xdr:pic>
      </mc:Fallback>
    </mc:AlternateContent>
    <xdr:clientData/>
  </xdr:oneCellAnchor>
  <xdr:oneCellAnchor>
    <xdr:from>
      <xdr:col>39</xdr:col>
      <xdr:colOff>696660</xdr:colOff>
      <xdr:row>23</xdr:row>
      <xdr:rowOff>146480</xdr:rowOff>
    </xdr:from>
    <xdr:ext cx="289900" cy="426960"/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269">
          <xdr14:nvContentPartPr>
            <xdr14:cNvPr id="181" name="Ink 180">
              <a:extLst>
                <a:ext uri="{FF2B5EF4-FFF2-40B4-BE49-F238E27FC236}">
                  <a16:creationId xmlns:a16="http://schemas.microsoft.com/office/drawing/2014/main" id="{758AFC04-AEAF-D840-802E-5EE7A8591CFC}"/>
                </a:ext>
              </a:extLst>
            </xdr14:cNvPr>
            <xdr14:cNvContentPartPr/>
          </xdr14:nvContentPartPr>
          <xdr14:nvPr macro=""/>
          <xdr14:xfrm>
            <a:off x="13079160" y="7741080"/>
            <a:ext cx="277200" cy="426960"/>
          </xdr14:xfrm>
        </xdr:contentPart>
      </mc:Choice>
      <mc:Fallback xmlns="">
        <xdr:pic>
          <xdr:nvPicPr>
            <xdr:cNvPr id="870" name="Ink 869">
              <a:extLst>
                <a:ext uri="{FF2B5EF4-FFF2-40B4-BE49-F238E27FC236}">
                  <a16:creationId xmlns:a16="http://schemas.microsoft.com/office/drawing/2014/main" id="{C3037E1E-28AA-714C-B8B2-D86E6B928B1E}"/>
                </a:ext>
              </a:extLst>
            </xdr:cNvPr>
            <xdr:cNvPicPr/>
          </xdr:nvPicPr>
          <xdr:blipFill>
            <a:blip xmlns:r="http://schemas.openxmlformats.org/officeDocument/2006/relationships" r:embed="rId152"/>
            <a:stretch>
              <a:fillRect/>
            </a:stretch>
          </xdr:blipFill>
          <xdr:spPr>
            <a:xfrm>
              <a:off x="13063680" y="7725960"/>
              <a:ext cx="307800" cy="457560"/>
            </a:xfrm>
            <a:prstGeom prst="rect">
              <a:avLst/>
            </a:prstGeom>
          </xdr:spPr>
        </xdr:pic>
      </mc:Fallback>
    </mc:AlternateContent>
    <xdr:clientData/>
  </xdr:oneCellAnchor>
  <xdr:oneCellAnchor>
    <xdr:from>
      <xdr:col>36</xdr:col>
      <xdr:colOff>284160</xdr:colOff>
      <xdr:row>26</xdr:row>
      <xdr:rowOff>77480</xdr:rowOff>
    </xdr:from>
    <xdr:ext cx="1659080" cy="1903320"/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270">
          <xdr14:nvContentPartPr>
            <xdr14:cNvPr id="182" name="Ink 181">
              <a:extLst>
                <a:ext uri="{FF2B5EF4-FFF2-40B4-BE49-F238E27FC236}">
                  <a16:creationId xmlns:a16="http://schemas.microsoft.com/office/drawing/2014/main" id="{6518C021-ACED-4F43-957E-AA27B7E225D8}"/>
                </a:ext>
              </a:extLst>
            </xdr14:cNvPr>
            <xdr14:cNvContentPartPr/>
          </xdr14:nvContentPartPr>
          <xdr14:nvPr macro=""/>
          <xdr14:xfrm>
            <a:off x="10190160" y="8662680"/>
            <a:ext cx="1633680" cy="1903320"/>
          </xdr14:xfrm>
        </xdr:contentPart>
      </mc:Choice>
      <mc:Fallback xmlns="">
        <xdr:pic>
          <xdr:nvPicPr>
            <xdr:cNvPr id="871" name="Ink 870">
              <a:extLst>
                <a:ext uri="{FF2B5EF4-FFF2-40B4-BE49-F238E27FC236}">
                  <a16:creationId xmlns:a16="http://schemas.microsoft.com/office/drawing/2014/main" id="{6117E989-5EC5-5F44-8FDE-7FD135EA0600}"/>
                </a:ext>
              </a:extLst>
            </xdr:cNvPr>
            <xdr:cNvPicPr/>
          </xdr:nvPicPr>
          <xdr:blipFill>
            <a:blip xmlns:r="http://schemas.openxmlformats.org/officeDocument/2006/relationships" r:embed="rId154"/>
            <a:stretch>
              <a:fillRect/>
            </a:stretch>
          </xdr:blipFill>
          <xdr:spPr>
            <a:xfrm>
              <a:off x="10175273" y="8647200"/>
              <a:ext cx="1663809" cy="1933920"/>
            </a:xfrm>
            <a:prstGeom prst="rect">
              <a:avLst/>
            </a:prstGeom>
          </xdr:spPr>
        </xdr:pic>
      </mc:Fallback>
    </mc:AlternateContent>
    <xdr:clientData/>
  </xdr:oneCellAnchor>
  <xdr:oneCellAnchor>
    <xdr:from>
      <xdr:col>36</xdr:col>
      <xdr:colOff>464880</xdr:colOff>
      <xdr:row>33</xdr:row>
      <xdr:rowOff>32640</xdr:rowOff>
    </xdr:from>
    <xdr:ext cx="385660" cy="432720"/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271">
          <xdr14:nvContentPartPr>
            <xdr14:cNvPr id="183" name="Ink 182">
              <a:extLst>
                <a:ext uri="{FF2B5EF4-FFF2-40B4-BE49-F238E27FC236}">
                  <a16:creationId xmlns:a16="http://schemas.microsoft.com/office/drawing/2014/main" id="{9BFD6DC4-BAB4-4F42-A7F2-3BF70C0C3600}"/>
                </a:ext>
              </a:extLst>
            </xdr14:cNvPr>
            <xdr14:cNvContentPartPr/>
          </xdr14:nvContentPartPr>
          <xdr14:nvPr macro=""/>
          <xdr14:xfrm>
            <a:off x="10370880" y="10929240"/>
            <a:ext cx="372960" cy="432720"/>
          </xdr14:xfrm>
        </xdr:contentPart>
      </mc:Choice>
      <mc:Fallback xmlns="">
        <xdr:pic>
          <xdr:nvPicPr>
            <xdr:cNvPr id="872" name="Ink 871">
              <a:extLst>
                <a:ext uri="{FF2B5EF4-FFF2-40B4-BE49-F238E27FC236}">
                  <a16:creationId xmlns:a16="http://schemas.microsoft.com/office/drawing/2014/main" id="{C74F73BA-919C-534C-8288-F12ED4CFE7FC}"/>
                </a:ext>
              </a:extLst>
            </xdr:cNvPr>
            <xdr:cNvPicPr/>
          </xdr:nvPicPr>
          <xdr:blipFill>
            <a:blip xmlns:r="http://schemas.openxmlformats.org/officeDocument/2006/relationships" r:embed="rId156"/>
            <a:stretch>
              <a:fillRect/>
            </a:stretch>
          </xdr:blipFill>
          <xdr:spPr>
            <a:xfrm>
              <a:off x="10355400" y="10914120"/>
              <a:ext cx="403560" cy="463320"/>
            </a:xfrm>
            <a:prstGeom prst="rect">
              <a:avLst/>
            </a:prstGeom>
          </xdr:spPr>
        </xdr:pic>
      </mc:Fallback>
    </mc:AlternateContent>
    <xdr:clientData/>
  </xdr:oneCellAnchor>
  <xdr:oneCellAnchor>
    <xdr:from>
      <xdr:col>37</xdr:col>
      <xdr:colOff>249940</xdr:colOff>
      <xdr:row>32</xdr:row>
      <xdr:rowOff>310640</xdr:rowOff>
    </xdr:from>
    <xdr:ext cx="179280" cy="417960"/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272">
          <xdr14:nvContentPartPr>
            <xdr14:cNvPr id="184" name="Ink 183">
              <a:extLst>
                <a:ext uri="{FF2B5EF4-FFF2-40B4-BE49-F238E27FC236}">
                  <a16:creationId xmlns:a16="http://schemas.microsoft.com/office/drawing/2014/main" id="{58EBAB3B-A1D3-9B41-81A6-8DEF2F792DB0}"/>
                </a:ext>
              </a:extLst>
            </xdr14:cNvPr>
            <xdr14:cNvContentPartPr/>
          </xdr14:nvContentPartPr>
          <xdr14:nvPr macro=""/>
          <xdr14:xfrm>
            <a:off x="10981440" y="10877040"/>
            <a:ext cx="179280" cy="417960"/>
          </xdr14:xfrm>
        </xdr:contentPart>
      </mc:Choice>
      <mc:Fallback xmlns="">
        <xdr:pic>
          <xdr:nvPicPr>
            <xdr:cNvPr id="873" name="Ink 872">
              <a:extLst>
                <a:ext uri="{FF2B5EF4-FFF2-40B4-BE49-F238E27FC236}">
                  <a16:creationId xmlns:a16="http://schemas.microsoft.com/office/drawing/2014/main" id="{774F8D8D-586E-5A4C-AD45-529A428DE013}"/>
                </a:ext>
              </a:extLst>
            </xdr:cNvPr>
            <xdr:cNvPicPr/>
          </xdr:nvPicPr>
          <xdr:blipFill>
            <a:blip xmlns:r="http://schemas.openxmlformats.org/officeDocument/2006/relationships" r:embed="rId158"/>
            <a:stretch>
              <a:fillRect/>
            </a:stretch>
          </xdr:blipFill>
          <xdr:spPr>
            <a:xfrm>
              <a:off x="10965960" y="10861920"/>
              <a:ext cx="209520" cy="448560"/>
            </a:xfrm>
            <a:prstGeom prst="rect">
              <a:avLst/>
            </a:prstGeom>
          </xdr:spPr>
        </xdr:pic>
      </mc:Fallback>
    </mc:AlternateContent>
    <xdr:clientData/>
  </xdr:oneCellAnchor>
  <xdr:oneCellAnchor>
    <xdr:from>
      <xdr:col>37</xdr:col>
      <xdr:colOff>578620</xdr:colOff>
      <xdr:row>33</xdr:row>
      <xdr:rowOff>240</xdr:rowOff>
    </xdr:from>
    <xdr:ext cx="142560" cy="312120"/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273">
          <xdr14:nvContentPartPr>
            <xdr14:cNvPr id="185" name="Ink 184">
              <a:extLst>
                <a:ext uri="{FF2B5EF4-FFF2-40B4-BE49-F238E27FC236}">
                  <a16:creationId xmlns:a16="http://schemas.microsoft.com/office/drawing/2014/main" id="{04F0C823-9104-2F4C-BECD-C47C53B34BD4}"/>
                </a:ext>
              </a:extLst>
            </xdr14:cNvPr>
            <xdr14:cNvContentPartPr/>
          </xdr14:nvContentPartPr>
          <xdr14:nvPr macro=""/>
          <xdr14:xfrm>
            <a:off x="11310120" y="10896840"/>
            <a:ext cx="142560" cy="312120"/>
          </xdr14:xfrm>
        </xdr:contentPart>
      </mc:Choice>
      <mc:Fallback xmlns="">
        <xdr:pic>
          <xdr:nvPicPr>
            <xdr:cNvPr id="874" name="Ink 873">
              <a:extLst>
                <a:ext uri="{FF2B5EF4-FFF2-40B4-BE49-F238E27FC236}">
                  <a16:creationId xmlns:a16="http://schemas.microsoft.com/office/drawing/2014/main" id="{50ECDC24-F069-B54F-937F-4CC302888159}"/>
                </a:ext>
              </a:extLst>
            </xdr:cNvPr>
            <xdr:cNvPicPr/>
          </xdr:nvPicPr>
          <xdr:blipFill>
            <a:blip xmlns:r="http://schemas.openxmlformats.org/officeDocument/2006/relationships" r:embed="rId160"/>
            <a:stretch>
              <a:fillRect/>
            </a:stretch>
          </xdr:blipFill>
          <xdr:spPr>
            <a:xfrm>
              <a:off x="11295000" y="10881360"/>
              <a:ext cx="172800" cy="342720"/>
            </a:xfrm>
            <a:prstGeom prst="rect">
              <a:avLst/>
            </a:prstGeom>
          </xdr:spPr>
        </xdr:pic>
      </mc:Fallback>
    </mc:AlternateContent>
    <xdr:clientData/>
  </xdr:oneCellAnchor>
  <xdr:oneCellAnchor>
    <xdr:from>
      <xdr:col>38</xdr:col>
      <xdr:colOff>86120</xdr:colOff>
      <xdr:row>32</xdr:row>
      <xdr:rowOff>226400</xdr:rowOff>
    </xdr:from>
    <xdr:ext cx="394560" cy="597240"/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274">
          <xdr14:nvContentPartPr>
            <xdr14:cNvPr id="186" name="Ink 185">
              <a:extLst>
                <a:ext uri="{FF2B5EF4-FFF2-40B4-BE49-F238E27FC236}">
                  <a16:creationId xmlns:a16="http://schemas.microsoft.com/office/drawing/2014/main" id="{D54A0E20-300C-F440-A276-4A39D90ED7DD}"/>
                </a:ext>
              </a:extLst>
            </xdr14:cNvPr>
            <xdr14:cNvContentPartPr/>
          </xdr14:nvContentPartPr>
          <xdr14:nvPr macro=""/>
          <xdr14:xfrm>
            <a:off x="11643120" y="10792800"/>
            <a:ext cx="394560" cy="597240"/>
          </xdr14:xfrm>
        </xdr:contentPart>
      </mc:Choice>
      <mc:Fallback xmlns="">
        <xdr:pic>
          <xdr:nvPicPr>
            <xdr:cNvPr id="875" name="Ink 874">
              <a:extLst>
                <a:ext uri="{FF2B5EF4-FFF2-40B4-BE49-F238E27FC236}">
                  <a16:creationId xmlns:a16="http://schemas.microsoft.com/office/drawing/2014/main" id="{AAB204BF-CCAA-3643-80E1-C40A40E52D43}"/>
                </a:ext>
              </a:extLst>
            </xdr:cNvPr>
            <xdr:cNvPicPr/>
          </xdr:nvPicPr>
          <xdr:blipFill>
            <a:blip xmlns:r="http://schemas.openxmlformats.org/officeDocument/2006/relationships" r:embed="rId162"/>
            <a:stretch>
              <a:fillRect/>
            </a:stretch>
          </xdr:blipFill>
          <xdr:spPr>
            <a:xfrm>
              <a:off x="11627640" y="10777680"/>
              <a:ext cx="424800" cy="627840"/>
            </a:xfrm>
            <a:prstGeom prst="rect">
              <a:avLst/>
            </a:prstGeom>
          </xdr:spPr>
        </xdr:pic>
      </mc:Fallback>
    </mc:AlternateContent>
    <xdr:clientData/>
  </xdr:oneCellAnchor>
  <xdr:oneCellAnchor>
    <xdr:from>
      <xdr:col>39</xdr:col>
      <xdr:colOff>708540</xdr:colOff>
      <xdr:row>32</xdr:row>
      <xdr:rowOff>160520</xdr:rowOff>
    </xdr:from>
    <xdr:ext cx="147700" cy="607320"/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275">
          <xdr14:nvContentPartPr>
            <xdr14:cNvPr id="187" name="Ink 186">
              <a:extLst>
                <a:ext uri="{FF2B5EF4-FFF2-40B4-BE49-F238E27FC236}">
                  <a16:creationId xmlns:a16="http://schemas.microsoft.com/office/drawing/2014/main" id="{73C9D3BC-96DC-5047-87E8-1A6A59D5863A}"/>
                </a:ext>
              </a:extLst>
            </xdr14:cNvPr>
            <xdr14:cNvContentPartPr/>
          </xdr14:nvContentPartPr>
          <xdr14:nvPr macro=""/>
          <xdr14:xfrm>
            <a:off x="13091040" y="10726920"/>
            <a:ext cx="135000" cy="607320"/>
          </xdr14:xfrm>
        </xdr:contentPart>
      </mc:Choice>
      <mc:Fallback xmlns="">
        <xdr:pic>
          <xdr:nvPicPr>
            <xdr:cNvPr id="876" name="Ink 875">
              <a:extLst>
                <a:ext uri="{FF2B5EF4-FFF2-40B4-BE49-F238E27FC236}">
                  <a16:creationId xmlns:a16="http://schemas.microsoft.com/office/drawing/2014/main" id="{B6F4D885-6FFD-9144-A8EE-86C1CF3D852F}"/>
                </a:ext>
              </a:extLst>
            </xdr:cNvPr>
            <xdr:cNvPicPr/>
          </xdr:nvPicPr>
          <xdr:blipFill>
            <a:blip xmlns:r="http://schemas.openxmlformats.org/officeDocument/2006/relationships" r:embed="rId164"/>
            <a:stretch>
              <a:fillRect/>
            </a:stretch>
          </xdr:blipFill>
          <xdr:spPr>
            <a:xfrm>
              <a:off x="13075920" y="10711440"/>
              <a:ext cx="165600" cy="637920"/>
            </a:xfrm>
            <a:prstGeom prst="rect">
              <a:avLst/>
            </a:prstGeom>
          </xdr:spPr>
        </xdr:pic>
      </mc:Fallback>
    </mc:AlternateContent>
    <xdr:clientData/>
  </xdr:oneCellAnchor>
  <xdr:oneCellAnchor>
    <xdr:from>
      <xdr:col>38</xdr:col>
      <xdr:colOff>264680</xdr:colOff>
      <xdr:row>32</xdr:row>
      <xdr:rowOff>248000</xdr:rowOff>
    </xdr:from>
    <xdr:ext cx="655660" cy="325080"/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276">
          <xdr14:nvContentPartPr>
            <xdr14:cNvPr id="188" name="Ink 187">
              <a:extLst>
                <a:ext uri="{FF2B5EF4-FFF2-40B4-BE49-F238E27FC236}">
                  <a16:creationId xmlns:a16="http://schemas.microsoft.com/office/drawing/2014/main" id="{3303FC6F-17A4-B94F-8A7D-447412B60A9C}"/>
                </a:ext>
              </a:extLst>
            </xdr14:cNvPr>
            <xdr14:cNvContentPartPr/>
          </xdr14:nvContentPartPr>
          <xdr14:nvPr macro=""/>
          <xdr14:xfrm>
            <a:off x="11821680" y="10814400"/>
            <a:ext cx="642960" cy="325080"/>
          </xdr14:xfrm>
        </xdr:contentPart>
      </mc:Choice>
      <mc:Fallback xmlns="">
        <xdr:pic>
          <xdr:nvPicPr>
            <xdr:cNvPr id="877" name="Ink 876">
              <a:extLst>
                <a:ext uri="{FF2B5EF4-FFF2-40B4-BE49-F238E27FC236}">
                  <a16:creationId xmlns:a16="http://schemas.microsoft.com/office/drawing/2014/main" id="{105948C6-F4FA-0047-8D3F-13E2ECBABF22}"/>
                </a:ext>
              </a:extLst>
            </xdr:cNvPr>
            <xdr:cNvPicPr/>
          </xdr:nvPicPr>
          <xdr:blipFill>
            <a:blip xmlns:r="http://schemas.openxmlformats.org/officeDocument/2006/relationships" r:embed="rId166"/>
            <a:stretch>
              <a:fillRect/>
            </a:stretch>
          </xdr:blipFill>
          <xdr:spPr>
            <a:xfrm>
              <a:off x="11814120" y="10807200"/>
              <a:ext cx="658080" cy="340200"/>
            </a:xfrm>
            <a:prstGeom prst="rect">
              <a:avLst/>
            </a:prstGeom>
          </xdr:spPr>
        </xdr:pic>
      </mc:Fallback>
    </mc:AlternateContent>
    <xdr:clientData/>
  </xdr:oneCellAnchor>
  <xdr:oneCellAnchor>
    <xdr:from>
      <xdr:col>39</xdr:col>
      <xdr:colOff>247740</xdr:colOff>
      <xdr:row>32</xdr:row>
      <xdr:rowOff>189320</xdr:rowOff>
    </xdr:from>
    <xdr:ext cx="262800" cy="438480"/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277">
          <xdr14:nvContentPartPr>
            <xdr14:cNvPr id="189" name="Ink 188">
              <a:extLst>
                <a:ext uri="{FF2B5EF4-FFF2-40B4-BE49-F238E27FC236}">
                  <a16:creationId xmlns:a16="http://schemas.microsoft.com/office/drawing/2014/main" id="{B3194F32-A978-4247-B05A-681D53FE8A59}"/>
                </a:ext>
              </a:extLst>
            </xdr14:cNvPr>
            <xdr14:cNvContentPartPr/>
          </xdr14:nvContentPartPr>
          <xdr14:nvPr macro=""/>
          <xdr14:xfrm>
            <a:off x="12630240" y="10755720"/>
            <a:ext cx="262800" cy="438480"/>
          </xdr14:xfrm>
        </xdr:contentPart>
      </mc:Choice>
      <mc:Fallback xmlns="">
        <xdr:pic>
          <xdr:nvPicPr>
            <xdr:cNvPr id="878" name="Ink 877">
              <a:extLst>
                <a:ext uri="{FF2B5EF4-FFF2-40B4-BE49-F238E27FC236}">
                  <a16:creationId xmlns:a16="http://schemas.microsoft.com/office/drawing/2014/main" id="{C8F61FDD-FA56-BF48-BA74-4A6C72EEEF08}"/>
                </a:ext>
              </a:extLst>
            </xdr:cNvPr>
            <xdr:cNvPicPr/>
          </xdr:nvPicPr>
          <xdr:blipFill>
            <a:blip xmlns:r="http://schemas.openxmlformats.org/officeDocument/2006/relationships" r:embed="rId168"/>
            <a:stretch>
              <a:fillRect/>
            </a:stretch>
          </xdr:blipFill>
          <xdr:spPr>
            <a:xfrm>
              <a:off x="12615120" y="10740240"/>
              <a:ext cx="293040" cy="468720"/>
            </a:xfrm>
            <a:prstGeom prst="rect">
              <a:avLst/>
            </a:prstGeom>
          </xdr:spPr>
        </xdr:pic>
      </mc:Fallback>
    </mc:AlternateContent>
    <xdr:clientData/>
  </xdr:oneCellAnchor>
  <xdr:oneCellAnchor>
    <xdr:from>
      <xdr:col>38</xdr:col>
      <xdr:colOff>466640</xdr:colOff>
      <xdr:row>38</xdr:row>
      <xdr:rowOff>20360</xdr:rowOff>
    </xdr:from>
    <xdr:ext cx="624700" cy="363960"/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278">
          <xdr14:nvContentPartPr>
            <xdr14:cNvPr id="190" name="Ink 189">
              <a:extLst>
                <a:ext uri="{FF2B5EF4-FFF2-40B4-BE49-F238E27FC236}">
                  <a16:creationId xmlns:a16="http://schemas.microsoft.com/office/drawing/2014/main" id="{DB2DAFE4-761A-FF4D-B312-5A735DE897B1}"/>
                </a:ext>
              </a:extLst>
            </xdr14:cNvPr>
            <xdr14:cNvContentPartPr/>
          </xdr14:nvContentPartPr>
          <xdr14:nvPr macro=""/>
          <xdr14:xfrm>
            <a:off x="12023640" y="12567960"/>
            <a:ext cx="612000" cy="363960"/>
          </xdr14:xfrm>
        </xdr:contentPart>
      </mc:Choice>
      <mc:Fallback xmlns="">
        <xdr:pic>
          <xdr:nvPicPr>
            <xdr:cNvPr id="879" name="Ink 878">
              <a:extLst>
                <a:ext uri="{FF2B5EF4-FFF2-40B4-BE49-F238E27FC236}">
                  <a16:creationId xmlns:a16="http://schemas.microsoft.com/office/drawing/2014/main" id="{9FFCC75A-AA44-114C-85D6-4C48680FFFA8}"/>
                </a:ext>
              </a:extLst>
            </xdr:cNvPr>
            <xdr:cNvPicPr/>
          </xdr:nvPicPr>
          <xdr:blipFill>
            <a:blip xmlns:r="http://schemas.openxmlformats.org/officeDocument/2006/relationships" r:embed="rId170"/>
            <a:stretch>
              <a:fillRect/>
            </a:stretch>
          </xdr:blipFill>
          <xdr:spPr>
            <a:xfrm>
              <a:off x="12016076" y="12560400"/>
              <a:ext cx="627129" cy="379080"/>
            </a:xfrm>
            <a:prstGeom prst="rect">
              <a:avLst/>
            </a:prstGeom>
          </xdr:spPr>
        </xdr:pic>
      </mc:Fallback>
    </mc:AlternateContent>
    <xdr:clientData/>
  </xdr:oneCellAnchor>
  <xdr:oneCellAnchor>
    <xdr:from>
      <xdr:col>39</xdr:col>
      <xdr:colOff>399300</xdr:colOff>
      <xdr:row>38</xdr:row>
      <xdr:rowOff>37640</xdr:rowOff>
    </xdr:from>
    <xdr:ext cx="246960" cy="402840"/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279">
          <xdr14:nvContentPartPr>
            <xdr14:cNvPr id="191" name="Ink 190">
              <a:extLst>
                <a:ext uri="{FF2B5EF4-FFF2-40B4-BE49-F238E27FC236}">
                  <a16:creationId xmlns:a16="http://schemas.microsoft.com/office/drawing/2014/main" id="{68E5FDA1-BDB8-D04C-AFE9-6887ACA133B4}"/>
                </a:ext>
              </a:extLst>
            </xdr14:cNvPr>
            <xdr14:cNvContentPartPr/>
          </xdr14:nvContentPartPr>
          <xdr14:nvPr macro=""/>
          <xdr14:xfrm>
            <a:off x="12781800" y="12585240"/>
            <a:ext cx="246960" cy="402840"/>
          </xdr14:xfrm>
        </xdr:contentPart>
      </mc:Choice>
      <mc:Fallback xmlns="">
        <xdr:pic>
          <xdr:nvPicPr>
            <xdr:cNvPr id="880" name="Ink 879">
              <a:extLst>
                <a:ext uri="{FF2B5EF4-FFF2-40B4-BE49-F238E27FC236}">
                  <a16:creationId xmlns:a16="http://schemas.microsoft.com/office/drawing/2014/main" id="{C9A8B897-F904-F741-B1B8-058A59EDAE6D}"/>
                </a:ext>
              </a:extLst>
            </xdr:cNvPr>
            <xdr:cNvPicPr/>
          </xdr:nvPicPr>
          <xdr:blipFill>
            <a:blip xmlns:r="http://schemas.openxmlformats.org/officeDocument/2006/relationships" r:embed="rId172"/>
            <a:stretch>
              <a:fillRect/>
            </a:stretch>
          </xdr:blipFill>
          <xdr:spPr>
            <a:xfrm>
              <a:off x="12766680" y="12570120"/>
              <a:ext cx="277560" cy="433440"/>
            </a:xfrm>
            <a:prstGeom prst="rect">
              <a:avLst/>
            </a:prstGeom>
          </xdr:spPr>
        </xdr:pic>
      </mc:Fallback>
    </mc:AlternateContent>
    <xdr:clientData/>
  </xdr:oneCellAnchor>
  <xdr:oneCellAnchor>
    <xdr:from>
      <xdr:col>36</xdr:col>
      <xdr:colOff>351480</xdr:colOff>
      <xdr:row>37</xdr:row>
      <xdr:rowOff>100360</xdr:rowOff>
    </xdr:from>
    <xdr:ext cx="3331120" cy="890640"/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280">
          <xdr14:nvContentPartPr>
            <xdr14:cNvPr id="192" name="Ink 191">
              <a:extLst>
                <a:ext uri="{FF2B5EF4-FFF2-40B4-BE49-F238E27FC236}">
                  <a16:creationId xmlns:a16="http://schemas.microsoft.com/office/drawing/2014/main" id="{B14CDC22-54C2-DB4A-85F0-0F27FE7ED1B9}"/>
                </a:ext>
              </a:extLst>
            </xdr14:cNvPr>
            <xdr14:cNvContentPartPr/>
          </xdr14:nvContentPartPr>
          <xdr14:nvPr macro=""/>
          <xdr14:xfrm>
            <a:off x="10257480" y="12317760"/>
            <a:ext cx="3280320" cy="890640"/>
          </xdr14:xfrm>
        </xdr:contentPart>
      </mc:Choice>
      <mc:Fallback xmlns="">
        <xdr:pic>
          <xdr:nvPicPr>
            <xdr:cNvPr id="881" name="Ink 880">
              <a:extLst>
                <a:ext uri="{FF2B5EF4-FFF2-40B4-BE49-F238E27FC236}">
                  <a16:creationId xmlns:a16="http://schemas.microsoft.com/office/drawing/2014/main" id="{E85C61DA-FB80-6044-9C6F-2551C27610FC}"/>
                </a:ext>
              </a:extLst>
            </xdr:cNvPr>
            <xdr:cNvPicPr/>
          </xdr:nvPicPr>
          <xdr:blipFill>
            <a:blip xmlns:r="http://schemas.openxmlformats.org/officeDocument/2006/relationships" r:embed="rId174"/>
            <a:stretch>
              <a:fillRect/>
            </a:stretch>
          </xdr:blipFill>
          <xdr:spPr>
            <a:xfrm>
              <a:off x="10242592" y="12302280"/>
              <a:ext cx="3310450" cy="921240"/>
            </a:xfrm>
            <a:prstGeom prst="rect">
              <a:avLst/>
            </a:prstGeom>
          </xdr:spPr>
        </xdr:pic>
      </mc:Fallback>
    </mc:AlternateContent>
    <xdr:clientData/>
  </xdr:oneCellAnchor>
  <xdr:oneCellAnchor>
    <xdr:from>
      <xdr:col>36</xdr:col>
      <xdr:colOff>174000</xdr:colOff>
      <xdr:row>36</xdr:row>
      <xdr:rowOff>169560</xdr:rowOff>
    </xdr:from>
    <xdr:ext cx="3758800" cy="1600560"/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281">
          <xdr14:nvContentPartPr>
            <xdr14:cNvPr id="193" name="Ink 192">
              <a:extLst>
                <a:ext uri="{FF2B5EF4-FFF2-40B4-BE49-F238E27FC236}">
                  <a16:creationId xmlns:a16="http://schemas.microsoft.com/office/drawing/2014/main" id="{99446624-AFD1-C54A-8C5F-07F2D2AFC12F}"/>
                </a:ext>
              </a:extLst>
            </xdr14:cNvPr>
            <xdr14:cNvContentPartPr/>
          </xdr14:nvContentPartPr>
          <xdr14:nvPr macro=""/>
          <xdr14:xfrm>
            <a:off x="10080000" y="12056760"/>
            <a:ext cx="3708000" cy="1600560"/>
          </xdr14:xfrm>
        </xdr:contentPart>
      </mc:Choice>
      <mc:Fallback xmlns="">
        <xdr:pic>
          <xdr:nvPicPr>
            <xdr:cNvPr id="882" name="Ink 881">
              <a:extLst>
                <a:ext uri="{FF2B5EF4-FFF2-40B4-BE49-F238E27FC236}">
                  <a16:creationId xmlns:a16="http://schemas.microsoft.com/office/drawing/2014/main" id="{63F5B360-A134-544E-94DE-24AEE23D2508}"/>
                </a:ext>
              </a:extLst>
            </xdr:cNvPr>
            <xdr:cNvPicPr/>
          </xdr:nvPicPr>
          <xdr:blipFill>
            <a:blip xmlns:r="http://schemas.openxmlformats.org/officeDocument/2006/relationships" r:embed="rId176"/>
            <a:stretch>
              <a:fillRect/>
            </a:stretch>
          </xdr:blipFill>
          <xdr:spPr>
            <a:xfrm>
              <a:off x="10044360" y="11985120"/>
              <a:ext cx="3779640" cy="1744200"/>
            </a:xfrm>
            <a:prstGeom prst="rect">
              <a:avLst/>
            </a:prstGeom>
          </xdr:spPr>
        </xdr:pic>
      </mc:Fallback>
    </mc:AlternateContent>
    <xdr:clientData/>
  </xdr:oneCellAnchor>
  <xdr:twoCellAnchor editAs="oneCell">
    <xdr:from>
      <xdr:col>14</xdr:col>
      <xdr:colOff>715080</xdr:colOff>
      <xdr:row>6</xdr:row>
      <xdr:rowOff>283920</xdr:rowOff>
    </xdr:from>
    <xdr:to>
      <xdr:col>15</xdr:col>
      <xdr:colOff>750600</xdr:colOff>
      <xdr:row>8</xdr:row>
      <xdr:rowOff>308600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282">
          <xdr14:nvContentPartPr>
            <xdr14:cNvPr id="194" name="Ink 193">
              <a:extLst>
                <a:ext uri="{FF2B5EF4-FFF2-40B4-BE49-F238E27FC236}">
                  <a16:creationId xmlns:a16="http://schemas.microsoft.com/office/drawing/2014/main" id="{DE4B7CBF-7AF3-E44D-8B95-DC29CB6FB065}"/>
                </a:ext>
              </a:extLst>
            </xdr14:cNvPr>
            <xdr14:cNvContentPartPr/>
          </xdr14:nvContentPartPr>
          <xdr14:nvPr macro=""/>
          <xdr14:xfrm>
            <a:off x="12449880" y="2265120"/>
            <a:ext cx="873720" cy="685080"/>
          </xdr14:xfrm>
        </xdr:contentPart>
      </mc:Choice>
      <mc:Fallback xmlns="">
        <xdr:pic>
          <xdr:nvPicPr>
            <xdr:cNvPr id="886" name="Ink 885">
              <a:extLst>
                <a:ext uri="{FF2B5EF4-FFF2-40B4-BE49-F238E27FC236}">
                  <a16:creationId xmlns:a16="http://schemas.microsoft.com/office/drawing/2014/main" id="{E7CAED04-FBE0-4645-899C-C0A092CD2AC4}"/>
                </a:ext>
              </a:extLst>
            </xdr:cNvPr>
            <xdr:cNvPicPr/>
          </xdr:nvPicPr>
          <xdr:blipFill>
            <a:blip xmlns:r="http://schemas.openxmlformats.org/officeDocument/2006/relationships" r:embed="rId283"/>
            <a:stretch>
              <a:fillRect/>
            </a:stretch>
          </xdr:blipFill>
          <xdr:spPr>
            <a:xfrm>
              <a:off x="12434400" y="2250000"/>
              <a:ext cx="904320" cy="71568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21</xdr:col>
      <xdr:colOff>52560</xdr:colOff>
      <xdr:row>6</xdr:row>
      <xdr:rowOff>105720</xdr:rowOff>
    </xdr:from>
    <xdr:to>
      <xdr:col>21</xdr:col>
      <xdr:colOff>211680</xdr:colOff>
      <xdr:row>8</xdr:row>
      <xdr:rowOff>191600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284">
          <xdr14:nvContentPartPr>
            <xdr14:cNvPr id="195" name="Ink 194">
              <a:extLst>
                <a:ext uri="{FF2B5EF4-FFF2-40B4-BE49-F238E27FC236}">
                  <a16:creationId xmlns:a16="http://schemas.microsoft.com/office/drawing/2014/main" id="{08361273-90EA-254D-96E9-4E4A447CEECF}"/>
                </a:ext>
              </a:extLst>
            </xdr14:cNvPr>
            <xdr14:cNvContentPartPr/>
          </xdr14:nvContentPartPr>
          <xdr14:nvPr macro=""/>
          <xdr14:xfrm>
            <a:off x="17654760" y="2086920"/>
            <a:ext cx="159120" cy="746280"/>
          </xdr14:xfrm>
        </xdr:contentPart>
      </mc:Choice>
      <mc:Fallback xmlns="">
        <xdr:pic>
          <xdr:nvPicPr>
            <xdr:cNvPr id="887" name="Ink 886">
              <a:extLst>
                <a:ext uri="{FF2B5EF4-FFF2-40B4-BE49-F238E27FC236}">
                  <a16:creationId xmlns:a16="http://schemas.microsoft.com/office/drawing/2014/main" id="{F356F3BC-02DA-1E45-8640-2BB6E826D0DD}"/>
                </a:ext>
              </a:extLst>
            </xdr:cNvPr>
            <xdr:cNvPicPr/>
          </xdr:nvPicPr>
          <xdr:blipFill>
            <a:blip xmlns:r="http://schemas.openxmlformats.org/officeDocument/2006/relationships" r:embed="rId285"/>
            <a:stretch>
              <a:fillRect/>
            </a:stretch>
          </xdr:blipFill>
          <xdr:spPr>
            <a:xfrm>
              <a:off x="17639280" y="2071800"/>
              <a:ext cx="189720" cy="77688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26</xdr:col>
      <xdr:colOff>664320</xdr:colOff>
      <xdr:row>5</xdr:row>
      <xdr:rowOff>209840</xdr:rowOff>
    </xdr:from>
    <xdr:to>
      <xdr:col>27</xdr:col>
      <xdr:colOff>2160</xdr:colOff>
      <xdr:row>7</xdr:row>
      <xdr:rowOff>327400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286">
          <xdr14:nvContentPartPr>
            <xdr14:cNvPr id="196" name="Ink 195">
              <a:extLst>
                <a:ext uri="{FF2B5EF4-FFF2-40B4-BE49-F238E27FC236}">
                  <a16:creationId xmlns:a16="http://schemas.microsoft.com/office/drawing/2014/main" id="{3F3B5375-C675-F04E-9B4E-604E2B1FB0AB}"/>
                </a:ext>
              </a:extLst>
            </xdr14:cNvPr>
            <xdr14:cNvContentPartPr/>
          </xdr14:nvContentPartPr>
          <xdr14:nvPr macro=""/>
          <xdr14:xfrm>
            <a:off x="22457520" y="1860840"/>
            <a:ext cx="176040" cy="777960"/>
          </xdr14:xfrm>
        </xdr:contentPart>
      </mc:Choice>
      <mc:Fallback xmlns="">
        <xdr:pic>
          <xdr:nvPicPr>
            <xdr:cNvPr id="888" name="Ink 887">
              <a:extLst>
                <a:ext uri="{FF2B5EF4-FFF2-40B4-BE49-F238E27FC236}">
                  <a16:creationId xmlns:a16="http://schemas.microsoft.com/office/drawing/2014/main" id="{9B6FDC1C-9206-4549-AFEF-7FDE0F8D380E}"/>
                </a:ext>
              </a:extLst>
            </xdr:cNvPr>
            <xdr:cNvPicPr/>
          </xdr:nvPicPr>
          <xdr:blipFill>
            <a:blip xmlns:r="http://schemas.openxmlformats.org/officeDocument/2006/relationships" r:embed="rId287"/>
            <a:stretch>
              <a:fillRect/>
            </a:stretch>
          </xdr:blipFill>
          <xdr:spPr>
            <a:xfrm>
              <a:off x="22442400" y="1845720"/>
              <a:ext cx="206640" cy="80820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27</xdr:col>
      <xdr:colOff>268920</xdr:colOff>
      <xdr:row>6</xdr:row>
      <xdr:rowOff>103560</xdr:rowOff>
    </xdr:from>
    <xdr:to>
      <xdr:col>27</xdr:col>
      <xdr:colOff>534240</xdr:colOff>
      <xdr:row>7</xdr:row>
      <xdr:rowOff>105640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288">
          <xdr14:nvContentPartPr>
            <xdr14:cNvPr id="197" name="Ink 196">
              <a:extLst>
                <a:ext uri="{FF2B5EF4-FFF2-40B4-BE49-F238E27FC236}">
                  <a16:creationId xmlns:a16="http://schemas.microsoft.com/office/drawing/2014/main" id="{55EB8FF4-4D26-E94F-BF42-A3DB071BD5C2}"/>
                </a:ext>
              </a:extLst>
            </xdr14:cNvPr>
            <xdr14:cNvContentPartPr/>
          </xdr14:nvContentPartPr>
          <xdr14:nvPr macro=""/>
          <xdr14:xfrm>
            <a:off x="22900320" y="2084760"/>
            <a:ext cx="265320" cy="332280"/>
          </xdr14:xfrm>
        </xdr:contentPart>
      </mc:Choice>
      <mc:Fallback xmlns="">
        <xdr:pic>
          <xdr:nvPicPr>
            <xdr:cNvPr id="889" name="Ink 888">
              <a:extLst>
                <a:ext uri="{FF2B5EF4-FFF2-40B4-BE49-F238E27FC236}">
                  <a16:creationId xmlns:a16="http://schemas.microsoft.com/office/drawing/2014/main" id="{7894C1C9-1750-0D45-A225-689F440DC354}"/>
                </a:ext>
              </a:extLst>
            </xdr:cNvPr>
            <xdr:cNvPicPr/>
          </xdr:nvPicPr>
          <xdr:blipFill>
            <a:blip xmlns:r="http://schemas.openxmlformats.org/officeDocument/2006/relationships" r:embed="rId289"/>
            <a:stretch>
              <a:fillRect/>
            </a:stretch>
          </xdr:blipFill>
          <xdr:spPr>
            <a:xfrm>
              <a:off x="22885200" y="2069280"/>
              <a:ext cx="295560" cy="36288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33</xdr:col>
      <xdr:colOff>74160</xdr:colOff>
      <xdr:row>5</xdr:row>
      <xdr:rowOff>171320</xdr:rowOff>
    </xdr:from>
    <xdr:to>
      <xdr:col>34</xdr:col>
      <xdr:colOff>304440</xdr:colOff>
      <xdr:row>7</xdr:row>
      <xdr:rowOff>276640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290">
          <xdr14:nvContentPartPr>
            <xdr14:cNvPr id="198" name="Ink 197">
              <a:extLst>
                <a:ext uri="{FF2B5EF4-FFF2-40B4-BE49-F238E27FC236}">
                  <a16:creationId xmlns:a16="http://schemas.microsoft.com/office/drawing/2014/main" id="{4439E443-5E9C-C74F-A9D6-6B70EBE3E581}"/>
                </a:ext>
              </a:extLst>
            </xdr14:cNvPr>
            <xdr14:cNvContentPartPr/>
          </xdr14:nvContentPartPr>
          <xdr14:nvPr macro=""/>
          <xdr14:xfrm>
            <a:off x="27734760" y="1822320"/>
            <a:ext cx="1068480" cy="765720"/>
          </xdr14:xfrm>
        </xdr:contentPart>
      </mc:Choice>
      <mc:Fallback xmlns="">
        <xdr:pic>
          <xdr:nvPicPr>
            <xdr:cNvPr id="893" name="Ink 892">
              <a:extLst>
                <a:ext uri="{FF2B5EF4-FFF2-40B4-BE49-F238E27FC236}">
                  <a16:creationId xmlns:a16="http://schemas.microsoft.com/office/drawing/2014/main" id="{45C8107A-3EA9-D148-878C-7256535A3C66}"/>
                </a:ext>
              </a:extLst>
            </xdr:cNvPr>
            <xdr:cNvPicPr/>
          </xdr:nvPicPr>
          <xdr:blipFill>
            <a:blip xmlns:r="http://schemas.openxmlformats.org/officeDocument/2006/relationships" r:embed="rId291"/>
            <a:stretch>
              <a:fillRect/>
            </a:stretch>
          </xdr:blipFill>
          <xdr:spPr>
            <a:xfrm>
              <a:off x="27719645" y="1807200"/>
              <a:ext cx="1098710" cy="79632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38</xdr:col>
      <xdr:colOff>548760</xdr:colOff>
      <xdr:row>5</xdr:row>
      <xdr:rowOff>186800</xdr:rowOff>
    </xdr:from>
    <xdr:to>
      <xdr:col>38</xdr:col>
      <xdr:colOff>602400</xdr:colOff>
      <xdr:row>7</xdr:row>
      <xdr:rowOff>230920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292">
          <xdr14:nvContentPartPr>
            <xdr14:cNvPr id="199" name="Ink 198">
              <a:extLst>
                <a:ext uri="{FF2B5EF4-FFF2-40B4-BE49-F238E27FC236}">
                  <a16:creationId xmlns:a16="http://schemas.microsoft.com/office/drawing/2014/main" id="{97B7425E-CF51-AD4C-B559-D000140912D6}"/>
                </a:ext>
              </a:extLst>
            </xdr14:cNvPr>
            <xdr14:cNvContentPartPr/>
          </xdr14:nvContentPartPr>
          <xdr14:nvPr macro=""/>
          <xdr14:xfrm>
            <a:off x="32400360" y="1837800"/>
            <a:ext cx="53640" cy="704520"/>
          </xdr14:xfrm>
        </xdr:contentPart>
      </mc:Choice>
      <mc:Fallback xmlns="">
        <xdr:pic>
          <xdr:nvPicPr>
            <xdr:cNvPr id="894" name="Ink 893">
              <a:extLst>
                <a:ext uri="{FF2B5EF4-FFF2-40B4-BE49-F238E27FC236}">
                  <a16:creationId xmlns:a16="http://schemas.microsoft.com/office/drawing/2014/main" id="{E4E21098-11BC-7743-B30D-473F93563AC7}"/>
                </a:ext>
              </a:extLst>
            </xdr:cNvPr>
            <xdr:cNvPicPr/>
          </xdr:nvPicPr>
          <xdr:blipFill>
            <a:blip xmlns:r="http://schemas.openxmlformats.org/officeDocument/2006/relationships" r:embed="rId293"/>
            <a:stretch>
              <a:fillRect/>
            </a:stretch>
          </xdr:blipFill>
          <xdr:spPr>
            <a:xfrm>
              <a:off x="32385240" y="1822320"/>
              <a:ext cx="83880" cy="73512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40</xdr:col>
      <xdr:colOff>193560</xdr:colOff>
      <xdr:row>6</xdr:row>
      <xdr:rowOff>53160</xdr:rowOff>
    </xdr:from>
    <xdr:to>
      <xdr:col>40</xdr:col>
      <xdr:colOff>458520</xdr:colOff>
      <xdr:row>8</xdr:row>
      <xdr:rowOff>800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294">
          <xdr14:nvContentPartPr>
            <xdr14:cNvPr id="200" name="Ink 199">
              <a:extLst>
                <a:ext uri="{FF2B5EF4-FFF2-40B4-BE49-F238E27FC236}">
                  <a16:creationId xmlns:a16="http://schemas.microsoft.com/office/drawing/2014/main" id="{826CF4E5-0532-914E-BDF9-CD6616728582}"/>
                </a:ext>
              </a:extLst>
            </xdr14:cNvPr>
            <xdr14:cNvContentPartPr/>
          </xdr14:nvContentPartPr>
          <xdr14:nvPr macro=""/>
          <xdr14:xfrm>
            <a:off x="33721560" y="2034360"/>
            <a:ext cx="264960" cy="608040"/>
          </xdr14:xfrm>
        </xdr:contentPart>
      </mc:Choice>
      <mc:Fallback xmlns="">
        <xdr:pic>
          <xdr:nvPicPr>
            <xdr:cNvPr id="897" name="Ink 896">
              <a:extLst>
                <a:ext uri="{FF2B5EF4-FFF2-40B4-BE49-F238E27FC236}">
                  <a16:creationId xmlns:a16="http://schemas.microsoft.com/office/drawing/2014/main" id="{98950975-F187-A74B-8468-3E9DC66B65F6}"/>
                </a:ext>
              </a:extLst>
            </xdr:cNvPr>
            <xdr:cNvPicPr/>
          </xdr:nvPicPr>
          <xdr:blipFill>
            <a:blip xmlns:r="http://schemas.openxmlformats.org/officeDocument/2006/relationships" r:embed="rId295"/>
            <a:stretch>
              <a:fillRect/>
            </a:stretch>
          </xdr:blipFill>
          <xdr:spPr>
            <a:xfrm>
              <a:off x="33706440" y="2018880"/>
              <a:ext cx="295560" cy="63864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39</xdr:col>
      <xdr:colOff>78480</xdr:colOff>
      <xdr:row>6</xdr:row>
      <xdr:rowOff>81960</xdr:rowOff>
    </xdr:from>
    <xdr:to>
      <xdr:col>39</xdr:col>
      <xdr:colOff>741240</xdr:colOff>
      <xdr:row>7</xdr:row>
      <xdr:rowOff>289960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296">
          <xdr14:nvContentPartPr>
            <xdr14:cNvPr id="201" name="Ink 200">
              <a:extLst>
                <a:ext uri="{FF2B5EF4-FFF2-40B4-BE49-F238E27FC236}">
                  <a16:creationId xmlns:a16="http://schemas.microsoft.com/office/drawing/2014/main" id="{D184D4B3-DFB0-214D-9E53-6DE1D4CFEFE1}"/>
                </a:ext>
              </a:extLst>
            </xdr14:cNvPr>
            <xdr14:cNvContentPartPr/>
          </xdr14:nvContentPartPr>
          <xdr14:nvPr macro=""/>
          <xdr14:xfrm>
            <a:off x="32768280" y="2063160"/>
            <a:ext cx="662760" cy="538200"/>
          </xdr14:xfrm>
        </xdr:contentPart>
      </mc:Choice>
      <mc:Fallback xmlns="">
        <xdr:pic>
          <xdr:nvPicPr>
            <xdr:cNvPr id="898" name="Ink 897">
              <a:extLst>
                <a:ext uri="{FF2B5EF4-FFF2-40B4-BE49-F238E27FC236}">
                  <a16:creationId xmlns:a16="http://schemas.microsoft.com/office/drawing/2014/main" id="{C329E3E8-1523-6248-B323-E757426AF17B}"/>
                </a:ext>
              </a:extLst>
            </xdr:cNvPr>
            <xdr:cNvPicPr/>
          </xdr:nvPicPr>
          <xdr:blipFill>
            <a:blip xmlns:r="http://schemas.openxmlformats.org/officeDocument/2006/relationships" r:embed="rId297"/>
            <a:stretch>
              <a:fillRect/>
            </a:stretch>
          </xdr:blipFill>
          <xdr:spPr>
            <a:xfrm>
              <a:off x="32752808" y="2047680"/>
              <a:ext cx="692984" cy="56880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1</xdr:col>
      <xdr:colOff>126240</xdr:colOff>
      <xdr:row>23</xdr:row>
      <xdr:rowOff>88880</xdr:rowOff>
    </xdr:from>
    <xdr:to>
      <xdr:col>15</xdr:col>
      <xdr:colOff>544020</xdr:colOff>
      <xdr:row>43</xdr:row>
      <xdr:rowOff>113200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298">
          <xdr14:nvContentPartPr>
            <xdr14:cNvPr id="202" name="Ink 201">
              <a:extLst>
                <a:ext uri="{FF2B5EF4-FFF2-40B4-BE49-F238E27FC236}">
                  <a16:creationId xmlns:a16="http://schemas.microsoft.com/office/drawing/2014/main" id="{29FB2BA3-4065-A84D-8C71-25D2292DD6FA}"/>
                </a:ext>
              </a:extLst>
            </xdr14:cNvPr>
            <xdr14:cNvContentPartPr/>
          </xdr14:nvContentPartPr>
          <xdr14:nvPr macro=""/>
          <xdr14:xfrm>
            <a:off x="964440" y="7683480"/>
            <a:ext cx="12152580" cy="6628320"/>
          </xdr14:xfrm>
        </xdr:contentPart>
      </mc:Choice>
      <mc:Fallback xmlns="">
        <xdr:pic>
          <xdr:nvPicPr>
            <xdr:cNvPr id="900" name="Ink 899">
              <a:extLst>
                <a:ext uri="{FF2B5EF4-FFF2-40B4-BE49-F238E27FC236}">
                  <a16:creationId xmlns:a16="http://schemas.microsoft.com/office/drawing/2014/main" id="{397A879F-1995-0B46-8E57-B75B377F2407}"/>
                </a:ext>
              </a:extLst>
            </xdr:cNvPr>
            <xdr:cNvPicPr/>
          </xdr:nvPicPr>
          <xdr:blipFill>
            <a:blip xmlns:r="http://schemas.openxmlformats.org/officeDocument/2006/relationships" r:embed="rId299"/>
            <a:stretch>
              <a:fillRect/>
            </a:stretch>
          </xdr:blipFill>
          <xdr:spPr>
            <a:xfrm>
              <a:off x="956872" y="7675920"/>
              <a:ext cx="12167716" cy="664308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0</xdr:col>
      <xdr:colOff>366840</xdr:colOff>
      <xdr:row>31</xdr:row>
      <xdr:rowOff>87880</xdr:rowOff>
    </xdr:from>
    <xdr:to>
      <xdr:col>0</xdr:col>
      <xdr:colOff>779400</xdr:colOff>
      <xdr:row>37</xdr:row>
      <xdr:rowOff>246160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300">
          <xdr14:nvContentPartPr>
            <xdr14:cNvPr id="203" name="Ink 202">
              <a:extLst>
                <a:ext uri="{FF2B5EF4-FFF2-40B4-BE49-F238E27FC236}">
                  <a16:creationId xmlns:a16="http://schemas.microsoft.com/office/drawing/2014/main" id="{78B12A57-398F-894A-9333-AB1095827D32}"/>
                </a:ext>
              </a:extLst>
            </xdr14:cNvPr>
            <xdr14:cNvContentPartPr/>
          </xdr14:nvContentPartPr>
          <xdr14:nvPr macro=""/>
          <xdr14:xfrm>
            <a:off x="366840" y="10324080"/>
            <a:ext cx="412560" cy="2139480"/>
          </xdr14:xfrm>
        </xdr:contentPart>
      </mc:Choice>
      <mc:Fallback xmlns="">
        <xdr:pic>
          <xdr:nvPicPr>
            <xdr:cNvPr id="912" name="Ink 911">
              <a:extLst>
                <a:ext uri="{FF2B5EF4-FFF2-40B4-BE49-F238E27FC236}">
                  <a16:creationId xmlns:a16="http://schemas.microsoft.com/office/drawing/2014/main" id="{A5EF2802-A848-2642-B5FE-44CE136A19B7}"/>
                </a:ext>
              </a:extLst>
            </xdr:cNvPr>
            <xdr:cNvPicPr/>
          </xdr:nvPicPr>
          <xdr:blipFill>
            <a:blip xmlns:r="http://schemas.openxmlformats.org/officeDocument/2006/relationships" r:embed="rId301"/>
            <a:stretch>
              <a:fillRect/>
            </a:stretch>
          </xdr:blipFill>
          <xdr:spPr>
            <a:xfrm>
              <a:off x="351720" y="10308600"/>
              <a:ext cx="443160" cy="217008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4</xdr:col>
      <xdr:colOff>92760</xdr:colOff>
      <xdr:row>46</xdr:row>
      <xdr:rowOff>113320</xdr:rowOff>
    </xdr:from>
    <xdr:to>
      <xdr:col>5</xdr:col>
      <xdr:colOff>27480</xdr:colOff>
      <xdr:row>48</xdr:row>
      <xdr:rowOff>107760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302">
          <xdr14:nvContentPartPr>
            <xdr14:cNvPr id="204" name="Ink 203">
              <a:extLst>
                <a:ext uri="{FF2B5EF4-FFF2-40B4-BE49-F238E27FC236}">
                  <a16:creationId xmlns:a16="http://schemas.microsoft.com/office/drawing/2014/main" id="{5923494D-4CC5-9E4B-B048-AAD6F699C6EE}"/>
                </a:ext>
              </a:extLst>
            </xdr14:cNvPr>
            <xdr14:cNvContentPartPr/>
          </xdr14:nvContentPartPr>
          <xdr14:nvPr macro=""/>
          <xdr14:xfrm>
            <a:off x="3445560" y="15302520"/>
            <a:ext cx="772920" cy="654840"/>
          </xdr14:xfrm>
        </xdr:contentPart>
      </mc:Choice>
      <mc:Fallback xmlns="">
        <xdr:pic>
          <xdr:nvPicPr>
            <xdr:cNvPr id="913" name="Ink 912">
              <a:extLst>
                <a:ext uri="{FF2B5EF4-FFF2-40B4-BE49-F238E27FC236}">
                  <a16:creationId xmlns:a16="http://schemas.microsoft.com/office/drawing/2014/main" id="{CCE82F21-E9A1-254A-875D-4EF21A382177}"/>
                </a:ext>
              </a:extLst>
            </xdr:cNvPr>
            <xdr:cNvPicPr/>
          </xdr:nvPicPr>
          <xdr:blipFill>
            <a:blip xmlns:r="http://schemas.openxmlformats.org/officeDocument/2006/relationships" r:embed="rId303"/>
            <a:stretch>
              <a:fillRect/>
            </a:stretch>
          </xdr:blipFill>
          <xdr:spPr>
            <a:xfrm>
              <a:off x="3430080" y="15287400"/>
              <a:ext cx="803160" cy="68544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1</xdr:col>
      <xdr:colOff>501720</xdr:colOff>
      <xdr:row>43</xdr:row>
      <xdr:rowOff>103120</xdr:rowOff>
    </xdr:from>
    <xdr:to>
      <xdr:col>2</xdr:col>
      <xdr:colOff>397560</xdr:colOff>
      <xdr:row>45</xdr:row>
      <xdr:rowOff>70920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304">
          <xdr14:nvContentPartPr>
            <xdr14:cNvPr id="205" name="Ink 204">
              <a:extLst>
                <a:ext uri="{FF2B5EF4-FFF2-40B4-BE49-F238E27FC236}">
                  <a16:creationId xmlns:a16="http://schemas.microsoft.com/office/drawing/2014/main" id="{BE6ED66D-8271-9842-BBE1-1478D2F0F477}"/>
                </a:ext>
              </a:extLst>
            </xdr14:cNvPr>
            <xdr14:cNvContentPartPr/>
          </xdr14:nvContentPartPr>
          <xdr14:nvPr macro=""/>
          <xdr14:xfrm>
            <a:off x="1339920" y="14301720"/>
            <a:ext cx="734040" cy="628200"/>
          </xdr14:xfrm>
        </xdr:contentPart>
      </mc:Choice>
      <mc:Fallback xmlns="">
        <xdr:pic>
          <xdr:nvPicPr>
            <xdr:cNvPr id="917" name="Ink 916">
              <a:extLst>
                <a:ext uri="{FF2B5EF4-FFF2-40B4-BE49-F238E27FC236}">
                  <a16:creationId xmlns:a16="http://schemas.microsoft.com/office/drawing/2014/main" id="{5424D447-FB21-7F49-8439-DB1111B1B1ED}"/>
                </a:ext>
              </a:extLst>
            </xdr:cNvPr>
            <xdr:cNvPicPr/>
          </xdr:nvPicPr>
          <xdr:blipFill>
            <a:blip xmlns:r="http://schemas.openxmlformats.org/officeDocument/2006/relationships" r:embed="rId305"/>
            <a:stretch>
              <a:fillRect/>
            </a:stretch>
          </xdr:blipFill>
          <xdr:spPr>
            <a:xfrm>
              <a:off x="1324448" y="14286249"/>
              <a:ext cx="764265" cy="658423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3</xdr:col>
      <xdr:colOff>240120</xdr:colOff>
      <xdr:row>43</xdr:row>
      <xdr:rowOff>148480</xdr:rowOff>
    </xdr:from>
    <xdr:to>
      <xdr:col>3</xdr:col>
      <xdr:colOff>403920</xdr:colOff>
      <xdr:row>44</xdr:row>
      <xdr:rowOff>328760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306">
          <xdr14:nvContentPartPr>
            <xdr14:cNvPr id="206" name="Ink 205">
              <a:extLst>
                <a:ext uri="{FF2B5EF4-FFF2-40B4-BE49-F238E27FC236}">
                  <a16:creationId xmlns:a16="http://schemas.microsoft.com/office/drawing/2014/main" id="{D1323009-C881-0745-94C1-1F9DA354A42D}"/>
                </a:ext>
              </a:extLst>
            </xdr14:cNvPr>
            <xdr14:cNvContentPartPr/>
          </xdr14:nvContentPartPr>
          <xdr14:nvPr macro=""/>
          <xdr14:xfrm>
            <a:off x="2754720" y="14347080"/>
            <a:ext cx="163800" cy="510480"/>
          </xdr14:xfrm>
        </xdr:contentPart>
      </mc:Choice>
      <mc:Fallback xmlns="">
        <xdr:pic>
          <xdr:nvPicPr>
            <xdr:cNvPr id="918" name="Ink 917">
              <a:extLst>
                <a:ext uri="{FF2B5EF4-FFF2-40B4-BE49-F238E27FC236}">
                  <a16:creationId xmlns:a16="http://schemas.microsoft.com/office/drawing/2014/main" id="{44844A12-399F-4A46-A529-16AD16CDCA6A}"/>
                </a:ext>
              </a:extLst>
            </xdr:cNvPr>
            <xdr:cNvPicPr/>
          </xdr:nvPicPr>
          <xdr:blipFill>
            <a:blip xmlns:r="http://schemas.openxmlformats.org/officeDocument/2006/relationships" r:embed="rId307"/>
            <a:stretch>
              <a:fillRect/>
            </a:stretch>
          </xdr:blipFill>
          <xdr:spPr>
            <a:xfrm>
              <a:off x="2739600" y="14331960"/>
              <a:ext cx="194400" cy="54108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4</xdr:col>
      <xdr:colOff>229560</xdr:colOff>
      <xdr:row>43</xdr:row>
      <xdr:rowOff>148480</xdr:rowOff>
    </xdr:from>
    <xdr:to>
      <xdr:col>4</xdr:col>
      <xdr:colOff>355200</xdr:colOff>
      <xdr:row>45</xdr:row>
      <xdr:rowOff>46800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308">
          <xdr14:nvContentPartPr>
            <xdr14:cNvPr id="207" name="Ink 206">
              <a:extLst>
                <a:ext uri="{FF2B5EF4-FFF2-40B4-BE49-F238E27FC236}">
                  <a16:creationId xmlns:a16="http://schemas.microsoft.com/office/drawing/2014/main" id="{CBB4A03F-53F0-B846-8DF2-7955BF3CE7D7}"/>
                </a:ext>
              </a:extLst>
            </xdr14:cNvPr>
            <xdr14:cNvContentPartPr/>
          </xdr14:nvContentPartPr>
          <xdr14:nvPr macro=""/>
          <xdr14:xfrm>
            <a:off x="3582360" y="14347080"/>
            <a:ext cx="125640" cy="558720"/>
          </xdr14:xfrm>
        </xdr:contentPart>
      </mc:Choice>
      <mc:Fallback xmlns="">
        <xdr:pic>
          <xdr:nvPicPr>
            <xdr:cNvPr id="919" name="Ink 918">
              <a:extLst>
                <a:ext uri="{FF2B5EF4-FFF2-40B4-BE49-F238E27FC236}">
                  <a16:creationId xmlns:a16="http://schemas.microsoft.com/office/drawing/2014/main" id="{420B4FDA-D307-9343-8172-87B7B3C77611}"/>
                </a:ext>
              </a:extLst>
            </xdr:cNvPr>
            <xdr:cNvPicPr/>
          </xdr:nvPicPr>
          <xdr:blipFill>
            <a:blip xmlns:r="http://schemas.openxmlformats.org/officeDocument/2006/relationships" r:embed="rId309"/>
            <a:stretch>
              <a:fillRect/>
            </a:stretch>
          </xdr:blipFill>
          <xdr:spPr>
            <a:xfrm>
              <a:off x="3567240" y="14331960"/>
              <a:ext cx="156240" cy="58932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4</xdr:col>
      <xdr:colOff>494520</xdr:colOff>
      <xdr:row>43</xdr:row>
      <xdr:rowOff>309760</xdr:rowOff>
    </xdr:from>
    <xdr:to>
      <xdr:col>4</xdr:col>
      <xdr:colOff>682440</xdr:colOff>
      <xdr:row>44</xdr:row>
      <xdr:rowOff>256760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310">
          <xdr14:nvContentPartPr>
            <xdr14:cNvPr id="208" name="Ink 207">
              <a:extLst>
                <a:ext uri="{FF2B5EF4-FFF2-40B4-BE49-F238E27FC236}">
                  <a16:creationId xmlns:a16="http://schemas.microsoft.com/office/drawing/2014/main" id="{8BEDB6FF-5D9E-BC43-A050-AFA1989D9FBA}"/>
                </a:ext>
              </a:extLst>
            </xdr14:cNvPr>
            <xdr14:cNvContentPartPr/>
          </xdr14:nvContentPartPr>
          <xdr14:nvPr macro=""/>
          <xdr14:xfrm>
            <a:off x="3847320" y="14508360"/>
            <a:ext cx="187920" cy="277200"/>
          </xdr14:xfrm>
        </xdr:contentPart>
      </mc:Choice>
      <mc:Fallback xmlns="">
        <xdr:pic>
          <xdr:nvPicPr>
            <xdr:cNvPr id="920" name="Ink 919">
              <a:extLst>
                <a:ext uri="{FF2B5EF4-FFF2-40B4-BE49-F238E27FC236}">
                  <a16:creationId xmlns:a16="http://schemas.microsoft.com/office/drawing/2014/main" id="{E4924250-9B3D-E240-A8E3-565239FDEF8E}"/>
                </a:ext>
              </a:extLst>
            </xdr:cNvPr>
            <xdr:cNvPicPr/>
          </xdr:nvPicPr>
          <xdr:blipFill>
            <a:blip xmlns:r="http://schemas.openxmlformats.org/officeDocument/2006/relationships" r:embed="rId311"/>
            <a:stretch>
              <a:fillRect/>
            </a:stretch>
          </xdr:blipFill>
          <xdr:spPr>
            <a:xfrm>
              <a:off x="3831840" y="14493240"/>
              <a:ext cx="218520" cy="30744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5</xdr:col>
      <xdr:colOff>522480</xdr:colOff>
      <xdr:row>43</xdr:row>
      <xdr:rowOff>269080</xdr:rowOff>
    </xdr:from>
    <xdr:to>
      <xdr:col>5</xdr:col>
      <xdr:colOff>660000</xdr:colOff>
      <xdr:row>45</xdr:row>
      <xdr:rowOff>97560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312">
          <xdr14:nvContentPartPr>
            <xdr14:cNvPr id="209" name="Ink 208">
              <a:extLst>
                <a:ext uri="{FF2B5EF4-FFF2-40B4-BE49-F238E27FC236}">
                  <a16:creationId xmlns:a16="http://schemas.microsoft.com/office/drawing/2014/main" id="{F4EADF2F-05C0-E840-99F7-700AC3801CA1}"/>
                </a:ext>
              </a:extLst>
            </xdr14:cNvPr>
            <xdr14:cNvContentPartPr/>
          </xdr14:nvContentPartPr>
          <xdr14:nvPr macro=""/>
          <xdr14:xfrm>
            <a:off x="4713480" y="14467680"/>
            <a:ext cx="137520" cy="488880"/>
          </xdr14:xfrm>
        </xdr:contentPart>
      </mc:Choice>
      <mc:Fallback xmlns="">
        <xdr:pic>
          <xdr:nvPicPr>
            <xdr:cNvPr id="921" name="Ink 920">
              <a:extLst>
                <a:ext uri="{FF2B5EF4-FFF2-40B4-BE49-F238E27FC236}">
                  <a16:creationId xmlns:a16="http://schemas.microsoft.com/office/drawing/2014/main" id="{5E7C0BEC-AB60-8745-B225-93D836CF45AD}"/>
                </a:ext>
              </a:extLst>
            </xdr:cNvPr>
            <xdr:cNvPicPr/>
          </xdr:nvPicPr>
          <xdr:blipFill>
            <a:blip xmlns:r="http://schemas.openxmlformats.org/officeDocument/2006/relationships" r:embed="rId313"/>
            <a:stretch>
              <a:fillRect/>
            </a:stretch>
          </xdr:blipFill>
          <xdr:spPr>
            <a:xfrm>
              <a:off x="4698360" y="14452200"/>
              <a:ext cx="168120" cy="51948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6</xdr:col>
      <xdr:colOff>64440</xdr:colOff>
      <xdr:row>43</xdr:row>
      <xdr:rowOff>319480</xdr:rowOff>
    </xdr:from>
    <xdr:to>
      <xdr:col>6</xdr:col>
      <xdr:colOff>168480</xdr:colOff>
      <xdr:row>45</xdr:row>
      <xdr:rowOff>29880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314">
          <xdr14:nvContentPartPr>
            <xdr14:cNvPr id="210" name="Ink 209">
              <a:extLst>
                <a:ext uri="{FF2B5EF4-FFF2-40B4-BE49-F238E27FC236}">
                  <a16:creationId xmlns:a16="http://schemas.microsoft.com/office/drawing/2014/main" id="{9CC891B9-EDA8-354E-9D32-2877E2EE861F}"/>
                </a:ext>
              </a:extLst>
            </xdr14:cNvPr>
            <xdr14:cNvContentPartPr/>
          </xdr14:nvContentPartPr>
          <xdr14:nvPr macro=""/>
          <xdr14:xfrm>
            <a:off x="5093640" y="14518080"/>
            <a:ext cx="104040" cy="370800"/>
          </xdr14:xfrm>
        </xdr:contentPart>
      </mc:Choice>
      <mc:Fallback xmlns="">
        <xdr:pic>
          <xdr:nvPicPr>
            <xdr:cNvPr id="922" name="Ink 921">
              <a:extLst>
                <a:ext uri="{FF2B5EF4-FFF2-40B4-BE49-F238E27FC236}">
                  <a16:creationId xmlns:a16="http://schemas.microsoft.com/office/drawing/2014/main" id="{DF306A2F-F4E8-4F4A-8114-C4583385E9BB}"/>
                </a:ext>
              </a:extLst>
            </xdr:cNvPr>
            <xdr:cNvPicPr/>
          </xdr:nvPicPr>
          <xdr:blipFill>
            <a:blip xmlns:r="http://schemas.openxmlformats.org/officeDocument/2006/relationships" r:embed="rId315"/>
            <a:stretch>
              <a:fillRect/>
            </a:stretch>
          </xdr:blipFill>
          <xdr:spPr>
            <a:xfrm>
              <a:off x="5078520" y="14502960"/>
              <a:ext cx="134640" cy="40140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6</xdr:col>
      <xdr:colOff>343440</xdr:colOff>
      <xdr:row>44</xdr:row>
      <xdr:rowOff>30320</xdr:rowOff>
    </xdr:from>
    <xdr:to>
      <xdr:col>6</xdr:col>
      <xdr:colOff>505080</xdr:colOff>
      <xdr:row>45</xdr:row>
      <xdr:rowOff>18000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316">
          <xdr14:nvContentPartPr>
            <xdr14:cNvPr id="211" name="Ink 210">
              <a:extLst>
                <a:ext uri="{FF2B5EF4-FFF2-40B4-BE49-F238E27FC236}">
                  <a16:creationId xmlns:a16="http://schemas.microsoft.com/office/drawing/2014/main" id="{4823FF25-3D85-DB43-97C6-38044D1C6C08}"/>
                </a:ext>
              </a:extLst>
            </xdr14:cNvPr>
            <xdr14:cNvContentPartPr/>
          </xdr14:nvContentPartPr>
          <xdr14:nvPr macro=""/>
          <xdr14:xfrm>
            <a:off x="5372640" y="14559120"/>
            <a:ext cx="161640" cy="317880"/>
          </xdr14:xfrm>
        </xdr:contentPart>
      </mc:Choice>
      <mc:Fallback xmlns="">
        <xdr:pic>
          <xdr:nvPicPr>
            <xdr:cNvPr id="923" name="Ink 922">
              <a:extLst>
                <a:ext uri="{FF2B5EF4-FFF2-40B4-BE49-F238E27FC236}">
                  <a16:creationId xmlns:a16="http://schemas.microsoft.com/office/drawing/2014/main" id="{6D5C2853-B03B-D444-BC5D-112F5D878DAE}"/>
                </a:ext>
              </a:extLst>
            </xdr:cNvPr>
            <xdr:cNvPicPr/>
          </xdr:nvPicPr>
          <xdr:blipFill>
            <a:blip xmlns:r="http://schemas.openxmlformats.org/officeDocument/2006/relationships" r:embed="rId317"/>
            <a:stretch>
              <a:fillRect/>
            </a:stretch>
          </xdr:blipFill>
          <xdr:spPr>
            <a:xfrm>
              <a:off x="5357520" y="14544000"/>
              <a:ext cx="192240" cy="34848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7</xdr:col>
      <xdr:colOff>381480</xdr:colOff>
      <xdr:row>43</xdr:row>
      <xdr:rowOff>300400</xdr:rowOff>
    </xdr:from>
    <xdr:to>
      <xdr:col>8</xdr:col>
      <xdr:colOff>578280</xdr:colOff>
      <xdr:row>46</xdr:row>
      <xdr:rowOff>8200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318">
          <xdr14:nvContentPartPr>
            <xdr14:cNvPr id="212" name="Ink 211">
              <a:extLst>
                <a:ext uri="{FF2B5EF4-FFF2-40B4-BE49-F238E27FC236}">
                  <a16:creationId xmlns:a16="http://schemas.microsoft.com/office/drawing/2014/main" id="{5244E2A3-648E-FB44-B02A-566E1F5A7DED}"/>
                </a:ext>
              </a:extLst>
            </xdr14:cNvPr>
            <xdr14:cNvContentPartPr/>
          </xdr14:nvContentPartPr>
          <xdr14:nvPr macro=""/>
          <xdr14:xfrm>
            <a:off x="6248880" y="14499000"/>
            <a:ext cx="1035000" cy="698400"/>
          </xdr14:xfrm>
        </xdr:contentPart>
      </mc:Choice>
      <mc:Fallback xmlns="">
        <xdr:pic>
          <xdr:nvPicPr>
            <xdr:cNvPr id="931" name="Ink 930">
              <a:extLst>
                <a:ext uri="{FF2B5EF4-FFF2-40B4-BE49-F238E27FC236}">
                  <a16:creationId xmlns:a16="http://schemas.microsoft.com/office/drawing/2014/main" id="{D6E77F25-8DD1-BF4C-8424-1BF08ED2154C}"/>
                </a:ext>
              </a:extLst>
            </xdr:cNvPr>
            <xdr:cNvPicPr/>
          </xdr:nvPicPr>
          <xdr:blipFill>
            <a:blip xmlns:r="http://schemas.openxmlformats.org/officeDocument/2006/relationships" r:embed="rId319"/>
            <a:stretch>
              <a:fillRect/>
            </a:stretch>
          </xdr:blipFill>
          <xdr:spPr>
            <a:xfrm>
              <a:off x="6233400" y="14483520"/>
              <a:ext cx="1065600" cy="72864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1</xdr:col>
      <xdr:colOff>715920</xdr:colOff>
      <xdr:row>29</xdr:row>
      <xdr:rowOff>250040</xdr:rowOff>
    </xdr:from>
    <xdr:to>
      <xdr:col>3</xdr:col>
      <xdr:colOff>113040</xdr:colOff>
      <xdr:row>32</xdr:row>
      <xdr:rowOff>311360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320">
          <xdr14:nvContentPartPr>
            <xdr14:cNvPr id="213" name="Ink 212">
              <a:extLst>
                <a:ext uri="{FF2B5EF4-FFF2-40B4-BE49-F238E27FC236}">
                  <a16:creationId xmlns:a16="http://schemas.microsoft.com/office/drawing/2014/main" id="{3AD02158-46FA-864A-BF82-6DF005F23D0A}"/>
                </a:ext>
              </a:extLst>
            </xdr14:cNvPr>
            <xdr14:cNvContentPartPr/>
          </xdr14:nvContentPartPr>
          <xdr14:nvPr macro=""/>
          <xdr14:xfrm>
            <a:off x="1554120" y="9825840"/>
            <a:ext cx="1073520" cy="1051920"/>
          </xdr14:xfrm>
        </xdr:contentPart>
      </mc:Choice>
      <mc:Fallback xmlns="">
        <xdr:pic>
          <xdr:nvPicPr>
            <xdr:cNvPr id="934" name="Ink 933">
              <a:extLst>
                <a:ext uri="{FF2B5EF4-FFF2-40B4-BE49-F238E27FC236}">
                  <a16:creationId xmlns:a16="http://schemas.microsoft.com/office/drawing/2014/main" id="{87972E28-001C-EB4A-ACD9-042307A5525C}"/>
                </a:ext>
              </a:extLst>
            </xdr:cNvPr>
            <xdr:cNvPicPr/>
          </xdr:nvPicPr>
          <xdr:blipFill>
            <a:blip xmlns:r="http://schemas.openxmlformats.org/officeDocument/2006/relationships" r:embed="rId321"/>
            <a:stretch>
              <a:fillRect/>
            </a:stretch>
          </xdr:blipFill>
          <xdr:spPr>
            <a:xfrm>
              <a:off x="1538640" y="9810720"/>
              <a:ext cx="1104120" cy="108252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3</xdr:col>
      <xdr:colOff>618120</xdr:colOff>
      <xdr:row>33</xdr:row>
      <xdr:rowOff>250800</xdr:rowOff>
    </xdr:from>
    <xdr:to>
      <xdr:col>4</xdr:col>
      <xdr:colOff>243600</xdr:colOff>
      <xdr:row>35</xdr:row>
      <xdr:rowOff>44000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322">
          <xdr14:nvContentPartPr>
            <xdr14:cNvPr id="214" name="Ink 213">
              <a:extLst>
                <a:ext uri="{FF2B5EF4-FFF2-40B4-BE49-F238E27FC236}">
                  <a16:creationId xmlns:a16="http://schemas.microsoft.com/office/drawing/2014/main" id="{7A7C79BE-0100-3F45-B165-CA402B671EE9}"/>
                </a:ext>
              </a:extLst>
            </xdr14:cNvPr>
            <xdr14:cNvContentPartPr/>
          </xdr14:nvContentPartPr>
          <xdr14:nvPr macro=""/>
          <xdr14:xfrm>
            <a:off x="3132720" y="11147400"/>
            <a:ext cx="463680" cy="453600"/>
          </xdr14:xfrm>
        </xdr:contentPart>
      </mc:Choice>
      <mc:Fallback xmlns="">
        <xdr:pic>
          <xdr:nvPicPr>
            <xdr:cNvPr id="935" name="Ink 934">
              <a:extLst>
                <a:ext uri="{FF2B5EF4-FFF2-40B4-BE49-F238E27FC236}">
                  <a16:creationId xmlns:a16="http://schemas.microsoft.com/office/drawing/2014/main" id="{C876B8CF-7F81-8B42-A9E2-E4C024221660}"/>
                </a:ext>
              </a:extLst>
            </xdr:cNvPr>
            <xdr:cNvPicPr/>
          </xdr:nvPicPr>
          <xdr:blipFill>
            <a:blip xmlns:r="http://schemas.openxmlformats.org/officeDocument/2006/relationships" r:embed="rId323"/>
            <a:stretch>
              <a:fillRect/>
            </a:stretch>
          </xdr:blipFill>
          <xdr:spPr>
            <a:xfrm>
              <a:off x="3117240" y="11132280"/>
              <a:ext cx="494280" cy="48420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5</xdr:col>
      <xdr:colOff>346800</xdr:colOff>
      <xdr:row>32</xdr:row>
      <xdr:rowOff>58280</xdr:rowOff>
    </xdr:from>
    <xdr:to>
      <xdr:col>5</xdr:col>
      <xdr:colOff>688800</xdr:colOff>
      <xdr:row>33</xdr:row>
      <xdr:rowOff>111120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324">
          <xdr14:nvContentPartPr>
            <xdr14:cNvPr id="215" name="Ink 214">
              <a:extLst>
                <a:ext uri="{FF2B5EF4-FFF2-40B4-BE49-F238E27FC236}">
                  <a16:creationId xmlns:a16="http://schemas.microsoft.com/office/drawing/2014/main" id="{07F513B6-D944-C14E-9833-3C8116FBEF73}"/>
                </a:ext>
              </a:extLst>
            </xdr14:cNvPr>
            <xdr14:cNvContentPartPr/>
          </xdr14:nvContentPartPr>
          <xdr14:nvPr macro=""/>
          <xdr14:xfrm>
            <a:off x="4537800" y="10624680"/>
            <a:ext cx="342000" cy="383040"/>
          </xdr14:xfrm>
        </xdr:contentPart>
      </mc:Choice>
      <mc:Fallback xmlns="">
        <xdr:pic>
          <xdr:nvPicPr>
            <xdr:cNvPr id="936" name="Ink 935">
              <a:extLst>
                <a:ext uri="{FF2B5EF4-FFF2-40B4-BE49-F238E27FC236}">
                  <a16:creationId xmlns:a16="http://schemas.microsoft.com/office/drawing/2014/main" id="{6E83DF79-F474-BE48-BD10-4C4966CB5932}"/>
                </a:ext>
              </a:extLst>
            </xdr:cNvPr>
            <xdr:cNvPicPr/>
          </xdr:nvPicPr>
          <xdr:blipFill>
            <a:blip xmlns:r="http://schemas.openxmlformats.org/officeDocument/2006/relationships" r:embed="rId325"/>
            <a:stretch>
              <a:fillRect/>
            </a:stretch>
          </xdr:blipFill>
          <xdr:spPr>
            <a:xfrm>
              <a:off x="4522680" y="10609560"/>
              <a:ext cx="372600" cy="41328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7</xdr:col>
      <xdr:colOff>205440</xdr:colOff>
      <xdr:row>30</xdr:row>
      <xdr:rowOff>198840</xdr:rowOff>
    </xdr:from>
    <xdr:to>
      <xdr:col>7</xdr:col>
      <xdr:colOff>738960</xdr:colOff>
      <xdr:row>32</xdr:row>
      <xdr:rowOff>55400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326">
          <xdr14:nvContentPartPr>
            <xdr14:cNvPr id="216" name="Ink 215">
              <a:extLst>
                <a:ext uri="{FF2B5EF4-FFF2-40B4-BE49-F238E27FC236}">
                  <a16:creationId xmlns:a16="http://schemas.microsoft.com/office/drawing/2014/main" id="{F6939761-6374-1647-AE4E-EDFE5485912B}"/>
                </a:ext>
              </a:extLst>
            </xdr14:cNvPr>
            <xdr14:cNvContentPartPr/>
          </xdr14:nvContentPartPr>
          <xdr14:nvPr macro=""/>
          <xdr14:xfrm>
            <a:off x="6072840" y="10104840"/>
            <a:ext cx="533520" cy="516960"/>
          </xdr14:xfrm>
        </xdr:contentPart>
      </mc:Choice>
      <mc:Fallback xmlns="">
        <xdr:pic>
          <xdr:nvPicPr>
            <xdr:cNvPr id="937" name="Ink 936">
              <a:extLst>
                <a:ext uri="{FF2B5EF4-FFF2-40B4-BE49-F238E27FC236}">
                  <a16:creationId xmlns:a16="http://schemas.microsoft.com/office/drawing/2014/main" id="{6AEC708E-F09E-744C-9067-B8758AEA0F62}"/>
                </a:ext>
              </a:extLst>
            </xdr:cNvPr>
            <xdr:cNvPicPr/>
          </xdr:nvPicPr>
          <xdr:blipFill>
            <a:blip xmlns:r="http://schemas.openxmlformats.org/officeDocument/2006/relationships" r:embed="rId327"/>
            <a:stretch>
              <a:fillRect/>
            </a:stretch>
          </xdr:blipFill>
          <xdr:spPr>
            <a:xfrm>
              <a:off x="6057720" y="10089720"/>
              <a:ext cx="564120" cy="54720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1</xdr:col>
      <xdr:colOff>593160</xdr:colOff>
      <xdr:row>33</xdr:row>
      <xdr:rowOff>122640</xdr:rowOff>
    </xdr:from>
    <xdr:to>
      <xdr:col>3</xdr:col>
      <xdr:colOff>132120</xdr:colOff>
      <xdr:row>35</xdr:row>
      <xdr:rowOff>301400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328">
          <xdr14:nvContentPartPr>
            <xdr14:cNvPr id="217" name="Ink 216">
              <a:extLst>
                <a:ext uri="{FF2B5EF4-FFF2-40B4-BE49-F238E27FC236}">
                  <a16:creationId xmlns:a16="http://schemas.microsoft.com/office/drawing/2014/main" id="{B9D916C0-E86B-0C46-96BA-1176B574F9A1}"/>
                </a:ext>
              </a:extLst>
            </xdr14:cNvPr>
            <xdr14:cNvContentPartPr/>
          </xdr14:nvContentPartPr>
          <xdr14:nvPr macro=""/>
          <xdr14:xfrm>
            <a:off x="1431360" y="11019240"/>
            <a:ext cx="1215360" cy="839160"/>
          </xdr14:xfrm>
        </xdr:contentPart>
      </mc:Choice>
      <mc:Fallback xmlns="">
        <xdr:pic>
          <xdr:nvPicPr>
            <xdr:cNvPr id="940" name="Ink 939">
              <a:extLst>
                <a:ext uri="{FF2B5EF4-FFF2-40B4-BE49-F238E27FC236}">
                  <a16:creationId xmlns:a16="http://schemas.microsoft.com/office/drawing/2014/main" id="{8B8D0B90-B2CF-CB4E-82CC-241C6B12C9E2}"/>
                </a:ext>
              </a:extLst>
            </xdr:cNvPr>
            <xdr:cNvPicPr/>
          </xdr:nvPicPr>
          <xdr:blipFill>
            <a:blip xmlns:r="http://schemas.openxmlformats.org/officeDocument/2006/relationships" r:embed="rId329"/>
            <a:stretch>
              <a:fillRect/>
            </a:stretch>
          </xdr:blipFill>
          <xdr:spPr>
            <a:xfrm>
              <a:off x="1415885" y="11004120"/>
              <a:ext cx="1245591" cy="86976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3</xdr:col>
      <xdr:colOff>661320</xdr:colOff>
      <xdr:row>35</xdr:row>
      <xdr:rowOff>29960</xdr:rowOff>
    </xdr:from>
    <xdr:to>
      <xdr:col>4</xdr:col>
      <xdr:colOff>196440</xdr:colOff>
      <xdr:row>36</xdr:row>
      <xdr:rowOff>135720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330">
          <xdr14:nvContentPartPr>
            <xdr14:cNvPr id="218" name="Ink 217">
              <a:extLst>
                <a:ext uri="{FF2B5EF4-FFF2-40B4-BE49-F238E27FC236}">
                  <a16:creationId xmlns:a16="http://schemas.microsoft.com/office/drawing/2014/main" id="{F7277C14-DEDC-1C46-A33B-584A927C05BB}"/>
                </a:ext>
              </a:extLst>
            </xdr14:cNvPr>
            <xdr14:cNvContentPartPr/>
          </xdr14:nvContentPartPr>
          <xdr14:nvPr macro=""/>
          <xdr14:xfrm>
            <a:off x="3175920" y="11586960"/>
            <a:ext cx="373320" cy="435960"/>
          </xdr14:xfrm>
        </xdr:contentPart>
      </mc:Choice>
      <mc:Fallback xmlns="">
        <xdr:pic>
          <xdr:nvPicPr>
            <xdr:cNvPr id="941" name="Ink 940">
              <a:extLst>
                <a:ext uri="{FF2B5EF4-FFF2-40B4-BE49-F238E27FC236}">
                  <a16:creationId xmlns:a16="http://schemas.microsoft.com/office/drawing/2014/main" id="{EAA54CCF-6ED3-DF4C-BB5D-A9F83254B1BC}"/>
                </a:ext>
              </a:extLst>
            </xdr:cNvPr>
            <xdr:cNvPicPr/>
          </xdr:nvPicPr>
          <xdr:blipFill>
            <a:blip xmlns:r="http://schemas.openxmlformats.org/officeDocument/2006/relationships" r:embed="rId331"/>
            <a:stretch>
              <a:fillRect/>
            </a:stretch>
          </xdr:blipFill>
          <xdr:spPr>
            <a:xfrm>
              <a:off x="3160440" y="11571840"/>
              <a:ext cx="403920" cy="46656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5</xdr:col>
      <xdr:colOff>363720</xdr:colOff>
      <xdr:row>33</xdr:row>
      <xdr:rowOff>231000</xdr:rowOff>
    </xdr:from>
    <xdr:to>
      <xdr:col>5</xdr:col>
      <xdr:colOff>713280</xdr:colOff>
      <xdr:row>34</xdr:row>
      <xdr:rowOff>216520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332">
          <xdr14:nvContentPartPr>
            <xdr14:cNvPr id="219" name="Ink 218">
              <a:extLst>
                <a:ext uri="{FF2B5EF4-FFF2-40B4-BE49-F238E27FC236}">
                  <a16:creationId xmlns:a16="http://schemas.microsoft.com/office/drawing/2014/main" id="{42E3E92C-1B48-B148-8797-C9CFB8C8001E}"/>
                </a:ext>
              </a:extLst>
            </xdr14:cNvPr>
            <xdr14:cNvContentPartPr/>
          </xdr14:nvContentPartPr>
          <xdr14:nvPr macro=""/>
          <xdr14:xfrm>
            <a:off x="4554720" y="11127600"/>
            <a:ext cx="349560" cy="315720"/>
          </xdr14:xfrm>
        </xdr:contentPart>
      </mc:Choice>
      <mc:Fallback xmlns="">
        <xdr:pic>
          <xdr:nvPicPr>
            <xdr:cNvPr id="942" name="Ink 941">
              <a:extLst>
                <a:ext uri="{FF2B5EF4-FFF2-40B4-BE49-F238E27FC236}">
                  <a16:creationId xmlns:a16="http://schemas.microsoft.com/office/drawing/2014/main" id="{40AF7AA2-7F44-5B4D-B391-3863EF11DFE2}"/>
                </a:ext>
              </a:extLst>
            </xdr:cNvPr>
            <xdr:cNvPicPr/>
          </xdr:nvPicPr>
          <xdr:blipFill>
            <a:blip xmlns:r="http://schemas.openxmlformats.org/officeDocument/2006/relationships" r:embed="rId333"/>
            <a:stretch>
              <a:fillRect/>
            </a:stretch>
          </xdr:blipFill>
          <xdr:spPr>
            <a:xfrm>
              <a:off x="4539240" y="11112480"/>
              <a:ext cx="380160" cy="34632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7</xdr:col>
      <xdr:colOff>188880</xdr:colOff>
      <xdr:row>33</xdr:row>
      <xdr:rowOff>192480</xdr:rowOff>
    </xdr:from>
    <xdr:to>
      <xdr:col>7</xdr:col>
      <xdr:colOff>606120</xdr:colOff>
      <xdr:row>35</xdr:row>
      <xdr:rowOff>6560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334">
          <xdr14:nvContentPartPr>
            <xdr14:cNvPr id="220" name="Ink 219">
              <a:extLst>
                <a:ext uri="{FF2B5EF4-FFF2-40B4-BE49-F238E27FC236}">
                  <a16:creationId xmlns:a16="http://schemas.microsoft.com/office/drawing/2014/main" id="{4FE740A9-1285-FE44-AF98-2D821B0EA652}"/>
                </a:ext>
              </a:extLst>
            </xdr14:cNvPr>
            <xdr14:cNvContentPartPr/>
          </xdr14:nvContentPartPr>
          <xdr14:nvPr macro=""/>
          <xdr14:xfrm>
            <a:off x="6056280" y="11089080"/>
            <a:ext cx="417240" cy="474480"/>
          </xdr14:xfrm>
        </xdr:contentPart>
      </mc:Choice>
      <mc:Fallback xmlns="">
        <xdr:pic>
          <xdr:nvPicPr>
            <xdr:cNvPr id="943" name="Ink 942">
              <a:extLst>
                <a:ext uri="{FF2B5EF4-FFF2-40B4-BE49-F238E27FC236}">
                  <a16:creationId xmlns:a16="http://schemas.microsoft.com/office/drawing/2014/main" id="{6264DD44-876C-4C47-93C4-12F569A7B749}"/>
                </a:ext>
              </a:extLst>
            </xdr:cNvPr>
            <xdr:cNvPicPr/>
          </xdr:nvPicPr>
          <xdr:blipFill>
            <a:blip xmlns:r="http://schemas.openxmlformats.org/officeDocument/2006/relationships" r:embed="rId335"/>
            <a:stretch>
              <a:fillRect/>
            </a:stretch>
          </xdr:blipFill>
          <xdr:spPr>
            <a:xfrm>
              <a:off x="6041160" y="11073960"/>
              <a:ext cx="447840" cy="50508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1</xdr:col>
      <xdr:colOff>578760</xdr:colOff>
      <xdr:row>36</xdr:row>
      <xdr:rowOff>183600</xdr:rowOff>
    </xdr:from>
    <xdr:to>
      <xdr:col>2</xdr:col>
      <xdr:colOff>153840</xdr:colOff>
      <xdr:row>37</xdr:row>
      <xdr:rowOff>294040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336">
          <xdr14:nvContentPartPr>
            <xdr14:cNvPr id="221" name="Ink 220">
              <a:extLst>
                <a:ext uri="{FF2B5EF4-FFF2-40B4-BE49-F238E27FC236}">
                  <a16:creationId xmlns:a16="http://schemas.microsoft.com/office/drawing/2014/main" id="{ABB34C51-9025-6B42-A722-D9CB73AE7C93}"/>
                </a:ext>
              </a:extLst>
            </xdr14:cNvPr>
            <xdr14:cNvContentPartPr/>
          </xdr14:nvContentPartPr>
          <xdr14:nvPr macro=""/>
          <xdr14:xfrm>
            <a:off x="1416960" y="12070800"/>
            <a:ext cx="413280" cy="440640"/>
          </xdr14:xfrm>
        </xdr:contentPart>
      </mc:Choice>
      <mc:Fallback xmlns="">
        <xdr:pic>
          <xdr:nvPicPr>
            <xdr:cNvPr id="944" name="Ink 943">
              <a:extLst>
                <a:ext uri="{FF2B5EF4-FFF2-40B4-BE49-F238E27FC236}">
                  <a16:creationId xmlns:a16="http://schemas.microsoft.com/office/drawing/2014/main" id="{D2D39F61-B6BF-F442-AC19-15FDE171A5E2}"/>
                </a:ext>
              </a:extLst>
            </xdr:cNvPr>
            <xdr:cNvPicPr/>
          </xdr:nvPicPr>
          <xdr:blipFill>
            <a:blip xmlns:r="http://schemas.openxmlformats.org/officeDocument/2006/relationships" r:embed="rId337"/>
            <a:stretch>
              <a:fillRect/>
            </a:stretch>
          </xdr:blipFill>
          <xdr:spPr>
            <a:xfrm>
              <a:off x="1401480" y="12055680"/>
              <a:ext cx="443520" cy="47124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2</xdr:col>
      <xdr:colOff>657120</xdr:colOff>
      <xdr:row>36</xdr:row>
      <xdr:rowOff>231840</xdr:rowOff>
    </xdr:from>
    <xdr:to>
      <xdr:col>3</xdr:col>
      <xdr:colOff>225000</xdr:colOff>
      <xdr:row>37</xdr:row>
      <xdr:rowOff>239320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338">
          <xdr14:nvContentPartPr>
            <xdr14:cNvPr id="222" name="Ink 221">
              <a:extLst>
                <a:ext uri="{FF2B5EF4-FFF2-40B4-BE49-F238E27FC236}">
                  <a16:creationId xmlns:a16="http://schemas.microsoft.com/office/drawing/2014/main" id="{9264D304-B402-974D-81C5-81404DF46317}"/>
                </a:ext>
              </a:extLst>
            </xdr14:cNvPr>
            <xdr14:cNvContentPartPr/>
          </xdr14:nvContentPartPr>
          <xdr14:nvPr macro=""/>
          <xdr14:xfrm>
            <a:off x="2333520" y="12119040"/>
            <a:ext cx="406080" cy="337680"/>
          </xdr14:xfrm>
        </xdr:contentPart>
      </mc:Choice>
      <mc:Fallback xmlns="">
        <xdr:pic>
          <xdr:nvPicPr>
            <xdr:cNvPr id="945" name="Ink 944">
              <a:extLst>
                <a:ext uri="{FF2B5EF4-FFF2-40B4-BE49-F238E27FC236}">
                  <a16:creationId xmlns:a16="http://schemas.microsoft.com/office/drawing/2014/main" id="{77DB139D-1854-D041-9FD5-4F66A84FEC50}"/>
                </a:ext>
              </a:extLst>
            </xdr:cNvPr>
            <xdr:cNvPicPr/>
          </xdr:nvPicPr>
          <xdr:blipFill>
            <a:blip xmlns:r="http://schemas.openxmlformats.org/officeDocument/2006/relationships" r:embed="rId339"/>
            <a:stretch>
              <a:fillRect/>
            </a:stretch>
          </xdr:blipFill>
          <xdr:spPr>
            <a:xfrm>
              <a:off x="2318400" y="12103920"/>
              <a:ext cx="436320" cy="36792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3</xdr:col>
      <xdr:colOff>764280</xdr:colOff>
      <xdr:row>38</xdr:row>
      <xdr:rowOff>293240</xdr:rowOff>
    </xdr:from>
    <xdr:to>
      <xdr:col>4</xdr:col>
      <xdr:colOff>250440</xdr:colOff>
      <xdr:row>40</xdr:row>
      <xdr:rowOff>169960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340">
          <xdr14:nvContentPartPr>
            <xdr14:cNvPr id="223" name="Ink 222">
              <a:extLst>
                <a:ext uri="{FF2B5EF4-FFF2-40B4-BE49-F238E27FC236}">
                  <a16:creationId xmlns:a16="http://schemas.microsoft.com/office/drawing/2014/main" id="{D91E3BA1-C77F-574F-A0BE-9C8F64681FF0}"/>
                </a:ext>
              </a:extLst>
            </xdr14:cNvPr>
            <xdr14:cNvContentPartPr/>
          </xdr14:nvContentPartPr>
          <xdr14:nvPr macro=""/>
          <xdr14:xfrm>
            <a:off x="3278880" y="12840840"/>
            <a:ext cx="324360" cy="537120"/>
          </xdr14:xfrm>
        </xdr:contentPart>
      </mc:Choice>
      <mc:Fallback xmlns="">
        <xdr:pic>
          <xdr:nvPicPr>
            <xdr:cNvPr id="946" name="Ink 945">
              <a:extLst>
                <a:ext uri="{FF2B5EF4-FFF2-40B4-BE49-F238E27FC236}">
                  <a16:creationId xmlns:a16="http://schemas.microsoft.com/office/drawing/2014/main" id="{C843438C-01E7-5B4D-A01C-67873EB97919}"/>
                </a:ext>
              </a:extLst>
            </xdr:cNvPr>
            <xdr:cNvPicPr/>
          </xdr:nvPicPr>
          <xdr:blipFill>
            <a:blip xmlns:r="http://schemas.openxmlformats.org/officeDocument/2006/relationships" r:embed="rId341"/>
            <a:stretch>
              <a:fillRect/>
            </a:stretch>
          </xdr:blipFill>
          <xdr:spPr>
            <a:xfrm>
              <a:off x="3263760" y="12825720"/>
              <a:ext cx="354960" cy="56736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5</xdr:col>
      <xdr:colOff>445440</xdr:colOff>
      <xdr:row>37</xdr:row>
      <xdr:rowOff>272080</xdr:rowOff>
    </xdr:from>
    <xdr:to>
      <xdr:col>5</xdr:col>
      <xdr:colOff>779160</xdr:colOff>
      <xdr:row>38</xdr:row>
      <xdr:rowOff>297200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342">
          <xdr14:nvContentPartPr>
            <xdr14:cNvPr id="224" name="Ink 223">
              <a:extLst>
                <a:ext uri="{FF2B5EF4-FFF2-40B4-BE49-F238E27FC236}">
                  <a16:creationId xmlns:a16="http://schemas.microsoft.com/office/drawing/2014/main" id="{70B3F564-4F72-B845-B0E1-B69F094D71F6}"/>
                </a:ext>
              </a:extLst>
            </xdr14:cNvPr>
            <xdr14:cNvContentPartPr/>
          </xdr14:nvContentPartPr>
          <xdr14:nvPr macro=""/>
          <xdr14:xfrm>
            <a:off x="4636440" y="12489480"/>
            <a:ext cx="333720" cy="355320"/>
          </xdr14:xfrm>
        </xdr:contentPart>
      </mc:Choice>
      <mc:Fallback xmlns="">
        <xdr:pic>
          <xdr:nvPicPr>
            <xdr:cNvPr id="947" name="Ink 946">
              <a:extLst>
                <a:ext uri="{FF2B5EF4-FFF2-40B4-BE49-F238E27FC236}">
                  <a16:creationId xmlns:a16="http://schemas.microsoft.com/office/drawing/2014/main" id="{A04DB338-99C6-7D4A-9804-6AC0E5950789}"/>
                </a:ext>
              </a:extLst>
            </xdr:cNvPr>
            <xdr:cNvPicPr/>
          </xdr:nvPicPr>
          <xdr:blipFill>
            <a:blip xmlns:r="http://schemas.openxmlformats.org/officeDocument/2006/relationships" r:embed="rId343"/>
            <a:stretch>
              <a:fillRect/>
            </a:stretch>
          </xdr:blipFill>
          <xdr:spPr>
            <a:xfrm>
              <a:off x="4621320" y="12474360"/>
              <a:ext cx="364320" cy="38592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7</xdr:col>
      <xdr:colOff>354840</xdr:colOff>
      <xdr:row>36</xdr:row>
      <xdr:rowOff>293040</xdr:rowOff>
    </xdr:from>
    <xdr:to>
      <xdr:col>7</xdr:col>
      <xdr:colOff>822020</xdr:colOff>
      <xdr:row>38</xdr:row>
      <xdr:rowOff>259040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344">
          <xdr14:nvContentPartPr>
            <xdr14:cNvPr id="225" name="Ink 224">
              <a:extLst>
                <a:ext uri="{FF2B5EF4-FFF2-40B4-BE49-F238E27FC236}">
                  <a16:creationId xmlns:a16="http://schemas.microsoft.com/office/drawing/2014/main" id="{E22BE759-0FE4-6840-ACEB-8F177FBE65D5}"/>
                </a:ext>
              </a:extLst>
            </xdr14:cNvPr>
            <xdr14:cNvContentPartPr/>
          </xdr14:nvContentPartPr>
          <xdr14:nvPr macro=""/>
          <xdr14:xfrm>
            <a:off x="6222240" y="12180240"/>
            <a:ext cx="479880" cy="626400"/>
          </xdr14:xfrm>
        </xdr:contentPart>
      </mc:Choice>
      <mc:Fallback xmlns="">
        <xdr:pic>
          <xdr:nvPicPr>
            <xdr:cNvPr id="948" name="Ink 947">
              <a:extLst>
                <a:ext uri="{FF2B5EF4-FFF2-40B4-BE49-F238E27FC236}">
                  <a16:creationId xmlns:a16="http://schemas.microsoft.com/office/drawing/2014/main" id="{3741F2AF-1F42-5E4B-AA77-C90BBB8DA568}"/>
                </a:ext>
              </a:extLst>
            </xdr:cNvPr>
            <xdr:cNvPicPr/>
          </xdr:nvPicPr>
          <xdr:blipFill>
            <a:blip xmlns:r="http://schemas.openxmlformats.org/officeDocument/2006/relationships" r:embed="rId345"/>
            <a:stretch>
              <a:fillRect/>
            </a:stretch>
          </xdr:blipFill>
          <xdr:spPr>
            <a:xfrm>
              <a:off x="6207120" y="12165120"/>
              <a:ext cx="510480" cy="65664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2</xdr:col>
      <xdr:colOff>221520</xdr:colOff>
      <xdr:row>30</xdr:row>
      <xdr:rowOff>165360</xdr:rowOff>
    </xdr:from>
    <xdr:to>
      <xdr:col>7</xdr:col>
      <xdr:colOff>458520</xdr:colOff>
      <xdr:row>34</xdr:row>
      <xdr:rowOff>283840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346">
          <xdr14:nvContentPartPr>
            <xdr14:cNvPr id="226" name="Ink 225">
              <a:extLst>
                <a:ext uri="{FF2B5EF4-FFF2-40B4-BE49-F238E27FC236}">
                  <a16:creationId xmlns:a16="http://schemas.microsoft.com/office/drawing/2014/main" id="{CD63F246-C8CF-4447-A86C-AA7591415C4E}"/>
                </a:ext>
              </a:extLst>
            </xdr14:cNvPr>
            <xdr14:cNvContentPartPr/>
          </xdr14:nvContentPartPr>
          <xdr14:nvPr macro=""/>
          <xdr14:xfrm>
            <a:off x="1897920" y="10071360"/>
            <a:ext cx="4428000" cy="1439280"/>
          </xdr14:xfrm>
        </xdr:contentPart>
      </mc:Choice>
      <mc:Fallback xmlns="">
        <xdr:pic>
          <xdr:nvPicPr>
            <xdr:cNvPr id="949" name="Ink 948">
              <a:extLst>
                <a:ext uri="{FF2B5EF4-FFF2-40B4-BE49-F238E27FC236}">
                  <a16:creationId xmlns:a16="http://schemas.microsoft.com/office/drawing/2014/main" id="{0BD93574-E962-764E-880C-60FC74E1F62B}"/>
                </a:ext>
              </a:extLst>
            </xdr:cNvPr>
            <xdr:cNvPicPr/>
          </xdr:nvPicPr>
          <xdr:blipFill>
            <a:blip xmlns:r="http://schemas.openxmlformats.org/officeDocument/2006/relationships" r:embed="rId347"/>
            <a:stretch>
              <a:fillRect/>
            </a:stretch>
          </xdr:blipFill>
          <xdr:spPr>
            <a:xfrm>
              <a:off x="1890360" y="10063800"/>
              <a:ext cx="4443120" cy="145440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2</xdr:col>
      <xdr:colOff>46200</xdr:colOff>
      <xdr:row>33</xdr:row>
      <xdr:rowOff>206880</xdr:rowOff>
    </xdr:from>
    <xdr:to>
      <xdr:col>7</xdr:col>
      <xdr:colOff>514320</xdr:colOff>
      <xdr:row>36</xdr:row>
      <xdr:rowOff>58680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348">
          <xdr14:nvContentPartPr>
            <xdr14:cNvPr id="227" name="Ink 226">
              <a:extLst>
                <a:ext uri="{FF2B5EF4-FFF2-40B4-BE49-F238E27FC236}">
                  <a16:creationId xmlns:a16="http://schemas.microsoft.com/office/drawing/2014/main" id="{223888BB-987B-A741-8073-49005525F773}"/>
                </a:ext>
              </a:extLst>
            </xdr14:cNvPr>
            <xdr14:cNvContentPartPr/>
          </xdr14:nvContentPartPr>
          <xdr14:nvPr macro=""/>
          <xdr14:xfrm>
            <a:off x="1722600" y="11103480"/>
            <a:ext cx="4659120" cy="842400"/>
          </xdr14:xfrm>
        </xdr:contentPart>
      </mc:Choice>
      <mc:Fallback xmlns="">
        <xdr:pic>
          <xdr:nvPicPr>
            <xdr:cNvPr id="950" name="Ink 949">
              <a:extLst>
                <a:ext uri="{FF2B5EF4-FFF2-40B4-BE49-F238E27FC236}">
                  <a16:creationId xmlns:a16="http://schemas.microsoft.com/office/drawing/2014/main" id="{D8C69B63-DF04-3B40-A2AE-3B37A658BA0D}"/>
                </a:ext>
              </a:extLst>
            </xdr:cNvPr>
            <xdr:cNvPicPr/>
          </xdr:nvPicPr>
          <xdr:blipFill>
            <a:blip xmlns:r="http://schemas.openxmlformats.org/officeDocument/2006/relationships" r:embed="rId349"/>
            <a:stretch>
              <a:fillRect/>
            </a:stretch>
          </xdr:blipFill>
          <xdr:spPr>
            <a:xfrm>
              <a:off x="1715040" y="11095920"/>
              <a:ext cx="4673880" cy="85752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1</xdr:col>
      <xdr:colOff>672360</xdr:colOff>
      <xdr:row>37</xdr:row>
      <xdr:rowOff>94240</xdr:rowOff>
    </xdr:from>
    <xdr:to>
      <xdr:col>7</xdr:col>
      <xdr:colOff>653640</xdr:colOff>
      <xdr:row>39</xdr:row>
      <xdr:rowOff>254640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350">
          <xdr14:nvContentPartPr>
            <xdr14:cNvPr id="228" name="Ink 227">
              <a:extLst>
                <a:ext uri="{FF2B5EF4-FFF2-40B4-BE49-F238E27FC236}">
                  <a16:creationId xmlns:a16="http://schemas.microsoft.com/office/drawing/2014/main" id="{C8EE76D9-6E0E-4D4E-A5C4-984C90F3269A}"/>
                </a:ext>
              </a:extLst>
            </xdr14:cNvPr>
            <xdr14:cNvContentPartPr/>
          </xdr14:nvContentPartPr>
          <xdr14:nvPr macro=""/>
          <xdr14:xfrm>
            <a:off x="1510560" y="12311640"/>
            <a:ext cx="5010480" cy="820800"/>
          </xdr14:xfrm>
        </xdr:contentPart>
      </mc:Choice>
      <mc:Fallback xmlns="">
        <xdr:pic>
          <xdr:nvPicPr>
            <xdr:cNvPr id="951" name="Ink 950">
              <a:extLst>
                <a:ext uri="{FF2B5EF4-FFF2-40B4-BE49-F238E27FC236}">
                  <a16:creationId xmlns:a16="http://schemas.microsoft.com/office/drawing/2014/main" id="{308927A5-785A-944A-9582-D6E09DF1714B}"/>
                </a:ext>
              </a:extLst>
            </xdr:cNvPr>
            <xdr:cNvPicPr/>
          </xdr:nvPicPr>
          <xdr:blipFill>
            <a:blip xmlns:r="http://schemas.openxmlformats.org/officeDocument/2006/relationships" r:embed="rId351"/>
            <a:stretch>
              <a:fillRect/>
            </a:stretch>
          </xdr:blipFill>
          <xdr:spPr>
            <a:xfrm>
              <a:off x="1503000" y="12304080"/>
              <a:ext cx="5025240" cy="83592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1</xdr:col>
      <xdr:colOff>573720</xdr:colOff>
      <xdr:row>33</xdr:row>
      <xdr:rowOff>170880</xdr:rowOff>
    </xdr:from>
    <xdr:to>
      <xdr:col>7</xdr:col>
      <xdr:colOff>533040</xdr:colOff>
      <xdr:row>37</xdr:row>
      <xdr:rowOff>294400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352">
          <xdr14:nvContentPartPr>
            <xdr14:cNvPr id="229" name="Ink 228">
              <a:extLst>
                <a:ext uri="{FF2B5EF4-FFF2-40B4-BE49-F238E27FC236}">
                  <a16:creationId xmlns:a16="http://schemas.microsoft.com/office/drawing/2014/main" id="{9304C72E-A437-A943-BA4B-AAC99C6C92BB}"/>
                </a:ext>
              </a:extLst>
            </xdr14:cNvPr>
            <xdr14:cNvContentPartPr/>
          </xdr14:nvContentPartPr>
          <xdr14:nvPr macro=""/>
          <xdr14:xfrm>
            <a:off x="1411920" y="11067480"/>
            <a:ext cx="4988520" cy="1444320"/>
          </xdr14:xfrm>
        </xdr:contentPart>
      </mc:Choice>
      <mc:Fallback xmlns="">
        <xdr:pic>
          <xdr:nvPicPr>
            <xdr:cNvPr id="952" name="Ink 951">
              <a:extLst>
                <a:ext uri="{FF2B5EF4-FFF2-40B4-BE49-F238E27FC236}">
                  <a16:creationId xmlns:a16="http://schemas.microsoft.com/office/drawing/2014/main" id="{FACB5F86-BE46-9140-98F3-0F4C31335B0E}"/>
                </a:ext>
              </a:extLst>
            </xdr:cNvPr>
            <xdr:cNvPicPr/>
          </xdr:nvPicPr>
          <xdr:blipFill>
            <a:blip xmlns:r="http://schemas.openxmlformats.org/officeDocument/2006/relationships" r:embed="rId353"/>
            <a:stretch>
              <a:fillRect/>
            </a:stretch>
          </xdr:blipFill>
          <xdr:spPr>
            <a:xfrm>
              <a:off x="1396800" y="11052360"/>
              <a:ext cx="5019120" cy="147456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1</xdr:col>
      <xdr:colOff>768840</xdr:colOff>
      <xdr:row>33</xdr:row>
      <xdr:rowOff>122640</xdr:rowOff>
    </xdr:from>
    <xdr:to>
      <xdr:col>7</xdr:col>
      <xdr:colOff>642840</xdr:colOff>
      <xdr:row>37</xdr:row>
      <xdr:rowOff>303760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354">
          <xdr14:nvContentPartPr>
            <xdr14:cNvPr id="230" name="Ink 229">
              <a:extLst>
                <a:ext uri="{FF2B5EF4-FFF2-40B4-BE49-F238E27FC236}">
                  <a16:creationId xmlns:a16="http://schemas.microsoft.com/office/drawing/2014/main" id="{54AFDC3C-0822-B942-954E-4E2305827938}"/>
                </a:ext>
              </a:extLst>
            </xdr14:cNvPr>
            <xdr14:cNvContentPartPr/>
          </xdr14:nvContentPartPr>
          <xdr14:nvPr macro=""/>
          <xdr14:xfrm>
            <a:off x="1607040" y="11019240"/>
            <a:ext cx="4903200" cy="1501920"/>
          </xdr14:xfrm>
        </xdr:contentPart>
      </mc:Choice>
      <mc:Fallback xmlns="">
        <xdr:pic>
          <xdr:nvPicPr>
            <xdr:cNvPr id="953" name="Ink 952">
              <a:extLst>
                <a:ext uri="{FF2B5EF4-FFF2-40B4-BE49-F238E27FC236}">
                  <a16:creationId xmlns:a16="http://schemas.microsoft.com/office/drawing/2014/main" id="{F921CB18-BBF4-4A41-AEAC-CC04C7A9BF08}"/>
                </a:ext>
              </a:extLst>
            </xdr:cNvPr>
            <xdr:cNvPicPr/>
          </xdr:nvPicPr>
          <xdr:blipFill>
            <a:blip xmlns:r="http://schemas.openxmlformats.org/officeDocument/2006/relationships" r:embed="rId355"/>
            <a:stretch>
              <a:fillRect/>
            </a:stretch>
          </xdr:blipFill>
          <xdr:spPr>
            <a:xfrm>
              <a:off x="1571040" y="10947600"/>
              <a:ext cx="4974840" cy="1645560"/>
            </a:xfrm>
            <a:prstGeom prst="rect">
              <a:avLst/>
            </a:prstGeom>
          </xdr:spPr>
        </xdr:pic>
      </mc:Fallback>
    </mc:AlternateContent>
    <xdr:clientData/>
  </xdr:twoCellAnchor>
</xdr:wsDr>
</file>

<file path=xl/drawings/drawing17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0</xdr:colOff>
      <xdr:row>0</xdr:row>
      <xdr:rowOff>304800</xdr:rowOff>
    </xdr:from>
    <xdr:to>
      <xdr:col>12</xdr:col>
      <xdr:colOff>609600</xdr:colOff>
      <xdr:row>24</xdr:row>
      <xdr:rowOff>12700</xdr:rowOff>
    </xdr:to>
    <xdr:sp macro="" textlink="">
      <xdr:nvSpPr>
        <xdr:cNvPr id="2" name="TextBox 1">
          <a:extLst>
            <a:ext uri="{FF2B5EF4-FFF2-40B4-BE49-F238E27FC236}">
              <a16:creationId xmlns:a16="http://schemas.microsoft.com/office/drawing/2014/main" id="{722EBE00-D82D-8943-A755-A8A7F834EB94}"/>
            </a:ext>
          </a:extLst>
        </xdr:cNvPr>
        <xdr:cNvSpPr txBox="1"/>
      </xdr:nvSpPr>
      <xdr:spPr>
        <a:xfrm>
          <a:off x="825500" y="304800"/>
          <a:ext cx="9690100" cy="763270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600"/>
            <a:t># Data</a:t>
          </a:r>
          <a:r>
            <a:rPr lang="en-US" sz="1600" baseline="0"/>
            <a:t> Generator</a:t>
          </a:r>
        </a:p>
        <a:p>
          <a:endParaRPr lang="en-US" sz="1600"/>
        </a:p>
        <a:p>
          <a:r>
            <a:rPr lang="en-US" sz="1600"/>
            <a:t># install.packages('mvtnorm')</a:t>
          </a:r>
        </a:p>
        <a:p>
          <a:r>
            <a:rPr lang="en-US" sz="1600"/>
            <a:t># install.packages('ggplot2')</a:t>
          </a:r>
        </a:p>
        <a:p>
          <a:r>
            <a:rPr lang="en-US" sz="1600"/>
            <a:t>library(mvtnorm)</a:t>
          </a:r>
        </a:p>
        <a:p>
          <a:r>
            <a:rPr lang="en-US" sz="1600"/>
            <a:t>library(ggplot2)</a:t>
          </a:r>
        </a:p>
        <a:p>
          <a:endParaRPr lang="en-US" sz="1600"/>
        </a:p>
        <a:p>
          <a:r>
            <a:rPr lang="en-US" sz="1600"/>
            <a:t>n = 50</a:t>
          </a:r>
        </a:p>
        <a:p>
          <a:r>
            <a:rPr lang="en-US" sz="1600"/>
            <a:t>rho = .5</a:t>
          </a:r>
        </a:p>
        <a:p>
          <a:r>
            <a:rPr lang="en-US" sz="1600"/>
            <a:t>covmat = matrix(rho,2,2)</a:t>
          </a:r>
        </a:p>
        <a:p>
          <a:r>
            <a:rPr lang="en-US" sz="1600"/>
            <a:t>diag(covmat) = 1</a:t>
          </a:r>
        </a:p>
        <a:p>
          <a:r>
            <a:rPr lang="en-US" sz="1600"/>
            <a:t>d1 = mvtnorm::rmvnorm(n,c(1,2),covmat)</a:t>
          </a:r>
        </a:p>
        <a:p>
          <a:r>
            <a:rPr lang="en-US" sz="1600"/>
            <a:t>rho = -.25</a:t>
          </a:r>
        </a:p>
        <a:p>
          <a:r>
            <a:rPr lang="en-US" sz="1600"/>
            <a:t>covmat = matrix(rho,2,2)</a:t>
          </a:r>
        </a:p>
        <a:p>
          <a:r>
            <a:rPr lang="en-US" sz="1600"/>
            <a:t>diag(covmat) = 1</a:t>
          </a:r>
        </a:p>
        <a:p>
          <a:r>
            <a:rPr lang="en-US" sz="1600"/>
            <a:t>d2 = mvtnorm::rmvnorm(n,c(3,4),covmat)</a:t>
          </a:r>
        </a:p>
        <a:p>
          <a:r>
            <a:rPr lang="en-US" sz="1600"/>
            <a:t>d = rbind(d1,d2)</a:t>
          </a:r>
        </a:p>
        <a:p>
          <a:endParaRPr lang="en-US" sz="1600"/>
        </a:p>
        <a:p>
          <a:r>
            <a:rPr lang="en-US" sz="1600"/>
            <a:t>d = cbind(d,rowSums(d))</a:t>
          </a:r>
        </a:p>
        <a:p>
          <a:r>
            <a:rPr lang="en-US" sz="1600"/>
            <a:t>df = data.frame(d)</a:t>
          </a:r>
        </a:p>
        <a:p>
          <a:endParaRPr lang="en-US" sz="1600"/>
        </a:p>
        <a:p>
          <a:r>
            <a:rPr lang="en-US" sz="1600"/>
            <a:t>library(ggplot2)</a:t>
          </a:r>
        </a:p>
        <a:p>
          <a:r>
            <a:rPr lang="en-US" sz="1600"/>
            <a:t>ggplot(data = df,mapping = aes(x=X1,y=X2)) + </a:t>
          </a:r>
        </a:p>
        <a:p>
          <a:r>
            <a:rPr lang="en-US" sz="1600"/>
            <a:t>  geom_point(aes(col=X3)) +</a:t>
          </a:r>
        </a:p>
        <a:p>
          <a:r>
            <a:rPr lang="en-US" sz="1600"/>
            <a:t>  scale_color_gradient(low = 'green',high = 'purple') + </a:t>
          </a:r>
        </a:p>
        <a:p>
          <a:r>
            <a:rPr lang="en-US" sz="1600"/>
            <a:t>  theme(legend.position="none") </a:t>
          </a:r>
        </a:p>
        <a:p>
          <a:endParaRPr lang="en-US" sz="1600"/>
        </a:p>
        <a:p>
          <a:r>
            <a:rPr lang="en-US" sz="1600"/>
            <a:t>write.csv(df,file = 'treedata.csv')</a:t>
          </a:r>
        </a:p>
      </xdr:txBody>
    </xdr:sp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/Users/david/Downloads/New%20-%20Spreadsheets%20-%20Lecture+Inclass%20prj%20XLS/RegressionAnalysisUpdated.xlsx" TargetMode="External"/></Relationships>
</file>

<file path=xl/externalLinks/_rels/externalLink2.xml.rels><?xml version="1.0" encoding="UTF-8" standalone="yes"?>
<Relationships xmlns="http://schemas.openxmlformats.org/package/2006/relationships"><Relationship Id="rId1" Type="http://schemas.openxmlformats.org/officeDocument/2006/relationships/externalLinkPath" Target="/Users/david/Google%20Drive/iQRM/ClassFiles/iQRM_Class4.xlsx" TargetMode="External"/></Relationships>
</file>

<file path=xl/externalLinks/_rels/externalLink3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C:/Users/mgdin/2020/ColumbiaU/Review%20of%20Curriculum/Old%20-%20Spreadsheets%20-%20Lecture+Inclass%20prj%20XLS/Copy%20of%20iQRM_Class8.xlsx" TargetMode="External"/></Relationships>
</file>

<file path=xl/externalLinks/_rels/externalLink4.xml.rels><?xml version="1.0" encoding="UTF-8" standalone="yes"?>
<Relationships xmlns="http://schemas.openxmlformats.org/package/2006/relationships"><Relationship Id="rId1" Type="http://schemas.openxmlformats.org/officeDocument/2006/relationships/externalLinkPath" Target="/C:/Users/djr2132/Downloads/Class7.xlsx" TargetMode="External"/></Relationships>
</file>

<file path=xl/externalLinks/_rels/externalLink5.xml.rels><?xml version="1.0" encoding="UTF-8" standalone="yes"?>
<Relationships xmlns="http://schemas.openxmlformats.org/package/2006/relationships"><Relationship Id="rId1" Type="http://schemas.openxmlformats.org/officeDocument/2006/relationships/externalLinkPath" Target="/Users/davidromoff/Google%20Drive/FRM/ClassSet/Class2.xlsx" TargetMode="External"/></Relationships>
</file>

<file path=xl/externalLinks/_rels/externalLink6.xml.rels><?xml version="1.0" encoding="UTF-8" standalone="yes"?>
<Relationships xmlns="http://schemas.openxmlformats.org/package/2006/relationships"><Relationship Id="rId1" Type="http://schemas.openxmlformats.org/officeDocument/2006/relationships/externalLinkPath" Target="/C:/Users/davidromoff/Google%20Drive/FRM/Fall17/FRMClass11.xlsx" TargetMode="External"/></Relationships>
</file>

<file path=xl/externalLinks/_rels/externalLink7.xml.rels><?xml version="1.0" encoding="UTF-8" standalone="yes"?>
<Relationships xmlns="http://schemas.openxmlformats.org/package/2006/relationships"><Relationship Id="rId1" Type="http://schemas.openxmlformats.org/officeDocument/2006/relationships/externalLinkPath" Target="/Users/davidromoff/Google%20Drive/FRM/ClassSet/HW_Temp.xlsx" TargetMode="External"/></Relationships>
</file>

<file path=xl/externalLinks/_rels/externalLink8.xml.rels><?xml version="1.0" encoding="UTF-8" standalone="yes"?>
<Relationships xmlns="http://schemas.openxmlformats.org/package/2006/relationships"><Relationship Id="rId1" Type="http://schemas.openxmlformats.org/officeDocument/2006/relationships/externalLinkPath" Target="/Users/davidromoff/Google%20Drive/FRM/Fall17/FRMClass4.xlsx" TargetMode="External"/></Relationships>
</file>

<file path=xl/externalLinks/_rels/externalLink9.xml.rels><?xml version="1.0" encoding="UTF-8" standalone="yes"?>
<Relationships xmlns="http://schemas.openxmlformats.org/package/2006/relationships"><Relationship Id="rId1" Type="http://schemas.openxmlformats.org/officeDocument/2006/relationships/externalLinkPath" Target="/C:/Users/davidromoff/Google%20Drive/ERMM/ERMM_Fall17/ERMM_Spring17/Class4/LinearAlgrebra.xlsx" TargetMode="External"/></Relationships>
</file>

<file path=xl/externalLinks/_rels/externalLink10.xml.rels><?xml version="1.0" encoding="UTF-8" standalone="yes"?>
<Relationships xmlns="http://schemas.openxmlformats.org/package/2006/relationships"><Relationship Id="rId1" Type="http://schemas.openxmlformats.org/officeDocument/2006/relationships/externalLinkPath" Target="/Users/david/Downloads/C4RM_Class1.xlsx" TargetMode="External"/></Relationships>
</file>

<file path=xl/externalLinks/_rels/externalLink11.xml.rels><?xml version="1.0" encoding="UTF-8" standalone="yes"?>
<Relationships xmlns="http://schemas.openxmlformats.org/package/2006/relationships"><Relationship Id="rId1" Type="http://schemas.openxmlformats.org/officeDocument/2006/relationships/externalLinkPath" Target="/C:/Users/djr2132/Downloads/VaR.xlsx" TargetMode="External"/></Relationships>
</file>

<file path=xl/externalLinks/_rels/externalLink12.xml.rels><?xml version="1.0" encoding="UTF-8" standalone="yes"?>
<Relationships xmlns="http://schemas.openxmlformats.org/package/2006/relationships"><Relationship Id="rId1" Type="http://schemas.openxmlformats.org/officeDocument/2006/relationships/externalLinkPath" Target="/Users/davidromoff/Google%20Drive/FRM/Fall17/FRMClass3.xlsx" TargetMode="External"/></Relationships>
</file>

<file path=xl/externalLinks/_rels/externalLink13.xml.rels><?xml version="1.0" encoding="UTF-8" standalone="yes"?>
<Relationships xmlns="http://schemas.openxmlformats.org/package/2006/relationships"><Relationship Id="rId1" Type="http://schemas.openxmlformats.org/officeDocument/2006/relationships/externalLinkPath" Target="/C:/Users/davidromoff/Google%20Drive/FRM/Fall17/Subjects/Distributions.xlsx" TargetMode="External"/></Relationships>
</file>

<file path=xl/externalLinks/_rels/externalLink14.xml.rels><?xml version="1.0" encoding="UTF-8" standalone="yes"?>
<Relationships xmlns="http://schemas.openxmlformats.org/package/2006/relationships"><Relationship Id="rId1" Type="http://schemas.openxmlformats.org/officeDocument/2006/relationships/externalLinkPath" Target="/Users/david/Google%20Drive/iQRM/ClassFiles/iQRM_Class6.xlsx" TargetMode="External"/></Relationships>
</file>

<file path=xl/externalLinks/_rels/externalLink15.xml.rels><?xml version="1.0" encoding="UTF-8" standalone="yes"?>
<Relationships xmlns="http://schemas.openxmlformats.org/package/2006/relationships"><Relationship Id="rId1" Type="http://schemas.openxmlformats.org/officeDocument/2006/relationships/externalLinkPath" Target="ML4RM_Class7_Temp.xlsm" TargetMode="External"/></Relationships>
</file>

<file path=xl/externalLinks/_rels/externalLink16.xml.rels><?xml version="1.0" encoding="UTF-8" standalone="yes"?>
<Relationships xmlns="http://schemas.openxmlformats.org/package/2006/relationships"><Relationship Id="rId1" Type="http://schemas.openxmlformats.org/officeDocument/2006/relationships/externalLinkPath" Target="ML4RM_Class1.xlsm" TargetMode="External"/></Relationships>
</file>

<file path=xl/externalLinks/_rels/externalLink17.xml.rels><?xml version="1.0" encoding="UTF-8" standalone="yes"?>
<Relationships xmlns="http://schemas.openxmlformats.org/package/2006/relationships"><Relationship Id="rId1" Type="http://schemas.openxmlformats.org/officeDocument/2006/relationships/externalLinkPath" Target="/C:/Users/david/Google%20Drive/iQRM/SubjectFiles/Probability_IQRM.xlsx" TargetMode="External"/></Relationships>
</file>

<file path=xl/externalLinks/_rels/externalLink18.xml.rels><?xml version="1.0" encoding="UTF-8" standalone="yes"?>
<Relationships xmlns="http://schemas.openxmlformats.org/package/2006/relationships"><Relationship Id="rId1" Type="http://schemas.openxmlformats.org/officeDocument/2006/relationships/externalLinkPath" Target="/Users/davidromoff/Google%20Drive/FRM/ClassSet/FixedIncome.xlsx" TargetMode="External"/></Relationships>
</file>

<file path=xl/externalLinks/_rels/externalLink19.xml.rels><?xml version="1.0" encoding="UTF-8" standalone="yes"?>
<Relationships xmlns="http://schemas.openxmlformats.org/package/2006/relationships"><Relationship Id="rId1" Type="http://schemas.openxmlformats.org/officeDocument/2006/relationships/externalLinkPath" Target="/C:/Users/davidromoff/Google%20Drive/FRM/Class/FRM_Class5/FRM_2_Credit_1.xlsx" TargetMode="External"/></Relationships>
</file>

<file path=xl/externalLinks/_rels/externalLink20.xml.rels><?xml version="1.0" encoding="UTF-8" standalone="yes"?>
<Relationships xmlns="http://schemas.openxmlformats.org/package/2006/relationships"><Relationship Id="rId1" Type="http://schemas.openxmlformats.org/officeDocument/2006/relationships/externalLinkPath" Target="/Users/david/Google%20Drive/FRM/ClassFiles/FRMClass10.xlsx" TargetMode="External"/></Relationships>
</file>

<file path=xl/externalLinks/_rels/externalLink21.xml.rels><?xml version="1.0" encoding="UTF-8" standalone="yes"?>
<Relationships xmlns="http://schemas.openxmlformats.org/package/2006/relationships"><Relationship Id="rId1" Type="http://schemas.openxmlformats.org/officeDocument/2006/relationships/externalLinkPath" Target="/Users/david/Google%20Drive/iQRM/Old/iQRM_Class3_Worked.xlsx" TargetMode="External"/></Relationships>
</file>

<file path=xl/externalLinks/_rels/externalLink22.xml.rels><?xml version="1.0" encoding="UTF-8" standalone="yes"?>
<Relationships xmlns="http://schemas.openxmlformats.org/package/2006/relationships"><Relationship Id="rId1" Type="http://schemas.openxmlformats.org/officeDocument/2006/relationships/externalLinkPath" Target="/Users/david/Downloads/iQRMClass9_Question_AVPlot.xlsx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Terminology"/>
      <sheetName val="NormalEquations"/>
      <sheetName val="ExcelOutput"/>
      <sheetName val="DegreesOfFreedom"/>
      <sheetName val="QualityOfFit"/>
      <sheetName val="RSquareAdj"/>
      <sheetName val="FTest"/>
      <sheetName val="OrdinaryLeastSquares"/>
      <sheetName val="MaximumLikelihood"/>
    </sheetNames>
    <sheetDataSet>
      <sheetData sheetId="0" refreshError="1"/>
      <sheetData sheetId="1" refreshError="1"/>
      <sheetData sheetId="2">
        <row r="1">
          <cell r="C1">
            <v>-2</v>
          </cell>
        </row>
      </sheetData>
      <sheetData sheetId="3" refreshError="1"/>
      <sheetData sheetId="4">
        <row r="1">
          <cell r="C1">
            <v>-2</v>
          </cell>
        </row>
      </sheetData>
      <sheetData sheetId="5">
        <row r="6">
          <cell r="C6">
            <v>0.8</v>
          </cell>
        </row>
        <row r="7">
          <cell r="C7">
            <v>0.19999999999999996</v>
          </cell>
        </row>
        <row r="10">
          <cell r="C10">
            <v>1.0555555555555556</v>
          </cell>
        </row>
        <row r="11">
          <cell r="C11">
            <v>0.21111111111111108</v>
          </cell>
        </row>
      </sheetData>
      <sheetData sheetId="6" refreshError="1"/>
      <sheetData sheetId="7">
        <row r="3">
          <cell r="E3">
            <v>20</v>
          </cell>
        </row>
      </sheetData>
      <sheetData sheetId="8">
        <row r="3">
          <cell r="C3">
            <v>0.2888819048927293</v>
          </cell>
        </row>
      </sheetData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Today"/>
      <sheetName val="TMat1"/>
      <sheetName val="TMat2"/>
      <sheetName val="TMat3"/>
      <sheetName val="Binomial"/>
      <sheetName val="Normal"/>
      <sheetName val="NextClass1_MeanVar"/>
      <sheetName val="NextClass2_CovCorr"/>
      <sheetName val="NextClass3_SkewKurt"/>
      <sheetName val="NextClass4_Videos"/>
      <sheetName val="PreWork4NextClass"/>
      <sheetName val="ClassWork"/>
      <sheetName val="1_Vote"/>
      <sheetName val="2_TMatrix"/>
      <sheetName val="3_TMatrix2"/>
      <sheetName val="4_ConditionalProbability"/>
      <sheetName val="5_DenomSwitch"/>
      <sheetName val="6_Normal"/>
      <sheetName val="7_Backtest"/>
      <sheetName val="8_LifeAnnuity"/>
      <sheetName val="FinalExamReview"/>
      <sheetName val="ClassPolicy"/>
      <sheetName val="Programming"/>
      <sheetName val="Programming_Data"/>
      <sheetName val="Programming_Answer_P"/>
    </sheetNames>
    <sheetDataSet>
      <sheetData sheetId="0" refreshError="1"/>
      <sheetData sheetId="1" refreshError="1"/>
      <sheetData sheetId="2" refreshError="1"/>
      <sheetData sheetId="3" refreshError="1"/>
      <sheetData sheetId="4">
        <row r="12">
          <cell r="C12">
            <v>10</v>
          </cell>
        </row>
      </sheetData>
      <sheetData sheetId="5" refreshError="1"/>
      <sheetData sheetId="6">
        <row r="24">
          <cell r="E24">
            <v>-2.0344842309874376</v>
          </cell>
        </row>
        <row r="25">
          <cell r="E25">
            <v>2.6710696453581235</v>
          </cell>
        </row>
        <row r="26">
          <cell r="E26">
            <v>4.7055538763455615</v>
          </cell>
        </row>
        <row r="30">
          <cell r="C30">
            <v>0.47283563207088219</v>
          </cell>
        </row>
        <row r="31">
          <cell r="C31">
            <v>0.45767178102260736</v>
          </cell>
        </row>
        <row r="32">
          <cell r="C32">
            <v>0.42492062610286929</v>
          </cell>
        </row>
        <row r="33">
          <cell r="C33">
            <v>0.59889153009821006</v>
          </cell>
        </row>
        <row r="34">
          <cell r="C34">
            <v>-0.53177593704778414</v>
          </cell>
        </row>
        <row r="35">
          <cell r="C35">
            <v>-1.0923730126346645</v>
          </cell>
        </row>
        <row r="36">
          <cell r="C36">
            <v>-1.5032931355800621</v>
          </cell>
        </row>
        <row r="37">
          <cell r="C37">
            <v>1.5847145107069514</v>
          </cell>
        </row>
        <row r="38">
          <cell r="C38">
            <v>-1.0653967582348218</v>
          </cell>
        </row>
        <row r="39">
          <cell r="C39">
            <v>-0.41124559773468478</v>
          </cell>
        </row>
        <row r="40">
          <cell r="C40">
            <v>-3.1141255841770681E-2</v>
          </cell>
        </row>
        <row r="41">
          <cell r="C41">
            <v>1.2468143389598696</v>
          </cell>
        </row>
        <row r="42">
          <cell r="C42">
            <v>0.13044182619797937</v>
          </cell>
        </row>
        <row r="43">
          <cell r="C43">
            <v>0.59193078372161201</v>
          </cell>
        </row>
        <row r="44">
          <cell r="C44">
            <v>0.82333603760006313</v>
          </cell>
        </row>
        <row r="45">
          <cell r="C45">
            <v>0.65275066245239</v>
          </cell>
        </row>
        <row r="46">
          <cell r="C46">
            <v>-1.3299123879368187</v>
          </cell>
        </row>
        <row r="47">
          <cell r="C47">
            <v>1.8144389682637543</v>
          </cell>
        </row>
        <row r="48">
          <cell r="C48">
            <v>0.18357809747018158</v>
          </cell>
        </row>
        <row r="49">
          <cell r="C49">
            <v>1.3548288082437756</v>
          </cell>
        </row>
        <row r="50">
          <cell r="C50">
            <v>0.96000378303928868</v>
          </cell>
        </row>
        <row r="51">
          <cell r="C51">
            <v>-0.75251590001080337</v>
          </cell>
        </row>
        <row r="52">
          <cell r="C52">
            <v>-0.54280595514466867</v>
          </cell>
        </row>
        <row r="53">
          <cell r="C53">
            <v>1.4450781934897143</v>
          </cell>
        </row>
        <row r="54">
          <cell r="C54">
            <v>-1.3103661952828956</v>
          </cell>
        </row>
        <row r="55">
          <cell r="C55">
            <v>0.86453510799169753</v>
          </cell>
        </row>
        <row r="56">
          <cell r="C56">
            <v>0.54063492010443293</v>
          </cell>
        </row>
        <row r="57">
          <cell r="C57">
            <v>-1.1926173327716567</v>
          </cell>
        </row>
        <row r="58">
          <cell r="C58">
            <v>-2.0344842309874376</v>
          </cell>
        </row>
        <row r="59">
          <cell r="C59">
            <v>1.7299667033107016</v>
          </cell>
        </row>
        <row r="60">
          <cell r="C60">
            <v>1.5877550893721093</v>
          </cell>
        </row>
        <row r="61">
          <cell r="C61">
            <v>0.65950770253534019</v>
          </cell>
        </row>
        <row r="62">
          <cell r="C62">
            <v>0.97540989122619604</v>
          </cell>
        </row>
        <row r="63">
          <cell r="C63">
            <v>0.36092288473141043</v>
          </cell>
        </row>
        <row r="64">
          <cell r="C64">
            <v>1.8562365796243729</v>
          </cell>
        </row>
        <row r="65">
          <cell r="C65">
            <v>-0.20913258218132988</v>
          </cell>
        </row>
        <row r="66">
          <cell r="C66">
            <v>-0.43135032447355126</v>
          </cell>
        </row>
        <row r="67">
          <cell r="C67">
            <v>-0.50537849528565904</v>
          </cell>
        </row>
        <row r="68">
          <cell r="C68">
            <v>1.2005463935897949</v>
          </cell>
        </row>
        <row r="69">
          <cell r="C69">
            <v>-0.95292427154916037</v>
          </cell>
        </row>
        <row r="70">
          <cell r="C70">
            <v>-1.489300177748593</v>
          </cell>
        </row>
        <row r="71">
          <cell r="C71">
            <v>1.3569249544412405</v>
          </cell>
        </row>
        <row r="72">
          <cell r="C72">
            <v>-3.4339261951630076E-2</v>
          </cell>
        </row>
        <row r="73">
          <cell r="C73">
            <v>0.47242793486658613</v>
          </cell>
        </row>
        <row r="74">
          <cell r="C74">
            <v>-0.20616730719777968</v>
          </cell>
        </row>
        <row r="75">
          <cell r="C75">
            <v>-0.1241253327308736</v>
          </cell>
        </row>
        <row r="76">
          <cell r="C76">
            <v>-0.15797703340739311</v>
          </cell>
        </row>
        <row r="77">
          <cell r="C77">
            <v>0.7834064814089936</v>
          </cell>
        </row>
        <row r="78">
          <cell r="C78">
            <v>-0.31403473645401986</v>
          </cell>
        </row>
        <row r="79">
          <cell r="C79">
            <v>-1.0892091579210856</v>
          </cell>
        </row>
        <row r="80">
          <cell r="C80">
            <v>-0.14229621061692244</v>
          </cell>
        </row>
        <row r="81">
          <cell r="C81">
            <v>-0.95498011758643009</v>
          </cell>
        </row>
        <row r="82">
          <cell r="C82">
            <v>2.4325997984353718</v>
          </cell>
        </row>
        <row r="83">
          <cell r="C83">
            <v>-0.24005877903367401</v>
          </cell>
        </row>
        <row r="84">
          <cell r="C84">
            <v>-0.54140727804528221</v>
          </cell>
        </row>
        <row r="85">
          <cell r="C85">
            <v>0.71219161995211278</v>
          </cell>
        </row>
        <row r="86">
          <cell r="C86">
            <v>0.48682362643606775</v>
          </cell>
        </row>
        <row r="87">
          <cell r="C87">
            <v>0.41460686137681257</v>
          </cell>
        </row>
        <row r="88">
          <cell r="C88">
            <v>1.002966196417018</v>
          </cell>
        </row>
        <row r="89">
          <cell r="C89">
            <v>0.54243255375052368</v>
          </cell>
        </row>
        <row r="90">
          <cell r="C90">
            <v>-1.8689342043077717</v>
          </cell>
        </row>
        <row r="91">
          <cell r="C91">
            <v>-0.1275510652267782</v>
          </cell>
        </row>
        <row r="92">
          <cell r="C92">
            <v>0.36656834921990267</v>
          </cell>
        </row>
        <row r="93">
          <cell r="C93">
            <v>0.1959142079947935</v>
          </cell>
        </row>
        <row r="94">
          <cell r="C94">
            <v>0.1633818377141269</v>
          </cell>
        </row>
        <row r="95">
          <cell r="C95">
            <v>2.6710696453581235</v>
          </cell>
        </row>
        <row r="96">
          <cell r="C96">
            <v>-0.42429971649028647</v>
          </cell>
        </row>
        <row r="97">
          <cell r="C97">
            <v>-0.61637830092325185</v>
          </cell>
        </row>
        <row r="98">
          <cell r="C98">
            <v>-1.2467608733272906</v>
          </cell>
        </row>
        <row r="99">
          <cell r="C99">
            <v>-1.2420790016593952</v>
          </cell>
        </row>
        <row r="100">
          <cell r="C100">
            <v>0.61925278950750406</v>
          </cell>
        </row>
        <row r="101">
          <cell r="C101">
            <v>0.20992154625570031</v>
          </cell>
        </row>
        <row r="102">
          <cell r="C102">
            <v>0.43154151978882149</v>
          </cell>
        </row>
        <row r="103">
          <cell r="C103">
            <v>-0.61942148444040201</v>
          </cell>
        </row>
        <row r="104">
          <cell r="C104">
            <v>0.31298184561513664</v>
          </cell>
        </row>
        <row r="105">
          <cell r="C105">
            <v>-1.3293756011157096</v>
          </cell>
        </row>
        <row r="106">
          <cell r="C106">
            <v>-0.71328480340091105</v>
          </cell>
        </row>
        <row r="107">
          <cell r="C107">
            <v>1.3924790675406515</v>
          </cell>
        </row>
        <row r="108">
          <cell r="C108">
            <v>1.1826914188463862</v>
          </cell>
        </row>
        <row r="109">
          <cell r="C109">
            <v>1.4342383981022007</v>
          </cell>
        </row>
        <row r="110">
          <cell r="C110">
            <v>0.78543422003077046</v>
          </cell>
        </row>
        <row r="111">
          <cell r="C111">
            <v>-1.0870596324040505</v>
          </cell>
        </row>
        <row r="112">
          <cell r="C112">
            <v>0.63325128160473498</v>
          </cell>
        </row>
        <row r="113">
          <cell r="C113">
            <v>0.77787386482362986</v>
          </cell>
        </row>
        <row r="114">
          <cell r="C114">
            <v>0.24837890304058732</v>
          </cell>
        </row>
        <row r="115">
          <cell r="C115">
            <v>0.80752026146839906</v>
          </cell>
        </row>
        <row r="116">
          <cell r="C116">
            <v>0.74478903054676848</v>
          </cell>
        </row>
        <row r="117">
          <cell r="C117">
            <v>-1.1491720845402209</v>
          </cell>
        </row>
        <row r="118">
          <cell r="C118">
            <v>0.42896914696081034</v>
          </cell>
        </row>
        <row r="119">
          <cell r="C119">
            <v>-0.597892993359188</v>
          </cell>
        </row>
        <row r="120">
          <cell r="C120">
            <v>0.88781240410706486</v>
          </cell>
        </row>
        <row r="121">
          <cell r="C121">
            <v>1.4220282396798032</v>
          </cell>
        </row>
        <row r="122">
          <cell r="C122">
            <v>1.5429318688961562</v>
          </cell>
        </row>
        <row r="123">
          <cell r="C123">
            <v>0.34104768407371333</v>
          </cell>
        </row>
        <row r="124">
          <cell r="C124">
            <v>0.99699934548788016</v>
          </cell>
        </row>
        <row r="125">
          <cell r="C125">
            <v>-1.509506598426565</v>
          </cell>
        </row>
        <row r="126">
          <cell r="C126">
            <v>-1.7004043615721947</v>
          </cell>
        </row>
        <row r="127">
          <cell r="C127">
            <v>0.36438233854416907</v>
          </cell>
        </row>
        <row r="128">
          <cell r="C128">
            <v>-0.68071196946934187</v>
          </cell>
        </row>
        <row r="129">
          <cell r="C129">
            <v>-1.4717164307075286</v>
          </cell>
        </row>
      </sheetData>
      <sheetData sheetId="7" refreshError="1"/>
      <sheetData sheetId="8" refreshError="1"/>
      <sheetData sheetId="9" refreshError="1"/>
      <sheetData sheetId="10" refreshError="1"/>
      <sheetData sheetId="11" refreshError="1"/>
      <sheetData sheetId="12" refreshError="1"/>
      <sheetData sheetId="13" refreshError="1"/>
      <sheetData sheetId="14" refreshError="1"/>
      <sheetData sheetId="15" refreshError="1"/>
      <sheetData sheetId="16" refreshError="1"/>
      <sheetData sheetId="17" refreshError="1"/>
      <sheetData sheetId="18" refreshError="1"/>
      <sheetData sheetId="19" refreshError="1"/>
      <sheetData sheetId="20" refreshError="1"/>
      <sheetData sheetId="21" refreshError="1"/>
      <sheetData sheetId="22" refreshError="1"/>
      <sheetData sheetId="23" refreshError="1"/>
      <sheetData sheetId="24" refreshError="1"/>
    </sheetDataSet>
  </externalBook>
</externalLink>
</file>

<file path=xl/externalLinks/externalLink3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Today"/>
      <sheetName val="Derivatives"/>
      <sheetName val="SumRule"/>
      <sheetName val="ProductRule"/>
      <sheetName val="ChainRule"/>
      <sheetName val="PowerRule"/>
      <sheetName val="Minimization1"/>
      <sheetName val="Minimization2"/>
      <sheetName val="Minimization3"/>
      <sheetName val="MaximumLikelihood"/>
      <sheetName val="Prework4NextClass"/>
      <sheetName val="Drills"/>
      <sheetName val="ClassWork"/>
      <sheetName val="1_Derivatives"/>
      <sheetName val="2_Bond_WeightedCF"/>
      <sheetName val="3_Duration"/>
      <sheetName val="4_Sensitivity"/>
      <sheetName val="5_Elasticity"/>
      <sheetName val="6_OptimalHedge"/>
      <sheetName val="7_TaylorSeries"/>
      <sheetName val="8_MLE"/>
      <sheetName val="9_DurationTable"/>
      <sheetName val="FinalExamReview"/>
      <sheetName val="ClassPolicy"/>
    </sheetNames>
    <sheetDataSet>
      <sheetData sheetId="0"/>
      <sheetData sheetId="1"/>
      <sheetData sheetId="2"/>
      <sheetData sheetId="3">
        <row r="12">
          <cell r="C12">
            <v>4</v>
          </cell>
        </row>
        <row r="13">
          <cell r="C13">
            <v>7</v>
          </cell>
        </row>
        <row r="14">
          <cell r="C14">
            <v>28</v>
          </cell>
        </row>
        <row r="15">
          <cell r="C15">
            <v>0.1</v>
          </cell>
        </row>
        <row r="16">
          <cell r="C16">
            <v>37.268000000000008</v>
          </cell>
        </row>
        <row r="20">
          <cell r="C20">
            <v>4.8400000000000007</v>
          </cell>
          <cell r="D20">
            <v>7.7000000000000011</v>
          </cell>
        </row>
      </sheetData>
      <sheetData sheetId="4"/>
      <sheetData sheetId="5"/>
      <sheetData sheetId="6"/>
      <sheetData sheetId="7">
        <row r="3">
          <cell r="B3">
            <v>-10</v>
          </cell>
        </row>
      </sheetData>
      <sheetData sheetId="8">
        <row r="2">
          <cell r="S2">
            <v>-3</v>
          </cell>
        </row>
      </sheetData>
      <sheetData sheetId="9"/>
      <sheetData sheetId="10"/>
      <sheetData sheetId="11"/>
      <sheetData sheetId="12"/>
      <sheetData sheetId="13"/>
      <sheetData sheetId="14"/>
      <sheetData sheetId="15"/>
      <sheetData sheetId="16"/>
      <sheetData sheetId="17"/>
      <sheetData sheetId="18"/>
      <sheetData sheetId="19"/>
      <sheetData sheetId="20"/>
      <sheetData sheetId="21"/>
      <sheetData sheetId="22"/>
      <sheetData sheetId="23"/>
    </sheetDataSet>
  </externalBook>
</externalLink>
</file>

<file path=xl/externalLinks/externalLink4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Class7"/>
      <sheetName val="Summary"/>
      <sheetName val="Loans"/>
      <sheetName val="DelinquencyTransition"/>
      <sheetName val="ExporeInf"/>
      <sheetName val="Spread2PD"/>
      <sheetName val="CDS"/>
      <sheetName val="CreditRiskMitigation"/>
      <sheetName val="Liquidity1"/>
      <sheetName val="Discussion1"/>
      <sheetName val="Discussion2"/>
      <sheetName val="Discussion3"/>
    </sheetNames>
    <sheetDataSet>
      <sheetData sheetId="0"/>
      <sheetData sheetId="1"/>
      <sheetData sheetId="2"/>
      <sheetData sheetId="3"/>
      <sheetData sheetId="4">
        <row r="3">
          <cell r="C3">
            <v>1</v>
          </cell>
          <cell r="D3">
            <v>0</v>
          </cell>
          <cell r="E3">
            <v>0</v>
          </cell>
          <cell r="F3">
            <v>0</v>
          </cell>
          <cell r="G3">
            <v>0</v>
          </cell>
          <cell r="H3">
            <v>0</v>
          </cell>
        </row>
        <row r="4">
          <cell r="C4">
            <v>0.2</v>
          </cell>
          <cell r="D4">
            <v>0.7</v>
          </cell>
          <cell r="E4">
            <v>0.05</v>
          </cell>
          <cell r="F4">
            <v>0.05</v>
          </cell>
          <cell r="G4">
            <v>0</v>
          </cell>
          <cell r="H4">
            <v>0</v>
          </cell>
        </row>
        <row r="5">
          <cell r="C5">
            <v>0.1</v>
          </cell>
          <cell r="D5">
            <v>0.2</v>
          </cell>
          <cell r="E5">
            <v>0.6</v>
          </cell>
          <cell r="F5">
            <v>0.05</v>
          </cell>
          <cell r="G5">
            <v>0.05</v>
          </cell>
          <cell r="H5">
            <v>0</v>
          </cell>
        </row>
        <row r="6">
          <cell r="C6">
            <v>0.1</v>
          </cell>
          <cell r="D6">
            <v>0</v>
          </cell>
          <cell r="E6">
            <v>0</v>
          </cell>
          <cell r="F6">
            <v>0.6</v>
          </cell>
          <cell r="G6">
            <v>0.3</v>
          </cell>
          <cell r="H6">
            <v>0</v>
          </cell>
        </row>
        <row r="7">
          <cell r="C7">
            <v>0.05</v>
          </cell>
          <cell r="D7">
            <v>0</v>
          </cell>
          <cell r="E7">
            <v>0</v>
          </cell>
          <cell r="F7">
            <v>0</v>
          </cell>
          <cell r="G7">
            <v>0.55000000000000004</v>
          </cell>
          <cell r="H7">
            <v>0.4</v>
          </cell>
        </row>
        <row r="8">
          <cell r="C8">
            <v>0</v>
          </cell>
          <cell r="D8">
            <v>0</v>
          </cell>
          <cell r="E8">
            <v>0</v>
          </cell>
          <cell r="F8">
            <v>0</v>
          </cell>
          <cell r="G8">
            <v>0</v>
          </cell>
          <cell r="H8">
            <v>1</v>
          </cell>
        </row>
        <row r="12">
          <cell r="C12">
            <v>1</v>
          </cell>
          <cell r="D12">
            <v>0</v>
          </cell>
          <cell r="E12">
            <v>0</v>
          </cell>
          <cell r="F12">
            <v>0</v>
          </cell>
          <cell r="G12">
            <v>0</v>
          </cell>
          <cell r="H12">
            <v>0</v>
          </cell>
        </row>
        <row r="13">
          <cell r="C13">
            <v>0.67101876562500007</v>
          </cell>
          <cell r="D13">
            <v>0.14815299999999992</v>
          </cell>
          <cell r="E13">
            <v>3.8272000000000007E-2</v>
          </cell>
          <cell r="F13">
            <v>4.4510249999999994E-2</v>
          </cell>
          <cell r="G13">
            <v>4.3085859375E-2</v>
          </cell>
          <cell r="H13">
            <v>5.4960124999999999E-2</v>
          </cell>
        </row>
        <row r="14">
          <cell r="C14">
            <v>0.52224385937499984</v>
          </cell>
          <cell r="D14">
            <v>0.15308799999999997</v>
          </cell>
          <cell r="E14">
            <v>7.1609000000000006E-2</v>
          </cell>
          <cell r="F14">
            <v>5.0748500000000009E-2</v>
          </cell>
          <cell r="G14">
            <v>6.2223765624999997E-2</v>
          </cell>
          <cell r="H14">
            <v>0.140086875</v>
          </cell>
        </row>
        <row r="15">
          <cell r="C15">
            <v>0.30513109374999997</v>
          </cell>
          <cell r="D15">
            <v>0</v>
          </cell>
          <cell r="E15">
            <v>0</v>
          </cell>
          <cell r="F15">
            <v>4.6655999999999996E-2</v>
          </cell>
          <cell r="G15">
            <v>0.11385215625</v>
          </cell>
          <cell r="H15">
            <v>0.53436074999999994</v>
          </cell>
        </row>
        <row r="16">
          <cell r="C16">
            <v>0.10803548437500002</v>
          </cell>
          <cell r="D16">
            <v>0</v>
          </cell>
          <cell r="E16">
            <v>0</v>
          </cell>
          <cell r="F16">
            <v>0</v>
          </cell>
          <cell r="G16">
            <v>2.7680640625000016E-2</v>
          </cell>
          <cell r="H16">
            <v>0.86428387500000015</v>
          </cell>
        </row>
        <row r="17">
          <cell r="C17">
            <v>0</v>
          </cell>
          <cell r="D17">
            <v>0</v>
          </cell>
          <cell r="E17">
            <v>0</v>
          </cell>
          <cell r="F17">
            <v>0</v>
          </cell>
          <cell r="G17">
            <v>0</v>
          </cell>
          <cell r="H17">
            <v>1</v>
          </cell>
        </row>
        <row r="21">
          <cell r="C21">
            <v>1</v>
          </cell>
          <cell r="D21">
            <v>0</v>
          </cell>
          <cell r="E21">
            <v>0</v>
          </cell>
          <cell r="F21">
            <v>0</v>
          </cell>
          <cell r="G21">
            <v>0</v>
          </cell>
          <cell r="H21">
            <v>0</v>
          </cell>
        </row>
        <row r="22">
          <cell r="C22">
            <v>0.84342114600735374</v>
          </cell>
          <cell r="D22">
            <v>1.0352896953204995E-5</v>
          </cell>
          <cell r="E22">
            <v>3.1992182250593712E-6</v>
          </cell>
          <cell r="F22">
            <v>4.1876328384128526E-6</v>
          </cell>
          <cell r="G22">
            <v>6.6857073184685395E-6</v>
          </cell>
          <cell r="H22">
            <v>0.156554428537311</v>
          </cell>
        </row>
        <row r="23">
          <cell r="C23">
            <v>0.72725641449500444</v>
          </cell>
          <cell r="D23">
            <v>1.2796872900237485E-5</v>
          </cell>
          <cell r="E23">
            <v>3.9544605030862563E-6</v>
          </cell>
          <cell r="F23">
            <v>5.1760474517663339E-6</v>
          </cell>
          <cell r="G23">
            <v>8.2632168401722577E-6</v>
          </cell>
          <cell r="H23">
            <v>0.27271339490730012</v>
          </cell>
        </row>
        <row r="24">
          <cell r="C24">
            <v>0.33333333254637681</v>
          </cell>
          <cell r="D24">
            <v>0</v>
          </cell>
          <cell r="E24">
            <v>0</v>
          </cell>
          <cell r="F24">
            <v>8.0204967233062296E-10</v>
          </cell>
          <cell r="G24">
            <v>4.6764599586037787E-9</v>
          </cell>
          <cell r="H24">
            <v>0.66666666197511359</v>
          </cell>
        </row>
        <row r="25">
          <cell r="C25">
            <v>0.11111111110859562</v>
          </cell>
          <cell r="D25">
            <v>0</v>
          </cell>
          <cell r="E25">
            <v>0</v>
          </cell>
          <cell r="F25">
            <v>0</v>
          </cell>
          <cell r="G25">
            <v>2.2639679229993673E-11</v>
          </cell>
          <cell r="H25">
            <v>0.88888888886876494</v>
          </cell>
        </row>
        <row r="26">
          <cell r="C26">
            <v>0</v>
          </cell>
          <cell r="D26">
            <v>0</v>
          </cell>
          <cell r="E26">
            <v>0</v>
          </cell>
          <cell r="F26">
            <v>0</v>
          </cell>
          <cell r="G26">
            <v>0</v>
          </cell>
          <cell r="H26">
            <v>1</v>
          </cell>
        </row>
        <row r="29">
          <cell r="C29">
            <v>10000</v>
          </cell>
          <cell r="D29">
            <v>10000</v>
          </cell>
          <cell r="E29">
            <v>10000</v>
          </cell>
          <cell r="F29">
            <v>10000</v>
          </cell>
          <cell r="G29">
            <v>0</v>
          </cell>
          <cell r="H29">
            <v>0</v>
          </cell>
        </row>
      </sheetData>
      <sheetData sheetId="5">
        <row r="16">
          <cell r="C16">
            <v>8.7526935082926656</v>
          </cell>
        </row>
        <row r="20">
          <cell r="F20">
            <v>0.97530991202833262</v>
          </cell>
        </row>
        <row r="21">
          <cell r="F21">
            <v>0.95122942450071402</v>
          </cell>
        </row>
        <row r="22">
          <cell r="F22">
            <v>0.92774348632855286</v>
          </cell>
        </row>
        <row r="23">
          <cell r="F23">
            <v>0.90483741803595952</v>
          </cell>
        </row>
        <row r="24">
          <cell r="F24">
            <v>0.88249690258459546</v>
          </cell>
        </row>
        <row r="25">
          <cell r="F25">
            <v>0.86070797642505781</v>
          </cell>
        </row>
        <row r="26">
          <cell r="F26">
            <v>0.83945702076920736</v>
          </cell>
        </row>
        <row r="27">
          <cell r="F27">
            <v>0.81873075307798182</v>
          </cell>
        </row>
        <row r="28">
          <cell r="F28">
            <v>0.79851621875937706</v>
          </cell>
        </row>
        <row r="29">
          <cell r="F29">
            <v>0.77880078307140488</v>
          </cell>
        </row>
        <row r="40">
          <cell r="B40">
            <v>0.5</v>
          </cell>
          <cell r="C40">
            <v>106.72870921346704</v>
          </cell>
          <cell r="D40">
            <v>40</v>
          </cell>
          <cell r="F40">
            <v>0.97530991202833262</v>
          </cell>
        </row>
        <row r="41">
          <cell r="B41">
            <v>1.5</v>
          </cell>
          <cell r="C41">
            <v>105.97104849893799</v>
          </cell>
          <cell r="D41">
            <v>40</v>
          </cell>
          <cell r="F41">
            <v>0.92774348632855286</v>
          </cell>
        </row>
        <row r="42">
          <cell r="B42">
            <v>2.5</v>
          </cell>
          <cell r="C42">
            <v>105.17454168889401</v>
          </cell>
          <cell r="D42">
            <v>40</v>
          </cell>
          <cell r="F42">
            <v>0.88249690258459546</v>
          </cell>
        </row>
        <row r="43">
          <cell r="B43">
            <v>3.5</v>
          </cell>
          <cell r="C43">
            <v>104.33719710142807</v>
          </cell>
          <cell r="D43">
            <v>40</v>
          </cell>
          <cell r="F43">
            <v>0.83945702076920736</v>
          </cell>
        </row>
        <row r="44">
          <cell r="B44">
            <v>4.5</v>
          </cell>
          <cell r="C44">
            <v>103.45692093891826</v>
          </cell>
          <cell r="D44">
            <v>40</v>
          </cell>
          <cell r="F44">
            <v>0.79851621875937706</v>
          </cell>
        </row>
        <row r="45">
          <cell r="G45">
            <v>288.4814055773889</v>
          </cell>
        </row>
      </sheetData>
      <sheetData sheetId="6">
        <row r="7">
          <cell r="B7">
            <v>0.02</v>
          </cell>
          <cell r="C7">
            <v>0.05</v>
          </cell>
        </row>
        <row r="11">
          <cell r="C11">
            <v>0.98019867330675525</v>
          </cell>
          <cell r="E11">
            <v>0.95122942450071402</v>
          </cell>
        </row>
        <row r="12">
          <cell r="C12">
            <v>0.96078943915232318</v>
          </cell>
          <cell r="E12">
            <v>0.90483741803595952</v>
          </cell>
        </row>
        <row r="13">
          <cell r="C13">
            <v>0.94176453358424872</v>
          </cell>
          <cell r="E13">
            <v>0.86070797642505781</v>
          </cell>
        </row>
        <row r="14">
          <cell r="C14">
            <v>0.92311634638663576</v>
          </cell>
          <cell r="E14">
            <v>0.81873075307798182</v>
          </cell>
        </row>
        <row r="15">
          <cell r="C15">
            <v>0.90483741803595952</v>
          </cell>
          <cell r="E15">
            <v>0.77880078307140488</v>
          </cell>
        </row>
        <row r="21">
          <cell r="B21">
            <v>0.5</v>
          </cell>
          <cell r="C21">
            <v>1.9801326693244747E-2</v>
          </cell>
          <cell r="E21">
            <v>1.1880796015946849E-2</v>
          </cell>
          <cell r="F21">
            <v>0.97530991202833262</v>
          </cell>
          <cell r="I21">
            <v>9.9006633466223737E-3</v>
          </cell>
          <cell r="J21">
            <v>9.6562150976164038E-3</v>
          </cell>
        </row>
        <row r="22">
          <cell r="B22">
            <v>1.5</v>
          </cell>
          <cell r="C22">
            <v>1.9409234154432076E-2</v>
          </cell>
          <cell r="E22">
            <v>1.1645540492659244E-2</v>
          </cell>
          <cell r="F22">
            <v>0.92774348632855286</v>
          </cell>
          <cell r="I22">
            <v>9.7046170772160378E-3</v>
          </cell>
          <cell r="J22">
            <v>9.0033952807000179E-3</v>
          </cell>
        </row>
        <row r="23">
          <cell r="B23">
            <v>2.5</v>
          </cell>
          <cell r="C23">
            <v>1.9024905568074457E-2</v>
          </cell>
          <cell r="E23">
            <v>1.1414943340844674E-2</v>
          </cell>
          <cell r="F23">
            <v>0.88249690258459546</v>
          </cell>
          <cell r="I23">
            <v>9.5124527840372286E-3</v>
          </cell>
          <cell r="J23">
            <v>8.3947101178950666E-3</v>
          </cell>
        </row>
        <row r="24">
          <cell r="B24">
            <v>3.5</v>
          </cell>
          <cell r="C24">
            <v>1.8648187197612964E-2</v>
          </cell>
          <cell r="E24">
            <v>1.1188912318567779E-2</v>
          </cell>
          <cell r="F24">
            <v>0.83945702076920736</v>
          </cell>
          <cell r="I24">
            <v>9.3240935988064821E-3</v>
          </cell>
          <cell r="J24">
            <v>7.8271758338273271E-3</v>
          </cell>
        </row>
        <row r="25">
          <cell r="B25">
            <v>4.5</v>
          </cell>
          <cell r="C25">
            <v>1.8278928350676238E-2</v>
          </cell>
          <cell r="E25">
            <v>1.0967357010405743E-2</v>
          </cell>
          <cell r="F25">
            <v>0.79851621875937706</v>
          </cell>
          <cell r="I25">
            <v>9.1394641753381189E-3</v>
          </cell>
          <cell r="J25">
            <v>7.2980103747777832E-3</v>
          </cell>
        </row>
      </sheetData>
      <sheetData sheetId="7"/>
      <sheetData sheetId="8"/>
      <sheetData sheetId="9"/>
      <sheetData sheetId="10"/>
      <sheetData sheetId="11"/>
    </sheetDataSet>
  </externalBook>
</externalLink>
</file>

<file path=xl/externalLinks/externalLink5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Intro"/>
      <sheetName val="Intro1"/>
      <sheetName val="Day1"/>
      <sheetName val="Day2"/>
      <sheetName val="Themes"/>
      <sheetName val="Excel"/>
      <sheetName val="C0"/>
      <sheetName val="C1"/>
      <sheetName val="VaR0"/>
      <sheetName val="VaR1"/>
      <sheetName val="Class6"/>
    </sheetNames>
    <sheetDataSet>
      <sheetData sheetId="0" refreshError="1"/>
      <sheetData sheetId="1" refreshError="1"/>
      <sheetData sheetId="2" refreshError="1"/>
      <sheetData sheetId="3" refreshError="1"/>
      <sheetData sheetId="4" refreshError="1"/>
      <sheetData sheetId="5">
        <row r="10">
          <cell r="C10">
            <v>0.30509841009160843</v>
          </cell>
        </row>
      </sheetData>
      <sheetData sheetId="6" refreshError="1"/>
      <sheetData sheetId="7" refreshError="1"/>
      <sheetData sheetId="8"/>
      <sheetData sheetId="9">
        <row r="17">
          <cell r="H17">
            <v>-0.1166666666666667</v>
          </cell>
        </row>
      </sheetData>
      <sheetData sheetId="10" refreshError="1"/>
    </sheetDataSet>
  </externalBook>
</externalLink>
</file>

<file path=xl/externalLinks/externalLink6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Liquidity_VaR"/>
    </sheetNames>
    <sheetDataSet>
      <sheetData sheetId="0" refreshError="1"/>
    </sheetDataSet>
  </externalBook>
</externalLink>
</file>

<file path=xl/externalLinks/externalLink7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OptionsHW"/>
      <sheetName val="fxHW"/>
      <sheetName val="VaR_HW_Q1"/>
      <sheetName val="VaR_HW_Q2"/>
      <sheetName val="VaR_HW_2.4"/>
      <sheetName val="VaR_HW_1"/>
      <sheetName val="VaR_HW_2"/>
      <sheetName val="HW6"/>
      <sheetName val="Date0"/>
      <sheetName val="Date1"/>
      <sheetName val="Date2"/>
      <sheetName val="Date0Check1"/>
      <sheetName val="Date0Check2"/>
      <sheetName val="4.2"/>
      <sheetName val="4.3"/>
      <sheetName val="4.4"/>
    </sheetNames>
    <sheetDataSet>
      <sheetData sheetId="0">
        <row r="2">
          <cell r="C2">
            <v>67</v>
          </cell>
        </row>
        <row r="12">
          <cell r="C12">
            <v>0.38595880367242197</v>
          </cell>
          <cell r="D12">
            <v>0.58659004994372632</v>
          </cell>
          <cell r="E12">
            <v>0.37550388277557334</v>
          </cell>
        </row>
        <row r="13">
          <cell r="C13">
            <v>0.3121138317415072</v>
          </cell>
          <cell r="D13">
            <v>0.5111143422154043</v>
          </cell>
          <cell r="E13">
            <v>0.18107379394568301</v>
          </cell>
        </row>
        <row r="14">
          <cell r="C14">
            <v>0.61404119632757803</v>
          </cell>
          <cell r="D14">
            <v>0.41340995005627368</v>
          </cell>
          <cell r="E14">
            <v>0.62449611722442666</v>
          </cell>
        </row>
        <row r="15">
          <cell r="C15">
            <v>0.6878861682584928</v>
          </cell>
          <cell r="D15">
            <v>0.48888565778459575</v>
          </cell>
          <cell r="E15">
            <v>0.81892620605431699</v>
          </cell>
        </row>
        <row r="17">
          <cell r="C17">
            <v>65.837699789559906</v>
          </cell>
          <cell r="D17">
            <v>775</v>
          </cell>
          <cell r="E17">
            <v>237</v>
          </cell>
        </row>
        <row r="18">
          <cell r="C18">
            <v>71.176742801849741</v>
          </cell>
          <cell r="D18">
            <v>756.96607190143357</v>
          </cell>
          <cell r="E18">
            <v>341.35846920991639</v>
          </cell>
        </row>
        <row r="20">
          <cell r="C20">
            <v>3.1953939205575459</v>
          </cell>
          <cell r="D20">
            <v>67.711072787108264</v>
          </cell>
          <cell r="E20">
            <v>27.183347102480703</v>
          </cell>
        </row>
        <row r="25">
          <cell r="C25">
            <v>3000000</v>
          </cell>
          <cell r="D25">
            <v>1000000</v>
          </cell>
          <cell r="E25">
            <v>5000000</v>
          </cell>
        </row>
        <row r="26">
          <cell r="C26">
            <v>44776.119402985074</v>
          </cell>
          <cell r="D26">
            <v>1290.3225806451612</v>
          </cell>
          <cell r="E26">
            <v>21097.04641350211</v>
          </cell>
        </row>
      </sheetData>
      <sheetData sheetId="1">
        <row r="3">
          <cell r="F3">
            <v>1.385</v>
          </cell>
          <cell r="G3">
            <v>121.9</v>
          </cell>
          <cell r="H3">
            <v>18.899999999999999</v>
          </cell>
        </row>
        <row r="4">
          <cell r="F4">
            <v>1.15E-2</v>
          </cell>
          <cell r="G4">
            <v>-7.0000000000000001E-3</v>
          </cell>
          <cell r="H4">
            <v>-1.2999999999999999E-3</v>
          </cell>
        </row>
        <row r="5">
          <cell r="F5">
            <v>5.0000000000000001E-3</v>
          </cell>
          <cell r="G5">
            <v>1.1000000000000001E-3</v>
          </cell>
          <cell r="H5">
            <v>3.85E-2</v>
          </cell>
        </row>
      </sheetData>
      <sheetData sheetId="2"/>
      <sheetData sheetId="3"/>
      <sheetData sheetId="4"/>
      <sheetData sheetId="5">
        <row r="6">
          <cell r="C6">
            <v>1.0699999999999999E-2</v>
          </cell>
        </row>
      </sheetData>
      <sheetData sheetId="6"/>
      <sheetData sheetId="7"/>
      <sheetData sheetId="8"/>
      <sheetData sheetId="9"/>
      <sheetData sheetId="10"/>
      <sheetData sheetId="11">
        <row r="4">
          <cell r="H4">
            <v>24</v>
          </cell>
        </row>
      </sheetData>
      <sheetData sheetId="12">
        <row r="4">
          <cell r="E4">
            <v>5.0000000000000001E-3</v>
          </cell>
        </row>
      </sheetData>
      <sheetData sheetId="13"/>
      <sheetData sheetId="14"/>
      <sheetData sheetId="15"/>
    </sheetDataSet>
  </externalBook>
</externalLink>
</file>

<file path=xl/externalLinks/externalLink8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Class4"/>
      <sheetName val="Options0"/>
      <sheetName val="Options1"/>
      <sheetName val="Options2"/>
      <sheetName val="Futures"/>
      <sheetName val="Swaps"/>
      <sheetName val="OptimalHedging"/>
      <sheetName val="QuizBank4"/>
      <sheetName val="O_Material"/>
      <sheetName val="O_Discussion"/>
    </sheetNames>
    <sheetDataSet>
      <sheetData sheetId="0"/>
      <sheetData sheetId="1"/>
      <sheetData sheetId="2"/>
      <sheetData sheetId="3">
        <row r="6">
          <cell r="C6">
            <v>2.1837080457267475</v>
          </cell>
        </row>
        <row r="7">
          <cell r="C7">
            <v>-0.18370804572674748</v>
          </cell>
        </row>
      </sheetData>
      <sheetData sheetId="4"/>
      <sheetData sheetId="5"/>
      <sheetData sheetId="6"/>
      <sheetData sheetId="7"/>
      <sheetData sheetId="8"/>
      <sheetData sheetId="9"/>
    </sheetDataSet>
  </externalBook>
</externalLink>
</file>

<file path=xl/externalLinks/externalLink9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PortfolioVaRExample"/>
      <sheetName val="MatrixMult_CovCorr"/>
      <sheetName val="MatrixMult_Credit"/>
    </sheetNames>
    <sheetDataSet>
      <sheetData sheetId="0" refreshError="1"/>
      <sheetData sheetId="1" refreshError="1"/>
      <sheetData sheetId="2" refreshError="1"/>
    </sheetDataSet>
  </externalBook>
</externalLink>
</file>

<file path=xl/externalLinks/externalLink10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Today"/>
      <sheetName val="SetUp"/>
      <sheetName val="Macro"/>
      <sheetName val="Looping"/>
      <sheetName val="Conditioning"/>
      <sheetName val="Functions"/>
      <sheetName val="Computer"/>
      <sheetName val="DataTypes"/>
      <sheetName val="Mechanics"/>
      <sheetName val="Arrays"/>
      <sheetName val="qOffice1_Filter"/>
      <sheetName val="qOffice_Pivot"/>
      <sheetName val="Prework4NextClass"/>
      <sheetName val="InClassProjects"/>
      <sheetName val="qFunctions"/>
      <sheetName val="qArrays1"/>
      <sheetName val="qDataTypes"/>
      <sheetName val="qConditioning"/>
      <sheetName val="BLANK"/>
      <sheetName val="DataTypes_ASCII"/>
      <sheetName val="NextTime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/>
      <sheetData sheetId="12"/>
      <sheetData sheetId="13"/>
      <sheetData sheetId="14">
        <row r="6">
          <cell r="C6">
            <v>2000000</v>
          </cell>
        </row>
        <row r="7">
          <cell r="C7">
            <v>0.03</v>
          </cell>
        </row>
        <row r="8">
          <cell r="C8">
            <v>0.04</v>
          </cell>
        </row>
      </sheetData>
      <sheetData sheetId="15"/>
      <sheetData sheetId="16"/>
      <sheetData sheetId="17"/>
      <sheetData sheetId="18"/>
      <sheetData sheetId="19"/>
      <sheetData sheetId="20"/>
    </sheetDataSet>
  </externalBook>
</externalLink>
</file>

<file path=xl/externalLinks/externalLink1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Prep"/>
      <sheetName val="correl0"/>
      <sheetName val="correl1"/>
      <sheetName val="VaR0"/>
      <sheetName val="VaR1"/>
      <sheetName val="VaR_HW_Q1"/>
      <sheetName val="VaR_HW_Q2"/>
      <sheetName val="VaR2"/>
      <sheetName val="TailVaR"/>
      <sheetName val="VaR3"/>
      <sheetName val="VaR4"/>
      <sheetName val="VaR_HW3.4_Q"/>
      <sheetName val="Remember"/>
    </sheetNames>
    <sheetDataSet>
      <sheetData sheetId="0" refreshError="1"/>
      <sheetData sheetId="1" refreshError="1"/>
      <sheetData sheetId="2" refreshError="1"/>
      <sheetData sheetId="3" refreshError="1"/>
      <sheetData sheetId="4" refreshError="1">
        <row r="19">
          <cell r="H19">
            <v>-3.6363636363636376E-2</v>
          </cell>
          <cell r="I19">
            <v>3.1335242827992341E-2</v>
          </cell>
        </row>
        <row r="20">
          <cell r="H20">
            <v>3.4482758620689724E-2</v>
          </cell>
          <cell r="I20">
            <v>0.12128623626514207</v>
          </cell>
        </row>
        <row r="21">
          <cell r="H21">
            <v>-3.6363636363636376E-2</v>
          </cell>
          <cell r="I21">
            <v>2.2031614313908373E-2</v>
          </cell>
        </row>
        <row r="22">
          <cell r="H22">
            <v>-3.3898305084745783E-2</v>
          </cell>
          <cell r="I22">
            <v>-2.5675764418118051E-2</v>
          </cell>
        </row>
        <row r="23">
          <cell r="H23">
            <v>1.6666666666666607E-2</v>
          </cell>
          <cell r="I23">
            <v>-7.5025118620616255E-2</v>
          </cell>
        </row>
        <row r="24">
          <cell r="H24">
            <v>-5.6603773584905648E-2</v>
          </cell>
          <cell r="I24">
            <v>-6.2420982023724307E-2</v>
          </cell>
        </row>
        <row r="25">
          <cell r="H25">
            <v>-3.6363636363636376E-2</v>
          </cell>
          <cell r="I25">
            <v>-5.5685967450180833E-2</v>
          </cell>
        </row>
        <row r="26">
          <cell r="H26">
            <v>-6.6666666666666652E-2</v>
          </cell>
          <cell r="I26">
            <v>-0.10040284713631382</v>
          </cell>
        </row>
        <row r="27">
          <cell r="H27">
            <v>-3.6363636363636376E-2</v>
          </cell>
          <cell r="I27">
            <v>-5.5035114848648821E-2</v>
          </cell>
        </row>
        <row r="28">
          <cell r="H28">
            <v>-3.6363636363636376E-2</v>
          </cell>
          <cell r="I28">
            <v>-0.10472641732678739</v>
          </cell>
        </row>
        <row r="29">
          <cell r="H29">
            <v>6.0000000000000053E-2</v>
          </cell>
          <cell r="I29">
            <v>-4.3244955322382816E-2</v>
          </cell>
        </row>
        <row r="30">
          <cell r="H30">
            <v>1.8867924528301883E-2</v>
          </cell>
          <cell r="I30">
            <v>-2.9018639508895817E-2</v>
          </cell>
        </row>
        <row r="31">
          <cell r="H31">
            <v>0.1132075471698113</v>
          </cell>
          <cell r="I31">
            <v>-0.1220388993124347</v>
          </cell>
        </row>
        <row r="32">
          <cell r="H32">
            <v>-0.15517241379310343</v>
          </cell>
          <cell r="I32">
            <v>-3.5998974342412358E-2</v>
          </cell>
        </row>
        <row r="33">
          <cell r="H33">
            <v>0.1132075471698113</v>
          </cell>
          <cell r="I33">
            <v>-2.492329130908108E-2</v>
          </cell>
        </row>
        <row r="34">
          <cell r="H34">
            <v>0.1132075471698113</v>
          </cell>
          <cell r="I34">
            <v>9.0856185499100378E-2</v>
          </cell>
        </row>
        <row r="35">
          <cell r="H35">
            <v>-1.8867924528301883E-2</v>
          </cell>
          <cell r="I35">
            <v>-0.10132539430611255</v>
          </cell>
        </row>
        <row r="36">
          <cell r="H36">
            <v>-6.6666666666666652E-2</v>
          </cell>
          <cell r="I36">
            <v>1.4340235648464459E-2</v>
          </cell>
        </row>
        <row r="37">
          <cell r="H37">
            <v>-0.15517241379310343</v>
          </cell>
          <cell r="I37">
            <v>7.2441938262545148E-3</v>
          </cell>
        </row>
        <row r="38">
          <cell r="H38">
            <v>-1.7857142857142905E-2</v>
          </cell>
          <cell r="I38">
            <v>0.10641768332767668</v>
          </cell>
        </row>
        <row r="39">
          <cell r="H39">
            <v>1.8867924528301883E-2</v>
          </cell>
          <cell r="I39">
            <v>7.4319714351455582E-2</v>
          </cell>
        </row>
      </sheetData>
      <sheetData sheetId="5" refreshError="1"/>
      <sheetData sheetId="6" refreshError="1"/>
      <sheetData sheetId="7" refreshError="1"/>
      <sheetData sheetId="8" refreshError="1"/>
      <sheetData sheetId="9" refreshError="1">
        <row r="6">
          <cell r="D6">
            <v>195</v>
          </cell>
          <cell r="E6">
            <v>227</v>
          </cell>
          <cell r="F6">
            <v>163</v>
          </cell>
          <cell r="G6">
            <v>20</v>
          </cell>
          <cell r="H6">
            <v>123</v>
          </cell>
        </row>
        <row r="43">
          <cell r="D43">
            <v>1.0999712113250716E-2</v>
          </cell>
          <cell r="E43">
            <v>1.0819140096616491E-2</v>
          </cell>
          <cell r="F43">
            <v>8.5042098208072958E-3</v>
          </cell>
          <cell r="G43">
            <v>1.7608708595784714E-3</v>
          </cell>
          <cell r="H43">
            <v>3.4293779776673043E-3</v>
          </cell>
        </row>
        <row r="44">
          <cell r="D44">
            <v>1.0819140096616491E-2</v>
          </cell>
          <cell r="E44">
            <v>1.123772887415129E-2</v>
          </cell>
          <cell r="F44">
            <v>1.0477348259320375E-2</v>
          </cell>
          <cell r="G44">
            <v>1.724420975308462E-3</v>
          </cell>
          <cell r="H44">
            <v>4.1941999689102385E-3</v>
          </cell>
        </row>
        <row r="45">
          <cell r="D45">
            <v>8.5042098208072958E-3</v>
          </cell>
          <cell r="E45">
            <v>1.0477348259320375E-2</v>
          </cell>
          <cell r="F45">
            <v>3.7241292673771638E-2</v>
          </cell>
          <cell r="G45">
            <v>4.1878852934225594E-3</v>
          </cell>
          <cell r="H45">
            <v>9.2891308174304094E-3</v>
          </cell>
        </row>
        <row r="46">
          <cell r="D46">
            <v>1.7608708595784714E-3</v>
          </cell>
          <cell r="E46">
            <v>1.724420975308462E-3</v>
          </cell>
          <cell r="F46">
            <v>4.1878852934225594E-3</v>
          </cell>
          <cell r="G46">
            <v>3.5675601391822981E-3</v>
          </cell>
          <cell r="H46">
            <v>-2.3968930140343772E-3</v>
          </cell>
        </row>
        <row r="47">
          <cell r="D47">
            <v>3.4293779776673043E-3</v>
          </cell>
          <cell r="E47">
            <v>4.1941999689102385E-3</v>
          </cell>
          <cell r="F47">
            <v>9.2891308174304094E-3</v>
          </cell>
          <cell r="G47">
            <v>-2.3968930140343772E-3</v>
          </cell>
          <cell r="H47">
            <v>1.0240970047855456E-2</v>
          </cell>
        </row>
        <row r="50">
          <cell r="D50">
            <v>31199.840863311452</v>
          </cell>
          <cell r="E50">
            <v>36319.814748572819</v>
          </cell>
          <cell r="F50">
            <v>19546.590790347815</v>
          </cell>
          <cell r="G50">
            <v>115.67353996275003</v>
          </cell>
          <cell r="H50">
            <v>29499.762787886888</v>
          </cell>
        </row>
        <row r="52">
          <cell r="D52">
            <v>116681.68273008172</v>
          </cell>
        </row>
        <row r="55">
          <cell r="C55">
            <v>0.26739279151026346</v>
          </cell>
        </row>
        <row r="56">
          <cell r="C56">
            <v>0.31127263421964002</v>
          </cell>
        </row>
        <row r="57">
          <cell r="C57">
            <v>0.16752064534040617</v>
          </cell>
        </row>
        <row r="58">
          <cell r="C58">
            <v>9.9135988834113896E-4</v>
          </cell>
        </row>
        <row r="59">
          <cell r="C59">
            <v>0.2528225690413492</v>
          </cell>
        </row>
        <row r="61">
          <cell r="D61">
            <v>9.1433944000212947E-3</v>
          </cell>
        </row>
      </sheetData>
      <sheetData sheetId="10" refreshError="1"/>
      <sheetData sheetId="11" refreshError="1"/>
      <sheetData sheetId="12" refreshError="1"/>
    </sheetDataSet>
  </externalBook>
</externalLink>
</file>

<file path=xl/externalLinks/externalLink12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Class3"/>
      <sheetName val="Objectives3"/>
      <sheetName val="FX_Intro"/>
      <sheetName val="CoveredInterestParity"/>
      <sheetName val="FXQuotation"/>
      <sheetName val="QuizBank"/>
      <sheetName val="Homework"/>
      <sheetName val="O_Material"/>
      <sheetName val="O_Discussion"/>
    </sheetNames>
    <sheetDataSet>
      <sheetData sheetId="0"/>
      <sheetData sheetId="1"/>
      <sheetData sheetId="2">
        <row r="65">
          <cell r="C65">
            <v>2</v>
          </cell>
        </row>
        <row r="66">
          <cell r="C66">
            <v>0.08</v>
          </cell>
        </row>
        <row r="67">
          <cell r="C67">
            <v>0.04</v>
          </cell>
        </row>
        <row r="68">
          <cell r="C68">
            <v>2.0769230769230771</v>
          </cell>
        </row>
      </sheetData>
      <sheetData sheetId="3"/>
      <sheetData sheetId="4"/>
      <sheetData sheetId="5"/>
      <sheetData sheetId="6"/>
      <sheetData sheetId="7"/>
      <sheetData sheetId="8"/>
    </sheetDataSet>
  </externalBook>
</externalLink>
</file>

<file path=xl/externalLinks/externalLink13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CentralLimitTheorem"/>
      <sheetName val="FnS"/>
    </sheetNames>
    <sheetDataSet>
      <sheetData sheetId="0" refreshError="1"/>
      <sheetData sheetId="1" refreshError="1"/>
    </sheetDataSet>
  </externalBook>
</externalLink>
</file>

<file path=xl/externalLinks/externalLink14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Today"/>
      <sheetName val="Normal"/>
      <sheetName val="Normal_Excel"/>
      <sheetName val="Intuition1"/>
      <sheetName val="Intuition2"/>
      <sheetName val="Intuition3"/>
      <sheetName val="Methods1"/>
      <sheetName val="Methods2"/>
      <sheetName val="Calcs_Mean1"/>
      <sheetName val="Calcs_Mean2"/>
      <sheetName val="Calcs_MeanDiff"/>
      <sheetName val="Calcs_VarianceDiff"/>
      <sheetName val="NextClass"/>
      <sheetName val="PreWork4NextClass"/>
      <sheetName val="Drills"/>
      <sheetName val="ClassWork"/>
      <sheetName val="1_Stats"/>
      <sheetName val="2_MeanSigmaKnown"/>
      <sheetName val="3_MeanSigmaUnknown"/>
      <sheetName val="4_TwoMeans"/>
      <sheetName val="5_BacktestMean"/>
      <sheetName val="FinalExamReview"/>
      <sheetName val="ClassPolicy"/>
      <sheetName val="Programming"/>
      <sheetName val="ProgrammingAnswer_R"/>
      <sheetName val="1_MeanSigmaKnown"/>
      <sheetName val="2_MeanSigmaUnknown"/>
      <sheetName val="3_TwoMeans"/>
      <sheetName val="4_BacktestMean"/>
      <sheetName val="4_Backtest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>
        <row r="21">
          <cell r="O21">
            <v>2</v>
          </cell>
        </row>
        <row r="29">
          <cell r="O29">
            <v>-9.3105936164507597</v>
          </cell>
        </row>
      </sheetData>
      <sheetData sheetId="9">
        <row r="10">
          <cell r="C10">
            <v>71.222704059275372</v>
          </cell>
          <cell r="K10">
            <v>0</v>
          </cell>
        </row>
        <row r="11">
          <cell r="C11">
            <v>69.592590560721447</v>
          </cell>
          <cell r="K11">
            <v>0</v>
          </cell>
        </row>
        <row r="12">
          <cell r="C12">
            <v>69.171701116206393</v>
          </cell>
          <cell r="K12">
            <v>0</v>
          </cell>
        </row>
        <row r="13">
          <cell r="C13">
            <v>69.886811841441983</v>
          </cell>
          <cell r="K13">
            <v>0</v>
          </cell>
        </row>
        <row r="14">
          <cell r="C14">
            <v>72.095059632317273</v>
          </cell>
          <cell r="K14">
            <v>3</v>
          </cell>
        </row>
        <row r="15">
          <cell r="C15">
            <v>68.71442093827325</v>
          </cell>
          <cell r="K15">
            <v>6</v>
          </cell>
        </row>
        <row r="16">
          <cell r="C16">
            <v>67.511488956444168</v>
          </cell>
          <cell r="K16">
            <v>8</v>
          </cell>
        </row>
        <row r="17">
          <cell r="C17">
            <v>67.80390447486333</v>
          </cell>
          <cell r="K17">
            <v>10</v>
          </cell>
        </row>
        <row r="18">
          <cell r="C18">
            <v>69.245440893422384</v>
          </cell>
          <cell r="K18">
            <v>10</v>
          </cell>
        </row>
        <row r="19">
          <cell r="C19">
            <v>67.486969775791792</v>
          </cell>
          <cell r="K19">
            <v>13</v>
          </cell>
        </row>
        <row r="20">
          <cell r="C20">
            <v>65.726288352833677</v>
          </cell>
          <cell r="K20">
            <v>16</v>
          </cell>
          <cell r="O20">
            <v>68.19602794463934</v>
          </cell>
        </row>
        <row r="21">
          <cell r="C21">
            <v>66.018996336968542</v>
          </cell>
          <cell r="K21">
            <v>12</v>
          </cell>
        </row>
        <row r="22">
          <cell r="C22">
            <v>73.909318116793344</v>
          </cell>
          <cell r="K22">
            <v>11</v>
          </cell>
        </row>
        <row r="23">
          <cell r="C23">
            <v>69.811447220932024</v>
          </cell>
          <cell r="K23">
            <v>6</v>
          </cell>
          <cell r="O23">
            <v>70</v>
          </cell>
        </row>
        <row r="24">
          <cell r="C24">
            <v>68.704207627980921</v>
          </cell>
          <cell r="K24">
            <v>3</v>
          </cell>
        </row>
        <row r="25">
          <cell r="C25">
            <v>71.577904534604286</v>
          </cell>
          <cell r="K25">
            <v>1</v>
          </cell>
        </row>
        <row r="26">
          <cell r="C26">
            <v>68.987160667245945</v>
          </cell>
          <cell r="K26">
            <v>0</v>
          </cell>
        </row>
        <row r="27">
          <cell r="C27">
            <v>68.139407647556311</v>
          </cell>
          <cell r="K27">
            <v>0</v>
          </cell>
        </row>
        <row r="28">
          <cell r="C28">
            <v>68.263303535487012</v>
          </cell>
          <cell r="K28">
            <v>1</v>
          </cell>
          <cell r="O28">
            <v>0.18827338580548053</v>
          </cell>
        </row>
        <row r="29">
          <cell r="C29">
            <v>69.298964805666813</v>
          </cell>
          <cell r="K29">
            <v>0</v>
          </cell>
        </row>
        <row r="30">
          <cell r="C30">
            <v>69.539151316452831</v>
          </cell>
          <cell r="K30">
            <v>0</v>
          </cell>
        </row>
        <row r="31">
          <cell r="C31">
            <v>69.88118428502932</v>
          </cell>
        </row>
        <row r="32">
          <cell r="C32">
            <v>67.756769947600134</v>
          </cell>
        </row>
        <row r="33">
          <cell r="C33">
            <v>66.376308331312686</v>
          </cell>
        </row>
        <row r="34">
          <cell r="C34">
            <v>68.517908635291761</v>
          </cell>
        </row>
        <row r="35">
          <cell r="C35">
            <v>67.176335799544432</v>
          </cell>
        </row>
        <row r="36">
          <cell r="C36">
            <v>70.415547610037279</v>
          </cell>
        </row>
        <row r="37">
          <cell r="C37">
            <v>66.641133397163529</v>
          </cell>
        </row>
        <row r="38">
          <cell r="C38">
            <v>65.412760760643977</v>
          </cell>
        </row>
        <row r="39">
          <cell r="C39">
            <v>66.032863657633825</v>
          </cell>
        </row>
        <row r="40">
          <cell r="C40">
            <v>66.062225895065012</v>
          </cell>
        </row>
        <row r="41">
          <cell r="C41">
            <v>68.982952489547841</v>
          </cell>
        </row>
        <row r="42">
          <cell r="C42">
            <v>66.974239665427405</v>
          </cell>
        </row>
        <row r="43">
          <cell r="C43">
            <v>68.853158106914321</v>
          </cell>
        </row>
        <row r="44">
          <cell r="C44">
            <v>70.432995512140366</v>
          </cell>
        </row>
        <row r="45">
          <cell r="C45">
            <v>69.579299462652926</v>
          </cell>
        </row>
        <row r="46">
          <cell r="C46">
            <v>69.64297816342922</v>
          </cell>
        </row>
        <row r="47">
          <cell r="C47">
            <v>66.128478998692785</v>
          </cell>
        </row>
        <row r="48">
          <cell r="C48">
            <v>67.088795754199452</v>
          </cell>
        </row>
        <row r="49">
          <cell r="C49">
            <v>68.5509594973812</v>
          </cell>
        </row>
        <row r="50">
          <cell r="C50">
            <v>68.857253603534062</v>
          </cell>
        </row>
        <row r="51">
          <cell r="C51">
            <v>68.908110446552669</v>
          </cell>
        </row>
        <row r="52">
          <cell r="C52">
            <v>66.659441774501317</v>
          </cell>
        </row>
        <row r="53">
          <cell r="C53">
            <v>70.888747042962166</v>
          </cell>
        </row>
        <row r="54">
          <cell r="C54">
            <v>66.662217014214619</v>
          </cell>
        </row>
        <row r="55">
          <cell r="C55">
            <v>69.443545321587251</v>
          </cell>
        </row>
        <row r="56">
          <cell r="C56">
            <v>65.317310019833698</v>
          </cell>
        </row>
        <row r="57">
          <cell r="C57">
            <v>70.070652963575014</v>
          </cell>
        </row>
        <row r="58">
          <cell r="C58">
            <v>68.066303419346966</v>
          </cell>
        </row>
        <row r="59">
          <cell r="C59">
            <v>69.705626880851014</v>
          </cell>
        </row>
        <row r="60">
          <cell r="C60">
            <v>70.166874042397652</v>
          </cell>
        </row>
        <row r="61">
          <cell r="C61">
            <v>71.117242640941711</v>
          </cell>
        </row>
        <row r="62">
          <cell r="C62">
            <v>68.437067932602758</v>
          </cell>
        </row>
        <row r="63">
          <cell r="C63">
            <v>68.539947100113963</v>
          </cell>
        </row>
        <row r="64">
          <cell r="C64">
            <v>64.188656827572402</v>
          </cell>
        </row>
        <row r="65">
          <cell r="C65">
            <v>69.955064984293955</v>
          </cell>
        </row>
        <row r="66">
          <cell r="C66">
            <v>66.746719582985932</v>
          </cell>
        </row>
        <row r="67">
          <cell r="C67">
            <v>67.590767916782511</v>
          </cell>
        </row>
        <row r="68">
          <cell r="C68">
            <v>67.0026153944589</v>
          </cell>
        </row>
        <row r="69">
          <cell r="C69">
            <v>68.89727318447936</v>
          </cell>
        </row>
        <row r="70">
          <cell r="C70">
            <v>66.240799836049845</v>
          </cell>
        </row>
        <row r="71">
          <cell r="C71">
            <v>67.622123312215663</v>
          </cell>
        </row>
        <row r="72">
          <cell r="C72">
            <v>68.011594143719293</v>
          </cell>
        </row>
        <row r="73">
          <cell r="C73">
            <v>65.079552318153816</v>
          </cell>
        </row>
        <row r="74">
          <cell r="C74">
            <v>68.191617814212336</v>
          </cell>
        </row>
        <row r="75">
          <cell r="C75">
            <v>65.453393107574044</v>
          </cell>
        </row>
        <row r="76">
          <cell r="C76">
            <v>64.701590959544774</v>
          </cell>
        </row>
        <row r="77">
          <cell r="C77">
            <v>65.032657870426192</v>
          </cell>
        </row>
        <row r="78">
          <cell r="C78">
            <v>66.866136438790662</v>
          </cell>
        </row>
        <row r="79">
          <cell r="C79">
            <v>69.058517012006291</v>
          </cell>
        </row>
        <row r="80">
          <cell r="C80">
            <v>66.402213707115507</v>
          </cell>
        </row>
        <row r="81">
          <cell r="C81">
            <v>69.997040942469823</v>
          </cell>
        </row>
        <row r="82">
          <cell r="C82">
            <v>66.216952837834071</v>
          </cell>
        </row>
        <row r="83">
          <cell r="C83">
            <v>67.730371627898421</v>
          </cell>
        </row>
        <row r="84">
          <cell r="C84">
            <v>69.666251154459914</v>
          </cell>
        </row>
        <row r="85">
          <cell r="C85">
            <v>68.990161299691067</v>
          </cell>
        </row>
        <row r="86">
          <cell r="C86">
            <v>70.885113562671862</v>
          </cell>
        </row>
        <row r="87">
          <cell r="C87">
            <v>68.837941179053828</v>
          </cell>
        </row>
        <row r="88">
          <cell r="C88">
            <v>68.161072368310286</v>
          </cell>
        </row>
        <row r="89">
          <cell r="C89">
            <v>65.674508989197008</v>
          </cell>
        </row>
        <row r="90">
          <cell r="C90">
            <v>69.051450571206871</v>
          </cell>
        </row>
        <row r="91">
          <cell r="C91">
            <v>68.288231788470611</v>
          </cell>
        </row>
        <row r="92">
          <cell r="C92">
            <v>68.896238533554296</v>
          </cell>
        </row>
        <row r="93">
          <cell r="C93">
            <v>66.266741537612248</v>
          </cell>
        </row>
        <row r="94">
          <cell r="C94">
            <v>70.588099195452173</v>
          </cell>
        </row>
        <row r="95">
          <cell r="C95">
            <v>70.215376294783667</v>
          </cell>
        </row>
        <row r="96">
          <cell r="C96">
            <v>65.616312664691804</v>
          </cell>
        </row>
        <row r="97">
          <cell r="C97">
            <v>70.611090333534975</v>
          </cell>
        </row>
        <row r="98">
          <cell r="C98">
            <v>70.218142748306263</v>
          </cell>
        </row>
        <row r="99">
          <cell r="C99">
            <v>64.316476310303443</v>
          </cell>
        </row>
        <row r="100">
          <cell r="C100">
            <v>65.948657745899951</v>
          </cell>
        </row>
        <row r="101">
          <cell r="C101">
            <v>68.000040590588611</v>
          </cell>
        </row>
        <row r="102">
          <cell r="C102">
            <v>69.482252970993812</v>
          </cell>
        </row>
        <row r="103">
          <cell r="C103">
            <v>69.735017836342777</v>
          </cell>
        </row>
        <row r="104">
          <cell r="C104">
            <v>67.081667923554122</v>
          </cell>
        </row>
        <row r="105">
          <cell r="C105">
            <v>68.546256125289673</v>
          </cell>
        </row>
        <row r="106">
          <cell r="C106">
            <v>67.412833594648333</v>
          </cell>
        </row>
        <row r="107">
          <cell r="C107">
            <v>67.088240140800323</v>
          </cell>
        </row>
        <row r="108">
          <cell r="C108">
            <v>68.094912132938745</v>
          </cell>
        </row>
        <row r="109">
          <cell r="C109">
            <v>64.889568468993559</v>
          </cell>
        </row>
      </sheetData>
      <sheetData sheetId="10">
        <row r="10">
          <cell r="C10">
            <v>69.636713419029206</v>
          </cell>
          <cell r="D10">
            <v>71.955870295235684</v>
          </cell>
        </row>
        <row r="11">
          <cell r="C11">
            <v>65.448684903785278</v>
          </cell>
          <cell r="D11">
            <v>72.088168016484488</v>
          </cell>
        </row>
        <row r="12">
          <cell r="C12">
            <v>67.422541587634299</v>
          </cell>
          <cell r="D12">
            <v>68.067804641860945</v>
          </cell>
        </row>
        <row r="13">
          <cell r="C13">
            <v>66.906068567438254</v>
          </cell>
          <cell r="D13">
            <v>68.191420112242369</v>
          </cell>
        </row>
        <row r="14">
          <cell r="C14">
            <v>68.08116991283147</v>
          </cell>
          <cell r="D14">
            <v>71.673141413412054</v>
          </cell>
        </row>
        <row r="15">
          <cell r="C15">
            <v>67.165125888370923</v>
          </cell>
          <cell r="D15">
            <v>72.509843575402215</v>
          </cell>
        </row>
        <row r="16">
          <cell r="C16">
            <v>67.997528895991138</v>
          </cell>
          <cell r="D16">
            <v>68.712852920465977</v>
          </cell>
        </row>
        <row r="17">
          <cell r="C17">
            <v>70.973398062336472</v>
          </cell>
          <cell r="D17">
            <v>68.738266259630151</v>
          </cell>
        </row>
        <row r="18">
          <cell r="C18">
            <v>68.848521927352749</v>
          </cell>
          <cell r="D18">
            <v>68.924825931662909</v>
          </cell>
        </row>
        <row r="19">
          <cell r="C19">
            <v>67.107323107390741</v>
          </cell>
          <cell r="D19">
            <v>70.760681367788152</v>
          </cell>
          <cell r="R19">
            <v>100</v>
          </cell>
        </row>
        <row r="20">
          <cell r="C20">
            <v>68.28516501091508</v>
          </cell>
          <cell r="D20">
            <v>70.844641725898441</v>
          </cell>
          <cell r="R20">
            <v>100</v>
          </cell>
        </row>
        <row r="21">
          <cell r="C21">
            <v>70.28446793343609</v>
          </cell>
          <cell r="D21">
            <v>68.291389524484401</v>
          </cell>
          <cell r="R21">
            <v>68.212317190546059</v>
          </cell>
        </row>
        <row r="22">
          <cell r="C22">
            <v>67.254486584130376</v>
          </cell>
          <cell r="D22">
            <v>71.643187497462023</v>
          </cell>
          <cell r="R22">
            <v>70.032144729678777</v>
          </cell>
        </row>
        <row r="23">
          <cell r="C23">
            <v>67.190102095930484</v>
          </cell>
          <cell r="D23">
            <v>68.996403457563034</v>
          </cell>
        </row>
        <row r="24">
          <cell r="C24">
            <v>67.604041046576739</v>
          </cell>
          <cell r="D24">
            <v>71.776296026494322</v>
          </cell>
        </row>
        <row r="25">
          <cell r="C25">
            <v>68.404322937460506</v>
          </cell>
          <cell r="D25">
            <v>68.444236626911902</v>
          </cell>
        </row>
        <row r="26">
          <cell r="C26">
            <v>68.368738773103871</v>
          </cell>
          <cell r="D26">
            <v>70.424356413421947</v>
          </cell>
        </row>
        <row r="27">
          <cell r="C27">
            <v>69.38439199690707</v>
          </cell>
          <cell r="D27">
            <v>70.427871668169843</v>
          </cell>
        </row>
        <row r="28">
          <cell r="C28">
            <v>65.861911573963383</v>
          </cell>
          <cell r="D28">
            <v>68.602071185152468</v>
          </cell>
        </row>
        <row r="29">
          <cell r="C29">
            <v>67.135236061381008</v>
          </cell>
          <cell r="D29">
            <v>68.293519831591041</v>
          </cell>
        </row>
        <row r="30">
          <cell r="C30">
            <v>69.385537582639202</v>
          </cell>
          <cell r="D30">
            <v>69.495629008158218</v>
          </cell>
        </row>
        <row r="31">
          <cell r="C31">
            <v>70.458100367462819</v>
          </cell>
          <cell r="D31">
            <v>71.968776397777489</v>
          </cell>
        </row>
        <row r="32">
          <cell r="C32">
            <v>66.527056179799743</v>
          </cell>
          <cell r="D32">
            <v>67.635410735970382</v>
          </cell>
        </row>
        <row r="33">
          <cell r="C33">
            <v>66.384631972484456</v>
          </cell>
          <cell r="D33">
            <v>68.262198258011495</v>
          </cell>
        </row>
        <row r="34">
          <cell r="C34">
            <v>72.185439467946992</v>
          </cell>
          <cell r="D34">
            <v>69.490289461608256</v>
          </cell>
        </row>
        <row r="35">
          <cell r="C35">
            <v>68.26063364495937</v>
          </cell>
          <cell r="D35">
            <v>72.044669722299076</v>
          </cell>
        </row>
        <row r="36">
          <cell r="C36">
            <v>67.759109276605287</v>
          </cell>
          <cell r="D36">
            <v>71.770089503712214</v>
          </cell>
        </row>
        <row r="37">
          <cell r="C37">
            <v>70.530729781092248</v>
          </cell>
          <cell r="D37">
            <v>67.441963663222737</v>
          </cell>
        </row>
        <row r="38">
          <cell r="C38">
            <v>66.773496982972446</v>
          </cell>
          <cell r="D38">
            <v>68.283639247621778</v>
          </cell>
        </row>
        <row r="39">
          <cell r="C39">
            <v>66.089240229389233</v>
          </cell>
          <cell r="D39">
            <v>69.295789280070849</v>
          </cell>
        </row>
        <row r="40">
          <cell r="C40">
            <v>73.553545521118735</v>
          </cell>
          <cell r="D40">
            <v>69.787189658683687</v>
          </cell>
        </row>
        <row r="41">
          <cell r="C41">
            <v>71.319151506755787</v>
          </cell>
          <cell r="D41">
            <v>68.845875044689691</v>
          </cell>
        </row>
        <row r="42">
          <cell r="C42">
            <v>68.12935685087777</v>
          </cell>
          <cell r="D42">
            <v>69.315641965706064</v>
          </cell>
        </row>
        <row r="43">
          <cell r="C43">
            <v>67.476128212092732</v>
          </cell>
          <cell r="D43">
            <v>68.147137729220901</v>
          </cell>
        </row>
        <row r="44">
          <cell r="C44">
            <v>67.878779722301701</v>
          </cell>
          <cell r="D44">
            <v>68.967370481077737</v>
          </cell>
        </row>
        <row r="45">
          <cell r="C45">
            <v>69.292375263267942</v>
          </cell>
          <cell r="D45">
            <v>69.701617586439895</v>
          </cell>
        </row>
        <row r="46">
          <cell r="C46">
            <v>67.021659175779263</v>
          </cell>
          <cell r="D46">
            <v>70.004945355647536</v>
          </cell>
        </row>
        <row r="47">
          <cell r="C47">
            <v>69.249321959130455</v>
          </cell>
          <cell r="D47">
            <v>69.510071151332255</v>
          </cell>
        </row>
        <row r="48">
          <cell r="C48">
            <v>68.272269617442674</v>
          </cell>
          <cell r="D48">
            <v>70.635061719408796</v>
          </cell>
        </row>
        <row r="49">
          <cell r="C49">
            <v>66.609403882413829</v>
          </cell>
          <cell r="D49">
            <v>68.444100814694906</v>
          </cell>
        </row>
        <row r="50">
          <cell r="C50">
            <v>65.779961877071898</v>
          </cell>
          <cell r="D50">
            <v>70.883354087886659</v>
          </cell>
        </row>
        <row r="51">
          <cell r="C51">
            <v>71.900872564649205</v>
          </cell>
          <cell r="D51">
            <v>68.995890507181187</v>
          </cell>
        </row>
        <row r="52">
          <cell r="C52">
            <v>66.614779486248949</v>
          </cell>
          <cell r="D52">
            <v>70.551004826600561</v>
          </cell>
        </row>
        <row r="53">
          <cell r="C53">
            <v>67.201210663945673</v>
          </cell>
          <cell r="D53">
            <v>71.701774142827759</v>
          </cell>
        </row>
        <row r="54">
          <cell r="C54">
            <v>67.621528957655684</v>
          </cell>
          <cell r="D54">
            <v>72.402627736228141</v>
          </cell>
        </row>
        <row r="55">
          <cell r="C55">
            <v>64.495444697763503</v>
          </cell>
          <cell r="D55">
            <v>70.907617613041822</v>
          </cell>
        </row>
        <row r="56">
          <cell r="C56">
            <v>69.362703640776047</v>
          </cell>
          <cell r="D56">
            <v>69.796962402834595</v>
          </cell>
        </row>
        <row r="57">
          <cell r="C57">
            <v>70.689475849512519</v>
          </cell>
          <cell r="D57">
            <v>72.392993625081857</v>
          </cell>
        </row>
        <row r="58">
          <cell r="C58">
            <v>64.221951420923645</v>
          </cell>
          <cell r="D58">
            <v>70.296488743990025</v>
          </cell>
        </row>
        <row r="59">
          <cell r="C59">
            <v>66.838179172843553</v>
          </cell>
          <cell r="D59">
            <v>69.33761274865428</v>
          </cell>
        </row>
        <row r="60">
          <cell r="C60">
            <v>66.978119045660648</v>
          </cell>
          <cell r="D60">
            <v>72.221643586092199</v>
          </cell>
        </row>
        <row r="61">
          <cell r="C61">
            <v>67.064577694142983</v>
          </cell>
          <cell r="D61">
            <v>67.578929089382342</v>
          </cell>
        </row>
        <row r="62">
          <cell r="C62">
            <v>66.878397270685056</v>
          </cell>
          <cell r="D62">
            <v>68.004754782366575</v>
          </cell>
        </row>
        <row r="63">
          <cell r="C63">
            <v>67.749220652855882</v>
          </cell>
          <cell r="D63">
            <v>69.934160844975537</v>
          </cell>
        </row>
        <row r="64">
          <cell r="C64">
            <v>67.691621108876731</v>
          </cell>
          <cell r="D64">
            <v>71.124837438515442</v>
          </cell>
        </row>
        <row r="65">
          <cell r="C65">
            <v>66.594574979176443</v>
          </cell>
          <cell r="D65">
            <v>71.219304577658534</v>
          </cell>
        </row>
        <row r="66">
          <cell r="C66">
            <v>65.175871772551218</v>
          </cell>
          <cell r="D66">
            <v>65.995936457135045</v>
          </cell>
        </row>
        <row r="67">
          <cell r="C67">
            <v>70.039953524939918</v>
          </cell>
          <cell r="D67">
            <v>68.435621625880046</v>
          </cell>
        </row>
        <row r="68">
          <cell r="C68">
            <v>67.992315376848552</v>
          </cell>
          <cell r="D68">
            <v>71.095512053969841</v>
          </cell>
        </row>
        <row r="69">
          <cell r="C69">
            <v>69.241731918144723</v>
          </cell>
          <cell r="D69">
            <v>69.766464555920692</v>
          </cell>
        </row>
        <row r="70">
          <cell r="C70">
            <v>65.000015025044661</v>
          </cell>
          <cell r="D70">
            <v>68.270796497839939</v>
          </cell>
        </row>
        <row r="71">
          <cell r="C71">
            <v>72.072968621434455</v>
          </cell>
          <cell r="D71">
            <v>68.99296430869083</v>
          </cell>
        </row>
        <row r="72">
          <cell r="C72">
            <v>73.059783706605074</v>
          </cell>
          <cell r="D72">
            <v>70.063742579725641</v>
          </cell>
        </row>
        <row r="73">
          <cell r="C73">
            <v>66.997443852275282</v>
          </cell>
          <cell r="D73">
            <v>70.782170104044525</v>
          </cell>
        </row>
        <row r="74">
          <cell r="C74">
            <v>70.265182596670215</v>
          </cell>
          <cell r="D74">
            <v>70.997412350510373</v>
          </cell>
        </row>
        <row r="75">
          <cell r="C75">
            <v>66.501268694840235</v>
          </cell>
          <cell r="D75">
            <v>70.667856526165195</v>
          </cell>
        </row>
        <row r="76">
          <cell r="C76">
            <v>65.522279818116175</v>
          </cell>
          <cell r="D76">
            <v>70.28033106535095</v>
          </cell>
        </row>
        <row r="77">
          <cell r="C77">
            <v>66.327280468287128</v>
          </cell>
          <cell r="D77">
            <v>69.774472880884005</v>
          </cell>
        </row>
        <row r="78">
          <cell r="C78">
            <v>68.975861583296179</v>
          </cell>
          <cell r="D78">
            <v>69.456784067467396</v>
          </cell>
        </row>
        <row r="79">
          <cell r="C79">
            <v>74.128186536020976</v>
          </cell>
          <cell r="D79">
            <v>71.660606432734241</v>
          </cell>
        </row>
        <row r="80">
          <cell r="C80">
            <v>68.228424067072979</v>
          </cell>
          <cell r="D80">
            <v>71.33232298759161</v>
          </cell>
        </row>
        <row r="81">
          <cell r="C81">
            <v>66.761427272563978</v>
          </cell>
          <cell r="D81">
            <v>72.616244624420375</v>
          </cell>
        </row>
        <row r="82">
          <cell r="C82">
            <v>68.608070928545743</v>
          </cell>
          <cell r="D82">
            <v>69.568953494564212</v>
          </cell>
        </row>
        <row r="83">
          <cell r="C83">
            <v>68.767904037551361</v>
          </cell>
          <cell r="D83">
            <v>71.12814319475001</v>
          </cell>
        </row>
        <row r="84">
          <cell r="C84">
            <v>67.947195347852755</v>
          </cell>
          <cell r="D84">
            <v>69.982158127359</v>
          </cell>
        </row>
        <row r="85">
          <cell r="C85">
            <v>66.36480344870391</v>
          </cell>
          <cell r="D85">
            <v>69.707084136669053</v>
          </cell>
        </row>
        <row r="86">
          <cell r="C86">
            <v>67.237578058670735</v>
          </cell>
          <cell r="D86">
            <v>70.763652121273324</v>
          </cell>
        </row>
        <row r="87">
          <cell r="C87">
            <v>70.900868413699214</v>
          </cell>
          <cell r="D87">
            <v>70.378242884626445</v>
          </cell>
        </row>
        <row r="88">
          <cell r="C88">
            <v>67.908767189083534</v>
          </cell>
          <cell r="D88">
            <v>72.562404625090224</v>
          </cell>
        </row>
        <row r="89">
          <cell r="C89">
            <v>69.185199185658405</v>
          </cell>
          <cell r="D89">
            <v>68.329197512940922</v>
          </cell>
        </row>
        <row r="90">
          <cell r="C90">
            <v>67.95871707918522</v>
          </cell>
          <cell r="D90">
            <v>68.013121854068444</v>
          </cell>
        </row>
        <row r="91">
          <cell r="C91">
            <v>66.979916275544383</v>
          </cell>
          <cell r="D91">
            <v>68.588413750088492</v>
          </cell>
        </row>
        <row r="92">
          <cell r="C92">
            <v>68.069804949520844</v>
          </cell>
          <cell r="D92">
            <v>73.631495535813116</v>
          </cell>
        </row>
        <row r="93">
          <cell r="C93">
            <v>65.773879854787211</v>
          </cell>
          <cell r="D93">
            <v>67.549452167535847</v>
          </cell>
        </row>
        <row r="94">
          <cell r="C94">
            <v>65.631274238364725</v>
          </cell>
          <cell r="D94">
            <v>71.710537227422662</v>
          </cell>
        </row>
        <row r="95">
          <cell r="C95">
            <v>69.35704956444917</v>
          </cell>
          <cell r="D95">
            <v>72.326182817926195</v>
          </cell>
        </row>
        <row r="96">
          <cell r="C96">
            <v>66.764066427763595</v>
          </cell>
          <cell r="D96">
            <v>68.738508807128511</v>
          </cell>
        </row>
        <row r="97">
          <cell r="C97">
            <v>70.040534832916009</v>
          </cell>
          <cell r="D97">
            <v>70.12039207215399</v>
          </cell>
        </row>
        <row r="98">
          <cell r="C98">
            <v>68.062720112100067</v>
          </cell>
          <cell r="D98">
            <v>71.989618818211454</v>
          </cell>
        </row>
        <row r="99">
          <cell r="C99">
            <v>67.36112687270932</v>
          </cell>
          <cell r="D99">
            <v>70.699388147479269</v>
          </cell>
        </row>
        <row r="100">
          <cell r="C100">
            <v>70.532949243170847</v>
          </cell>
          <cell r="D100">
            <v>71.649402835701764</v>
          </cell>
        </row>
        <row r="101">
          <cell r="C101">
            <v>68.922565375150484</v>
          </cell>
          <cell r="D101">
            <v>67.025477203643277</v>
          </cell>
        </row>
        <row r="102">
          <cell r="C102">
            <v>70.408226065643603</v>
          </cell>
          <cell r="D102">
            <v>69.291995020633863</v>
          </cell>
        </row>
        <row r="103">
          <cell r="C103">
            <v>67.499864121352203</v>
          </cell>
          <cell r="D103">
            <v>70.757771050164024</v>
          </cell>
        </row>
        <row r="104">
          <cell r="C104">
            <v>72.340262111685689</v>
          </cell>
          <cell r="D104">
            <v>72.109391143380023</v>
          </cell>
        </row>
        <row r="105">
          <cell r="C105">
            <v>68.086419180312788</v>
          </cell>
          <cell r="D105">
            <v>68.008632746184205</v>
          </cell>
        </row>
        <row r="106">
          <cell r="C106">
            <v>65.517824954735175</v>
          </cell>
          <cell r="D106">
            <v>70.496797876759103</v>
          </cell>
        </row>
        <row r="107">
          <cell r="C107">
            <v>69.921821712167684</v>
          </cell>
          <cell r="D107">
            <v>67.157069767832283</v>
          </cell>
        </row>
        <row r="108">
          <cell r="C108">
            <v>71.291395354164806</v>
          </cell>
          <cell r="D108">
            <v>73.885543024984855</v>
          </cell>
        </row>
        <row r="109">
          <cell r="C109">
            <v>67.302392719119482</v>
          </cell>
          <cell r="D109">
            <v>71.091933855155474</v>
          </cell>
        </row>
      </sheetData>
      <sheetData sheetId="11">
        <row r="13">
          <cell r="E13">
            <v>4.05591218745404</v>
          </cell>
        </row>
        <row r="14">
          <cell r="E14">
            <v>16.040841688285191</v>
          </cell>
        </row>
        <row r="17">
          <cell r="E17">
            <v>0.25284908773933717</v>
          </cell>
        </row>
        <row r="18">
          <cell r="E18">
            <v>2.3476972799816505E-11</v>
          </cell>
        </row>
      </sheetData>
      <sheetData sheetId="12"/>
      <sheetData sheetId="13"/>
      <sheetData sheetId="14"/>
      <sheetData sheetId="15"/>
      <sheetData sheetId="16"/>
      <sheetData sheetId="17"/>
      <sheetData sheetId="18"/>
      <sheetData sheetId="19"/>
      <sheetData sheetId="20"/>
      <sheetData sheetId="21"/>
      <sheetData sheetId="22"/>
      <sheetData sheetId="23"/>
      <sheetData sheetId="24"/>
      <sheetData sheetId="25"/>
      <sheetData sheetId="26"/>
      <sheetData sheetId="27"/>
      <sheetData sheetId="28"/>
      <sheetData sheetId="29"/>
    </sheetDataSet>
  </externalBook>
</externalLink>
</file>

<file path=xl/externalLinks/externalLink15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Today"/>
      <sheetName val="Themes"/>
      <sheetName val="Diagnostics"/>
      <sheetName val="Sensitivity"/>
      <sheetName val="Specificity"/>
      <sheetName val="PPF_0"/>
      <sheetName val="PPF_1"/>
      <sheetName val="ConfusionMatrix"/>
      <sheetName val="ROC_Curve"/>
      <sheetName val="HarmonicMean"/>
      <sheetName val="Precision"/>
      <sheetName val="F1Score"/>
      <sheetName val="Bernoulli"/>
      <sheetName val="LogisticRegression"/>
      <sheetName val="Concept"/>
      <sheetName val="Iris_Data"/>
      <sheetName val="Iris_Fit"/>
      <sheetName val="Iris_Forecast_OOS"/>
      <sheetName val="R_Code"/>
      <sheetName val="MultiClass"/>
      <sheetName val="Each_vs_Each"/>
      <sheetName val="Each_vs_All"/>
      <sheetName val="ClusterAnalysis"/>
      <sheetName val="Cluster"/>
      <sheetName val="Excel_Demo"/>
      <sheetName val="R_Demo"/>
      <sheetName val="PieceWiseModels"/>
      <sheetName val="Data"/>
      <sheetName val="Fit_O3"/>
      <sheetName val="Fit_3Piece_O0"/>
      <sheetName val="Fit_3Piece_O1"/>
      <sheetName val="Fit_3Piece_O1_v2"/>
      <sheetName val="Fit_6Piece_O1"/>
      <sheetName val="Fit_2Piece_O2"/>
      <sheetName val="Splines"/>
      <sheetName val="NoSpline1"/>
      <sheetName val="NoSpline2"/>
      <sheetName val="NoSpline3"/>
      <sheetName val="CubicSpline1"/>
      <sheetName val="CubicSpline2"/>
      <sheetName val="CubicSpline3"/>
      <sheetName val="CubicSpline_YC"/>
      <sheetName val="CubicSpline_YC_Optim"/>
      <sheetName val="CubicSpline_YC_Optim_Penalized"/>
      <sheetName val="R_1"/>
      <sheetName val="R_2"/>
      <sheetName val="GAMS"/>
      <sheetName val="DiamondsExample1"/>
      <sheetName val="DiamondsExample2"/>
      <sheetName val="DiamondsExample3"/>
      <sheetName val="DiamondsExample4"/>
      <sheetName val="PreWork4NextClass"/>
      <sheetName val="InClassProjects"/>
      <sheetName val="qDiamonds"/>
      <sheetName val="qReading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/>
      <sheetData sheetId="12"/>
      <sheetData sheetId="13"/>
      <sheetData sheetId="14"/>
      <sheetData sheetId="15"/>
      <sheetData sheetId="16"/>
      <sheetData sheetId="17"/>
      <sheetData sheetId="18"/>
      <sheetData sheetId="19"/>
      <sheetData sheetId="20"/>
      <sheetData sheetId="21"/>
      <sheetData sheetId="22"/>
      <sheetData sheetId="23"/>
      <sheetData sheetId="24"/>
      <sheetData sheetId="25"/>
      <sheetData sheetId="26"/>
      <sheetData sheetId="27"/>
      <sheetData sheetId="28"/>
      <sheetData sheetId="29"/>
      <sheetData sheetId="30"/>
      <sheetData sheetId="31"/>
      <sheetData sheetId="32"/>
      <sheetData sheetId="33"/>
      <sheetData sheetId="34"/>
      <sheetData sheetId="35"/>
      <sheetData sheetId="36"/>
      <sheetData sheetId="37"/>
      <sheetData sheetId="38">
        <row r="24">
          <cell r="D24">
            <v>3</v>
          </cell>
        </row>
        <row r="25">
          <cell r="D25">
            <v>3</v>
          </cell>
        </row>
        <row r="26">
          <cell r="D26">
            <v>3</v>
          </cell>
        </row>
        <row r="27">
          <cell r="D27">
            <v>3</v>
          </cell>
        </row>
      </sheetData>
      <sheetData sheetId="39"/>
      <sheetData sheetId="40">
        <row r="8">
          <cell r="AA8">
            <v>1</v>
          </cell>
          <cell r="AB8">
            <v>2</v>
          </cell>
        </row>
        <row r="9">
          <cell r="AA9">
            <v>1</v>
          </cell>
          <cell r="AB9">
            <v>2.1</v>
          </cell>
        </row>
        <row r="10">
          <cell r="AA10">
            <v>1</v>
          </cell>
          <cell r="AB10">
            <v>2.2000000000000002</v>
          </cell>
        </row>
        <row r="11">
          <cell r="AA11">
            <v>1</v>
          </cell>
          <cell r="AB11">
            <v>2.2999999999999998</v>
          </cell>
        </row>
        <row r="12">
          <cell r="AA12">
            <v>1</v>
          </cell>
          <cell r="AB12">
            <v>2.4</v>
          </cell>
        </row>
        <row r="13">
          <cell r="AA13">
            <v>1</v>
          </cell>
          <cell r="AB13">
            <v>2.5</v>
          </cell>
        </row>
        <row r="14">
          <cell r="AA14">
            <v>1</v>
          </cell>
          <cell r="AB14">
            <v>2.6</v>
          </cell>
        </row>
        <row r="15">
          <cell r="AA15">
            <v>1</v>
          </cell>
          <cell r="AB15">
            <v>2.7</v>
          </cell>
        </row>
        <row r="16">
          <cell r="AA16">
            <v>1</v>
          </cell>
          <cell r="AB16">
            <v>2.8</v>
          </cell>
        </row>
        <row r="17">
          <cell r="AA17">
            <v>1</v>
          </cell>
          <cell r="AB17">
            <v>2.9</v>
          </cell>
        </row>
        <row r="18">
          <cell r="AA18">
            <v>2</v>
          </cell>
          <cell r="AB18">
            <v>3</v>
          </cell>
        </row>
        <row r="19">
          <cell r="AA19">
            <v>2</v>
          </cell>
          <cell r="AB19">
            <v>3.1</v>
          </cell>
        </row>
        <row r="20">
          <cell r="AA20">
            <v>2</v>
          </cell>
          <cell r="AB20">
            <v>3.2</v>
          </cell>
        </row>
        <row r="21">
          <cell r="AA21">
            <v>2</v>
          </cell>
          <cell r="AB21">
            <v>3.3</v>
          </cell>
        </row>
        <row r="22">
          <cell r="AA22">
            <v>2</v>
          </cell>
          <cell r="AB22">
            <v>3.4</v>
          </cell>
        </row>
        <row r="23">
          <cell r="AA23">
            <v>2</v>
          </cell>
          <cell r="AB23">
            <v>3.5</v>
          </cell>
        </row>
        <row r="24">
          <cell r="AA24">
            <v>2</v>
          </cell>
          <cell r="AB24">
            <v>3.6</v>
          </cell>
        </row>
        <row r="25">
          <cell r="AA25">
            <v>2</v>
          </cell>
          <cell r="AB25">
            <v>3.7</v>
          </cell>
        </row>
        <row r="26">
          <cell r="AA26">
            <v>2</v>
          </cell>
          <cell r="AB26">
            <v>3.8</v>
          </cell>
        </row>
        <row r="27">
          <cell r="AA27">
            <v>2</v>
          </cell>
          <cell r="AB27">
            <v>3.9</v>
          </cell>
        </row>
        <row r="28">
          <cell r="AA28">
            <v>3</v>
          </cell>
          <cell r="AB28">
            <v>4</v>
          </cell>
        </row>
        <row r="29">
          <cell r="AA29">
            <v>3</v>
          </cell>
          <cell r="AB29">
            <v>4.0999999999999996</v>
          </cell>
        </row>
        <row r="30">
          <cell r="AA30">
            <v>3</v>
          </cell>
          <cell r="AB30">
            <v>4.2</v>
          </cell>
        </row>
        <row r="31">
          <cell r="AA31">
            <v>3</v>
          </cell>
          <cell r="AB31">
            <v>4.3</v>
          </cell>
        </row>
        <row r="32">
          <cell r="AA32">
            <v>3</v>
          </cell>
          <cell r="AB32">
            <v>4.4000000000000004</v>
          </cell>
        </row>
        <row r="33">
          <cell r="AA33">
            <v>3</v>
          </cell>
          <cell r="AB33">
            <v>4.5</v>
          </cell>
        </row>
        <row r="34">
          <cell r="AA34">
            <v>3</v>
          </cell>
          <cell r="AB34">
            <v>4.5999999999999996</v>
          </cell>
        </row>
        <row r="35">
          <cell r="AA35">
            <v>3</v>
          </cell>
          <cell r="AB35">
            <v>4.7</v>
          </cell>
        </row>
        <row r="36">
          <cell r="AA36">
            <v>3</v>
          </cell>
          <cell r="AB36">
            <v>4.8</v>
          </cell>
        </row>
        <row r="37">
          <cell r="AA37">
            <v>3</v>
          </cell>
          <cell r="AB37">
            <v>4.9000000000000004</v>
          </cell>
        </row>
        <row r="38">
          <cell r="AA38">
            <v>3</v>
          </cell>
          <cell r="AB38">
            <v>5</v>
          </cell>
        </row>
      </sheetData>
      <sheetData sheetId="41"/>
      <sheetData sheetId="42">
        <row r="110">
          <cell r="B110">
            <v>1</v>
          </cell>
        </row>
        <row r="120">
          <cell r="B120">
            <v>2</v>
          </cell>
        </row>
        <row r="130">
          <cell r="B130">
            <v>3</v>
          </cell>
        </row>
        <row r="140">
          <cell r="B140">
            <v>4</v>
          </cell>
        </row>
        <row r="150">
          <cell r="B150">
            <v>5</v>
          </cell>
        </row>
        <row r="170">
          <cell r="B170">
            <v>7</v>
          </cell>
        </row>
        <row r="200">
          <cell r="B200">
            <v>10</v>
          </cell>
        </row>
      </sheetData>
      <sheetData sheetId="43"/>
      <sheetData sheetId="44"/>
      <sheetData sheetId="45"/>
      <sheetData sheetId="46"/>
      <sheetData sheetId="47"/>
      <sheetData sheetId="48"/>
      <sheetData sheetId="49"/>
      <sheetData sheetId="50"/>
      <sheetData sheetId="51"/>
      <sheetData sheetId="52"/>
      <sheetData sheetId="53"/>
      <sheetData sheetId="54"/>
    </sheetDataSet>
  </externalBook>
</externalLink>
</file>

<file path=xl/externalLinks/externalLink16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Today"/>
      <sheetName val="Themes"/>
      <sheetName val="Regression"/>
      <sheetName val="Assumptions"/>
      <sheetName val="SetUp"/>
      <sheetName val="Linearity"/>
      <sheetName val="NormalErrors"/>
      <sheetName val="ConstantVariance"/>
      <sheetName val="Leverage"/>
      <sheetName val="CooksDistance"/>
      <sheetName val="IndependentErrors"/>
      <sheetName val="DurbinWatson"/>
      <sheetName val="KNN"/>
      <sheetName val="KNN_Data"/>
      <sheetName val="KNN_XNew"/>
      <sheetName val="KNN_Distance"/>
      <sheetName val="KNN_Nearest"/>
      <sheetName val="KNN_K"/>
      <sheetName val="KNN_Vote"/>
      <sheetName val="KNN_RCode"/>
      <sheetName val="OutOfSampleTesting"/>
      <sheetName val="LearningCurves"/>
      <sheetName val="Contents"/>
      <sheetName val="BasicsWarmup"/>
      <sheetName val="Setup_"/>
      <sheetName val="Explore"/>
      <sheetName val="Tools"/>
      <sheetName val="LM_InAndOut"/>
      <sheetName val="Optim_InAndOut"/>
      <sheetName val="Optim_Shrinkage"/>
      <sheetName val="Diagnostics"/>
      <sheetName val="AIC"/>
      <sheetName val="MLR_Step"/>
      <sheetName val="Data"/>
      <sheetName val="AIC_0"/>
      <sheetName val="AIC_1"/>
      <sheetName val="PreWork4NextClass"/>
      <sheetName val="InClassProjects"/>
      <sheetName val="Q_KNN"/>
      <sheetName val="Q_Regression"/>
      <sheetName val="Q_Diagnostics"/>
      <sheetName val="Q_AIC"/>
      <sheetName val="LendingClubData"/>
      <sheetName val="Hitters"/>
    </sheetNames>
    <sheetDataSet>
      <sheetData sheetId="0" refreshError="1"/>
      <sheetData sheetId="1" refreshError="1"/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  <sheetData sheetId="8" refreshError="1"/>
      <sheetData sheetId="9" refreshError="1"/>
      <sheetData sheetId="10" refreshError="1"/>
      <sheetData sheetId="11">
        <row r="3">
          <cell r="B3">
            <v>0.5</v>
          </cell>
        </row>
      </sheetData>
      <sheetData sheetId="12" refreshError="1"/>
      <sheetData sheetId="13" refreshError="1"/>
      <sheetData sheetId="14" refreshError="1"/>
      <sheetData sheetId="15" refreshError="1"/>
      <sheetData sheetId="16" refreshError="1"/>
      <sheetData sheetId="17" refreshError="1"/>
      <sheetData sheetId="18"/>
      <sheetData sheetId="19" refreshError="1"/>
      <sheetData sheetId="20" refreshError="1"/>
      <sheetData sheetId="21" refreshError="1"/>
      <sheetData sheetId="22" refreshError="1"/>
      <sheetData sheetId="23" refreshError="1"/>
      <sheetData sheetId="24" refreshError="1"/>
      <sheetData sheetId="25" refreshError="1"/>
      <sheetData sheetId="26" refreshError="1"/>
      <sheetData sheetId="27" refreshError="1"/>
      <sheetData sheetId="28" refreshError="1"/>
      <sheetData sheetId="29" refreshError="1"/>
      <sheetData sheetId="30" refreshError="1"/>
      <sheetData sheetId="31" refreshError="1"/>
      <sheetData sheetId="32" refreshError="1"/>
      <sheetData sheetId="33" refreshError="1"/>
      <sheetData sheetId="34" refreshError="1"/>
      <sheetData sheetId="35" refreshError="1"/>
      <sheetData sheetId="36" refreshError="1"/>
      <sheetData sheetId="37" refreshError="1"/>
      <sheetData sheetId="38" refreshError="1"/>
      <sheetData sheetId="39" refreshError="1"/>
      <sheetData sheetId="40" refreshError="1"/>
      <sheetData sheetId="41" refreshError="1"/>
      <sheetData sheetId="42" refreshError="1"/>
      <sheetData sheetId="43" refreshError="1"/>
    </sheetDataSet>
  </externalBook>
</externalLink>
</file>

<file path=xl/externalLinks/externalLink17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Copula3"/>
      <sheetName val="Cor_N_Cov"/>
    </sheetNames>
    <sheetDataSet>
      <sheetData sheetId="0" refreshError="1"/>
      <sheetData sheetId="1" refreshError="1"/>
    </sheetDataSet>
  </externalBook>
</externalLink>
</file>

<file path=xl/externalLinks/externalLink18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Prep"/>
      <sheetName val="Bond"/>
      <sheetName val="InstallmentLoan"/>
      <sheetName val="Duration"/>
      <sheetName val="Dur2"/>
      <sheetName val="Dur3"/>
      <sheetName val="Curve0"/>
      <sheetName val="Remember"/>
    </sheetNames>
    <sheetDataSet>
      <sheetData sheetId="0"/>
      <sheetData sheetId="1">
        <row r="4">
          <cell r="C4">
            <v>2000000</v>
          </cell>
        </row>
        <row r="6">
          <cell r="C6">
            <v>2</v>
          </cell>
        </row>
        <row r="7">
          <cell r="C7">
            <v>7</v>
          </cell>
        </row>
        <row r="8">
          <cell r="C8">
            <v>2.5000000000000001E-2</v>
          </cell>
        </row>
        <row r="12">
          <cell r="E12">
            <v>35000</v>
          </cell>
        </row>
        <row r="13">
          <cell r="E13">
            <v>35000</v>
          </cell>
        </row>
        <row r="14">
          <cell r="E14">
            <v>35000</v>
          </cell>
        </row>
        <row r="15">
          <cell r="E15">
            <v>35000</v>
          </cell>
        </row>
        <row r="16">
          <cell r="E16">
            <v>35000</v>
          </cell>
        </row>
        <row r="17">
          <cell r="E17">
            <v>35000</v>
          </cell>
        </row>
        <row r="18">
          <cell r="E18">
            <v>35000</v>
          </cell>
        </row>
        <row r="19">
          <cell r="E19">
            <v>35000</v>
          </cell>
        </row>
        <row r="20">
          <cell r="E20">
            <v>35000</v>
          </cell>
        </row>
        <row r="21">
          <cell r="E21">
            <v>35000</v>
          </cell>
        </row>
        <row r="22">
          <cell r="E22">
            <v>35000</v>
          </cell>
        </row>
        <row r="23">
          <cell r="E23">
            <v>35000</v>
          </cell>
        </row>
        <row r="24">
          <cell r="E24">
            <v>35000</v>
          </cell>
        </row>
        <row r="25">
          <cell r="E25">
            <v>2035000</v>
          </cell>
        </row>
      </sheetData>
      <sheetData sheetId="2">
        <row r="3">
          <cell r="F3">
            <v>10.837769560171987</v>
          </cell>
        </row>
      </sheetData>
      <sheetData sheetId="3"/>
      <sheetData sheetId="4">
        <row r="12">
          <cell r="G12">
            <v>0.98760555034319286</v>
          </cell>
          <cell r="I12">
            <v>2126382.9183726022</v>
          </cell>
        </row>
        <row r="13">
          <cell r="G13">
            <v>0.97536472306868083</v>
          </cell>
        </row>
        <row r="14">
          <cell r="G14">
            <v>0.96327561411158036</v>
          </cell>
        </row>
        <row r="15">
          <cell r="G15">
            <v>0.95133634300684455</v>
          </cell>
        </row>
        <row r="16">
          <cell r="G16">
            <v>0.93954505259675514</v>
          </cell>
        </row>
        <row r="17">
          <cell r="G17">
            <v>0.92789990874204242</v>
          </cell>
        </row>
        <row r="18">
          <cell r="G18">
            <v>0.9163991000365832</v>
          </cell>
        </row>
        <row r="19">
          <cell r="G19">
            <v>0.90504083752563647</v>
          </cell>
        </row>
        <row r="20">
          <cell r="G20">
            <v>0.89382335442757033</v>
          </cell>
        </row>
        <row r="21">
          <cell r="G21">
            <v>0.88274490585903931</v>
          </cell>
        </row>
        <row r="22">
          <cell r="G22">
            <v>0.87180376856356656</v>
          </cell>
        </row>
        <row r="23">
          <cell r="G23">
            <v>0.86099824064349073</v>
          </cell>
        </row>
        <row r="24">
          <cell r="G24">
            <v>0.85032664129523539</v>
          </cell>
        </row>
        <row r="25">
          <cell r="G25">
            <v>0.83978731054785982</v>
          </cell>
        </row>
      </sheetData>
      <sheetData sheetId="5"/>
      <sheetData sheetId="6">
        <row r="26">
          <cell r="E26">
            <v>1200.2040073638184</v>
          </cell>
        </row>
      </sheetData>
      <sheetData sheetId="7"/>
    </sheetDataSet>
  </externalBook>
</externalLink>
</file>

<file path=xl/externalLinks/externalLink19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CreditMatrix"/>
      <sheetName val="CreditMatrix_Weighted"/>
    </sheetNames>
    <sheetDataSet>
      <sheetData sheetId="0" refreshError="1"/>
      <sheetData sheetId="1" refreshError="1"/>
    </sheetDataSet>
  </externalBook>
</externalLink>
</file>

<file path=xl/externalLinks/externalLink20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Class10"/>
      <sheetName val="LearningObjectives"/>
      <sheetName val="Concepts1"/>
      <sheetName val="RiskDrivers"/>
      <sheetName val="SourcesOfLiquidity"/>
      <sheetName val="Concepts2"/>
      <sheetName val="Liquidity"/>
      <sheetName val="Scenario"/>
      <sheetName val="Ratios"/>
      <sheetName val="Matz_Ch2"/>
      <sheetName val="Matz_Ch4"/>
      <sheetName val="Matz_Ch7"/>
      <sheetName val="StressTesting"/>
      <sheetName val="LCR"/>
      <sheetName val="LCR_Calc"/>
      <sheetName val="NSFR"/>
      <sheetName val="ASF"/>
      <sheetName val="RSF"/>
      <sheetName val="IMix1"/>
      <sheetName val="IMix1Calc"/>
      <sheetName val="IMix2"/>
      <sheetName val="IMix2Calc"/>
      <sheetName val="O_Discussion"/>
      <sheetName val="Bonus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/>
      <sheetData sheetId="12"/>
      <sheetData sheetId="13"/>
      <sheetData sheetId="14"/>
      <sheetData sheetId="15"/>
      <sheetData sheetId="16">
        <row r="31">
          <cell r="C31">
            <v>1</v>
          </cell>
          <cell r="D31" t="str">
            <v>Amount</v>
          </cell>
        </row>
        <row r="32">
          <cell r="C32">
            <v>2</v>
          </cell>
          <cell r="D32" t="str">
            <v>of</v>
          </cell>
        </row>
        <row r="33">
          <cell r="C33">
            <v>3</v>
          </cell>
          <cell r="D33" t="str">
            <v>Stable</v>
          </cell>
        </row>
        <row r="34">
          <cell r="C34">
            <v>4</v>
          </cell>
          <cell r="D34" t="str">
            <v>Funding</v>
          </cell>
        </row>
      </sheetData>
      <sheetData sheetId="17"/>
      <sheetData sheetId="18"/>
      <sheetData sheetId="19"/>
      <sheetData sheetId="20"/>
      <sheetData sheetId="21"/>
      <sheetData sheetId="22"/>
      <sheetData sheetId="23"/>
    </sheetDataSet>
  </externalBook>
</externalLink>
</file>

<file path=xl/externalLinks/externalLink2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2_PMT"/>
      <sheetName val="Today"/>
      <sheetName val="GeometricSeries"/>
      <sheetName val="NextClass"/>
      <sheetName val="PreWork4NextClass"/>
      <sheetName val="ClassWork"/>
      <sheetName val="1_GeoSeries"/>
      <sheetName val="3_IncreaseAnnuity"/>
      <sheetName val="4_Dice"/>
      <sheetName val="5_ConditionalProb"/>
      <sheetName val="5_ConditionalProb (2)"/>
      <sheetName val="FinalExamReview"/>
      <sheetName val="ClassPolicy"/>
      <sheetName val="Programming"/>
      <sheetName val="ProgrammingAnswer_R"/>
    </sheetNames>
    <sheetDataSet>
      <sheetData sheetId="0">
        <row r="13">
          <cell r="C13">
            <v>0.90909090909090906</v>
          </cell>
        </row>
      </sheetData>
      <sheetData sheetId="1"/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/>
      <sheetData sheetId="12"/>
      <sheetData sheetId="13"/>
      <sheetData sheetId="14"/>
    </sheetDataSet>
  </externalBook>
</externalLink>
</file>

<file path=xl/externalLinks/externalLink22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3_Probability&amp;ThePublic"/>
      <sheetName val="InvestmentReturns"/>
      <sheetName val="AVPlot"/>
      <sheetName val="MaximumLikelihood"/>
    </sheetNames>
    <sheetDataSet>
      <sheetData sheetId="0"/>
      <sheetData sheetId="1">
        <row r="12">
          <cell r="B12">
            <v>10000</v>
          </cell>
        </row>
      </sheetData>
      <sheetData sheetId="2">
        <row r="3">
          <cell r="B3">
            <v>2</v>
          </cell>
        </row>
      </sheetData>
      <sheetData sheetId="3"/>
    </sheetDataSet>
  </externalBook>
</externalLink>
</file>

<file path=xl/ink/ink1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2-07-20T18:48:56.171"/>
    </inkml:context>
    <inkml:brush xml:id="br0">
      <inkml:brushProperty name="width" value="0.04286" units="cm"/>
      <inkml:brushProperty name="height" value="0.04286" units="cm"/>
    </inkml:brush>
  </inkml:definitions>
  <inkml:trace contextRef="#ctx0" brushRef="#br0">2099 11 19994,'-5'-6'2196,"-1"2"-1552,-6 4-146,-10 16-78,-31 27-199,6 2 1,-6 9-1453,0-3 0,-6 5 0,-2 3 1340,5-4 0,-2 2 0,-1 1 0,-2 2 3,-7 6 0,-2 3 1,-1 0-1,1 0-221,0 0 0,0 1 0,1-1 1,1-1 193,8-7 0,1 0 1,2-2-1,1-2 10,-7 9 0,3-2 1,4-3 27,-7 7 0,7-5-131,13-13 0,2-4 159,-24 30-56,9-8-5,0-1-29,7-7-22,10-12-27,11-17 27,12-14-39,6-8 2437,7-7-2437,2 0-810,1-2-2226,0-11 636,7-9-1885,30-45 4285,5-1 0,2 0 0,8-10 0,-18 26 0,1-1 0</inkml:trace>
</inkml:ink>
</file>

<file path=xl/ink/ink2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2-07-20T18:48:56.172"/>
    </inkml:context>
    <inkml:brush xml:id="br0">
      <inkml:brushProperty name="width" value="0.04286" units="cm"/>
      <inkml:brushProperty name="height" value="0.04286" units="cm"/>
    </inkml:brush>
  </inkml:definitions>
  <inkml:trace contextRef="#ctx0" brushRef="#br0">14 7 20806,'-8'-7'1916,"2"21"-970,8 58-635,6-18 0,4 6-1242,5 22 1,5 5 1100,-3-21 0,4 3 0,1 0-8,2 2 1,1 0 0,1-1-20,-2-3 1,0-1 0,1-3-16,9 14 1,0-5-14,-6-11 0,1-2-93,-2-10 1,0-1 44,1 1 1,0-1 75,2 3 1,0 0-119,0-1 1,0 0-7,-3-3 1,-1-1-14,22 33-91,-13-12 90,-7-14 1123,-10-11-1302,-5-12 477,-7-10-1328,-3-10-127,-4-5-2600,-5-26-6079,-11-12 9762,-9-25 0,7 24 0,1 4 0</inkml:trace>
</inkml:ink>
</file>

<file path=xl/ink/ink3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2-07-20T18:48:56.173"/>
    </inkml:context>
    <inkml:brush xml:id="br0">
      <inkml:brushProperty name="width" value="0.04286" units="cm"/>
      <inkml:brushProperty name="height" value="0.04286" units="cm"/>
    </inkml:brush>
  </inkml:definitions>
  <inkml:trace contextRef="#ctx0" brushRef="#br0">23 1340 12410,'-13'8'4061,"3"-2"-3216,10-6 1189,0 0-1508,65-30 6,-16 6-185,3-2 1,1-4 346,17-17-77,-3-8-544,-3-10 330,-4-4-78,0-9-62,-3-3-160,-28 39 1,0-1 64,24-38-45,-5 1-39,-8 8-22,-7 4-29,-6 4 83,-4 4-82,-3 0-29,-3 3 1,0 0 5,-6 7-11,-1 6 0,-1 12-5,-6 11-51,0 9 315,-3 8-365,0 2 72,3 23 426,2 11 56,5 31-89,4 16-343,0 15 110,-7-44 0,0 2-28,0 0 0,0 0 20,6 47-48,-4-34 0,0 0-59,4 28-247,-5-33 1,0-3 240,2 15-5,-1-5 0,-1-8 0,-2-10 290,0-11-464,-2-11-229,0-11-1832,-1-8-137,3-11-2937,12-34 5309,21-43 0,-16 28 0,8-13 0</inkml:trace>
</inkml:ink>
</file>

<file path=xl/ink/ink4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2-07-20T18:48:56.174"/>
    </inkml:context>
    <inkml:brush xml:id="br0">
      <inkml:brushProperty name="width" value="0.04286" units="cm"/>
      <inkml:brushProperty name="height" value="0.04286" units="cm"/>
    </inkml:brush>
  </inkml:definitions>
  <inkml:trace contextRef="#ctx0" brushRef="#br0">14 1034 13485,'-7'13'3999,"1"-3"-3063,6-10 201,0 0-1002,21-7 44,9-12-78,28-16-12,14-18-362,-32 19 1,1-2 291,3-5 1,1-1 2,0-3 1,-2-2 13,0-1 0,-2-1 20,-1 0 0,-1-1 6,-4 0 0,-2 0-9,-2 2 0,-1 0 11,-4 3 1,-1 1 47,17-31 89,-8 16 57,-11 19-45,-8 16-79,-8 12-44,-3 7-85,-4 4 591,3 1-271,4 13 258,5 16 11,9 26-107,9 21-162,6 16 30,-7-19 1,0 2-199,-8-17 0,-1 0-279,8 19 1,-2-1 239,-8-24 0,-2-2-9,-1 0 0,0 0 59,14 46-117,-6-12-46,-4-11-5,-3-19-89,-6-14-606,1-17-907,-5-12-1568,2-16 3299,-4-44 0,-1 27 0,-2-24 1</inkml:trace>
</inkml:ink>
</file>

<file path=xl/ink/ink5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2-07-20T18:48:56.175"/>
    </inkml:context>
    <inkml:brush xml:id="br0">
      <inkml:brushProperty name="width" value="0.04286" units="cm"/>
      <inkml:brushProperty name="height" value="0.04286" units="cm"/>
    </inkml:brush>
  </inkml:definitions>
  <inkml:trace contextRef="#ctx0" brushRef="#br0">28 1271 17787,'-17'2'420,"7"-10"-286,22-14 1,14-21-74,17-16 18,16-21-29,-24 33 0,2-2-776,3-4 1,2-1 817,2-3 1,1 0 10,0 2 1,0-1-84,0 2 1,-1 1 46,-2 5 1,0 1-7,-6 5 1,0 2 72,27-27-44,-14 17-6,-12 12 0,-11 14-28,-8 5 1174,-5 7-1185,-1-1 556,-2 3-534,2-3 45,-2 1 5,3-1-22,-1-1-39,1 1-11,-1-1-39,1 3-1,-3 1 35,1 3-29,-5 2 174,-1 3-129,-2 1 364,4 20 213,4 17-129,8 34-112,4 24-663,-9-39 0,-1 3 377,0 1 1,-1 3 78,3 21 0,-2 0-107,-3-22 0,-1-2-11,0 13 1,-1-4-59,2 9 31,-3-13 32,1-13-27,-3-9-39,-2-10 5,0-6 844,-2-6-1617,2-3-1045,0-8-1705,14-21-6319,3-19 9620,15-25 1,-18 22-1,0 3 1</inkml:trace>
</inkml:ink>
</file>

<file path=xl/ink/ink6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2-07-20T18:48:56.176"/>
    </inkml:context>
    <inkml:brush xml:id="br0">
      <inkml:brushProperty name="width" value="0.04286" units="cm"/>
      <inkml:brushProperty name="height" value="0.04286" units="cm"/>
    </inkml:brush>
  </inkml:definitions>
  <inkml:trace contextRef="#ctx0" brushRef="#br0">1 1348 11010,'43'-79'2740,"0"1"1,-8 15 0,0 1-2553,6-2 0,-1 4-678,-9 13 1,0 3 626,0-2 0,0 0-31,-1 2 1,0 0-26,0 0 0,0 1 9,22-39 5,-3 3-22,-11 9 207,-8 5-230,-10 8 0,-7 8-16,-6 6-23,-4 8 639,-1 5-645,-2 6 320,0 8-314,0 3 72,0 4-55,0 3-22,0 2 0,0 3 2050,0 1-2017,3 12 325,8 13 140,11 29-73,16 29-230,-15-30 1,2 3-448,3 7 1,0 1 354,2 4 0,-1 0-22,0-2 0,-1-1-37,0-3 1,-1-2-26,-1-5 1,-2-3-1,0-4 0,-1-1 9,21 37-516,-4-9 543,-3-7 12,-4-6-6,-3-5-22,-3-7-39,1 4 722,-10-21-930,-2 0 21,-8-23-1398,-5-5-1692,2-12 3271,2-39 0,-5 27 0,3-24 0</inkml:trace>
</inkml:ink>
</file>

<file path=xl/ink/ink7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2-07-20T18:48:56.177"/>
    </inkml:context>
    <inkml:brush xml:id="br0">
      <inkml:brushProperty name="width" value="0.04286" units="cm"/>
      <inkml:brushProperty name="height" value="0.04286" units="cm"/>
    </inkml:brush>
  </inkml:definitions>
  <inkml:trace contextRef="#ctx0" brushRef="#br0">11 1585 11922,'-6'4'2280,"1"-1"-1905,5-3 942,0 0-841,33-64-84,-8 15-213,1-3 0,2-5-154,11-26 157,-19 37 0,0-1-8,0-2 0,-1 0-76,-1-2 0,0 0-23,-1 0 1,-2 1 137,15-46-11,-5 10-62,0 9-22,-2 7-34,1 5-12,-1 0-16,-1 1-11,0-1-39,-2 3 61,-3 3 79,-2 7 579,-4 0-624,-4 21-56,0 3-45,-6 19 0,2 5 0,-1 0 0,0 2-34,1 1 118,2 7 532,5 19 157,8 26-207,7 33-272,-9-31 0,0 4-410,3 7 1,-1 1 412,1 3 0,1 1-104,-1-2 0,0 3 179,8 16 1,-1 0-205,-6-25 0,-1-2-50,6 14 0,-1-5 61,7 9-61,-2-12-18,-2-12-32,-4-9-68,-3-11 5,-3-9-5,-5-7 729,-3-6-762,-3-6-57,-2-2-156,-2-3-192,1 0-301,-2 0-381,2 0-723,-2 0-218,6-20 2061,3-30 0,-4 19 0,1-15 0</inkml:trace>
</inkml:ink>
</file>

<file path=xl/ink/ink8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2-07-20T18:48:56.178"/>
    </inkml:context>
    <inkml:brush xml:id="br0">
      <inkml:brushProperty name="width" value="0.04286" units="cm"/>
      <inkml:brushProperty name="height" value="0.04286" units="cm"/>
    </inkml:brush>
  </inkml:definitions>
  <inkml:trace contextRef="#ctx0" brushRef="#br0">1 1449 16756,'2'-63'1137,"10"-1"-801,16 11-45,13-16-44,12-10-497,-23 33 0,2-1 370,3-2 1,2 0 8,1-2 0,1 0-26,0 1 1,1 1 13,0 3 1,0 2-31,-2 2 0,0 2 71,32-30-85,-8 10-6,-11 11-11,-10 8 23,-10 7-7,-8 5 29,-7 5 578,-4 2-573,-6 4 128,-1-2-155,-1 1-68,1-16-5,0 9 5,0-12 28,0 16 45,-3 7 84,1 4 106,-2 7-195,0 1-29,-1 3-106,0 0 23,2-1 27,-2-1 6,3-1-11,-1-1 11,0 1 0,1 1 50,-3 1 584,2 1-629,-2 4 102,1 9 402,9 18 46,7 24-57,13 29-311,-12-31 1,1 3-434,3 8 0,-1 1 352,1 5 1,0 0-12,0 0 0,0-1 3,-3-1 0,0-2 6,0-3 0,0-2 2,-2-4 1,0-2-264,0-4 1,1-2 268,12 38-45,0-15-28,-6-13-33,-2-16-1,-6-13-5,-4-10 6,-5-10 757,-4-5-886,0-4-8,-3-1-1315,2-7-1433,-1-16-689,13-40-3355,4-18 6778,-2 26 0,1 3 0,-1-7 0,1 15 0</inkml:trace>
</inkml:ink>
</file>

<file path=xl/ink/ink9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2-07-20T18:48:56.179"/>
    </inkml:context>
    <inkml:brush xml:id="br0">
      <inkml:brushProperty name="width" value="0.04286" units="cm"/>
      <inkml:brushProperty name="height" value="0.04286" units="cm"/>
    </inkml:brush>
  </inkml:definitions>
  <inkml:trace contextRef="#ctx0" brushRef="#br0">124 1338 15339,'-63'31'2745,"11"-5"-2068,51-26-110,-2 0-97,2 0-28,-1 0 17,0 0 79,2 0-538,0-5 39,0-2-28,0-8 68,5-6 5,3-14-51,10-12 12,9-17-45,7-12 11,8-9-232,-20 40 0,1-1 223,1 0 1,0-1-3,2 0 0,-1-1 0,-1 2 0,0-2 0,-1 0 0,0 0 3,-2 2 0,1-2 0,2-15 0,-1 0 2,12-24 0,-17 36 1,-1 3 28,0 3-28,-4 14-1,-5 6-5,0 8 0,-2 1 0,1 3 0,-4 4 510,3 2-504,-6 6 38,2 1-44,-1 0-5,0 0 89,0 0-56,2 6 320,7 10 201,7 21 179,14 35-808,-11-16 0,1 6 430,2 10 0,0 5-59,1 10 1,0 1-66,-3-4 1,-2-1-56,-1-9 0,-1-2-104,-2-3 0,0-2 6,-2-4 0,1-2-29,-1-2 1,0 0-14,0-3 0,0-1-38,10 36 41,-1-19-34,-5-17 0,-1-15-112,-6-16-347,0-8-600,-5-11 377,0-2-2124,0-3-1325,2-22-1414,3-5 5545,0-19 0,-3 20 0,-3 7 0</inkml:trace>
</inkml:ink>
</file>

<file path=xl/ink/ink10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2-07-20T18:48:56.180"/>
    </inkml:context>
    <inkml:brush xml:id="br0">
      <inkml:brushProperty name="width" value="0.08571" units="cm"/>
      <inkml:brushProperty name="height" value="0.08571" units="cm"/>
      <inkml:brushProperty name="color" value="#008C3A"/>
    </inkml:brush>
  </inkml:definitions>
  <inkml:trace contextRef="#ctx0" brushRef="#br0">11 42 6753,'0'-14'1775,"0"2"-1540,0 12 1536,0 0-1122,-3-5-100,1 4-62,-2-5-212,3 6 1136,1-2 1603,0 1-3009,0 9 298,0 7 386,0 18-169,0 10-206,0 14-106,0 4-74,0 0-27,0-6-74,0-12-33,0-9-5,0-11-90,0-10-578,0-6-867,1-4-1132,3-3 504,0-16-3802,0-5 5970,-2-14 0,0 15 0,-2 5 0</inkml:trace>
</inkml:ink>
</file>

<file path=xl/ink/ink11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2-07-20T18:48:56.181"/>
    </inkml:context>
    <inkml:brush xml:id="br0">
      <inkml:brushProperty name="width" value="0.08571" units="cm"/>
      <inkml:brushProperty name="height" value="0.08571" units="cm"/>
      <inkml:brushProperty name="color" value="#008C3A"/>
    </inkml:brush>
  </inkml:definitions>
  <inkml:trace contextRef="#ctx0" brushRef="#br0">0 181 15664,'14'-19'1227,"5"0"-880,10 1 51,3-3-102,1-2-128,1 0-128,-5 2-24,-3 3-16,-9 7 0,-4 5 0,-8 5 208,-2 1-152,-3 0-12,0 3 52,0 6 105,-3 8-66,-2 10 5,-3 4 56,2 2-95,2 0 17,4-1-68,1 0 40,11-3 11,5-1 33,27 6-134,-10-10 0,12 3-78,-17-14-1911,7-1 130,-8-6-1194,7-2-145,-13-13 3198,0-3 0,-12 0 0,-2 2 0</inkml:trace>
</inkml:ink>
</file>

<file path=xl/ink/ink12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2-07-20T18:48:56.182"/>
    </inkml:context>
    <inkml:brush xml:id="br0">
      <inkml:brushProperty name="width" value="0.08571" units="cm"/>
      <inkml:brushProperty name="height" value="0.08571" units="cm"/>
      <inkml:brushProperty name="color" value="#008C3A"/>
    </inkml:brush>
  </inkml:definitions>
  <inkml:trace contextRef="#ctx0" brushRef="#br0">215 1 17126,'-11'0'2213,"2"0"-1709,7 0-135,1 0-313,11 0-50,5 3-6,11 4-6,3 3 6,-2 3-11,-2 2-56,-6-1 61,-6 1 6,-6 0 73,-4 1 17,-5 4-17,-10 4-40,-4 1-27,-11 0-6,4-3-6,5-5-83,8-6-7,5-1 29,4-1-6,1 2 45,0 3 28,3 1 0,1 3 6,2 2 0,-2-1-6,-1 1 0,-3-4 44,-4-1-38,-11 0 0,-11-3-6,-11-2-40,-5-3-60,2-4-40,3-1-213,8-2-617,8 0-3796,8 0 1585,6 0 3181,23-11 0,-11 9 0,14-9 0</inkml:trace>
</inkml:ink>
</file>

<file path=xl/ink/ink13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2-07-20T18:48:56.183"/>
    </inkml:context>
    <inkml:brush xml:id="br0">
      <inkml:brushProperty name="width" value="0.08571" units="cm"/>
      <inkml:brushProperty name="height" value="0.08571" units="cm"/>
      <inkml:brushProperty name="color" value="#008C3A"/>
    </inkml:brush>
  </inkml:definitions>
  <inkml:trace contextRef="#ctx0" brushRef="#br0">234 114 9643,'6'-20'6094,"-2"2"-5360,-4 16-34,0-1-107,0-1-89,0 0-123,0-2-89,0-2-23,0 1-56,0-1-51,0 1-33,0 2-39,-3-1-51,-1 2 39,-4-1-22,-2 2 51,-2 1-46,-1 0-61,-3 2-17,-1 0 17,-4 2 73,-8 12-34,7 1-5,-7 14-28,9 0-6,3 7 5,4 5 29,6 7-34,4 4 0,3 2-67,10-2-197,23 5-21,0-23-74,13-1 79,-14-27 129,-5-3 50,-2-10 5,-5-7 46,-5-11 50,-6-7 0,-5-2 140,-8-13 158,-6 18 21,-9-4 34,-3 23-141,-5 5-105,4 4-107,1 1 0,5 0-308,4 0-269,6 0-583,2 0-402,4 0-589,1 0 0,0 3 2151,9 2 0,-7-1 0,7 1 0</inkml:trace>
</inkml:ink>
</file>

<file path=xl/ink/ink14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2-07-20T18:48:56.184"/>
    </inkml:context>
    <inkml:brush xml:id="br0">
      <inkml:brushProperty name="width" value="0.08571" units="cm"/>
      <inkml:brushProperty name="height" value="0.08571" units="cm"/>
      <inkml:brushProperty name="color" value="#008C3A"/>
    </inkml:brush>
  </inkml:definitions>
  <inkml:trace contextRef="#ctx0" brushRef="#br0">59 7 19697,'-31'6'1641,"7"-2"-1283,21-4 489,2 0-948,4 0 0,6 0-11,6 0 28,4 0-18,-1 0 102,2 0 51,-3-1-17,0 0-23,-1 0 23,-2-1-34,1 2-6,-2-2 1,0 1-29,1 1-17,-1-3 1,-1 2 44,-2-2 6,-3 3 0,-4-1 34,-2 1 414,-1 0-190,0 7 33,0 7-39,0 12-33,-6 11-85,-1 8-50,-6 4-50,1 2-23,-1-6-6,4-5 1,-1-5 0,4-5-1,-1-3 1,2-5-1,0-4 1,1-5 0,3-3-6,-2-3-34,2-4-95,0-1-2235,1-2 1200,0-9-1531,0-8-1477,1-26 4172,10-32 0,-7 32 0,6-11 0</inkml:trace>
</inkml:ink>
</file>

<file path=xl/ink/ink15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2-07-20T18:48:56.185"/>
    </inkml:context>
    <inkml:brush xml:id="br0">
      <inkml:brushProperty name="width" value="0.08571" units="cm"/>
      <inkml:brushProperty name="height" value="0.08571" units="cm"/>
      <inkml:brushProperty name="color" value="#008C3A"/>
    </inkml:brush>
  </inkml:definitions>
  <inkml:trace contextRef="#ctx0" brushRef="#br0">121 47 16090,'-11'-26'2072,"2"6"-1820,4 21-28,-2 7 163,-3 4-135,-5 12-45,0 7-55,-3 9-63,4 2-27,4 2-62,5-3 0,4-5-34,1-3-5,7-8-73,4-3-269,7-8-443,4-6-649,3-5 22,3-12-1528,12-20-3650,-2-10 6629,2-16 0,-19 25 0,-7 8 0</inkml:trace>
  <inkml:trace contextRef="#ctx0" brushRef="#br0" timeOffset="1">121 47 9660,'91'26'3299,"-18"-5"-2465,-73-21 1021,0 0-1055,-29 119-139,15-61-443,-5 18 1,0 0 5,3-17-123,2-7-96,1-7-5,6-10-67,1-7-336,4-9-532,0-7-1121,2-8-1422,0-12-297,2-13 3775,4-16 0,-3 14 0,3 0 0</inkml:trace>
  <inkml:trace contextRef="#ctx0" brushRef="#br0" timeOffset="2">656 41 9940,'3'-2'1994,"0"0"-1271,-3 2-522,6 0 85,3 0-79,5 0 11,-1 0 62,-4 0 124,-3 0 94,-4 0 1625,-1 0-2073,-8 3 118,-2 1-28,-9 6 101,-3 0-78,-2 3-74,-1 2-5,-1 0-11,4 2-39,0-3-34,6-1-34,4-5-5,6 2 33,2-1-5,3 11-39,0-3 50,0 11 0,0-7 39,4 3-28,2-2 45,2-2 45,-1-3 123,-4-6 22,-1-1 203,-2-3-365,-5-1-34,-9 1-50,-7 0-89,-11 0-142,3-1-435,2-2-404,7 0-1652,10-3-258,4 0-1080,10-1 4060,8 0 0,-5 0 0,3 0 0</inkml:trace>
</inkml:ink>
</file>

<file path=xl/ink/ink16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2-07-20T18:48:56.188"/>
    </inkml:context>
    <inkml:brush xml:id="br0">
      <inkml:brushProperty name="width" value="0.08571" units="cm"/>
      <inkml:brushProperty name="height" value="0.08571" units="cm"/>
      <inkml:brushProperty name="color" value="#008C3A"/>
    </inkml:brush>
  </inkml:definitions>
  <inkml:trace contextRef="#ctx0" brushRef="#br0">446 0 15793,'-63'5'315,"0"-1"1,5 1 0,8 4-64,14 13-62,3 5 73,9-2-50,3 2-34,9-1-100,2 3-74,7 1 29,1 2 39,2 4 61,5 4 17,6 7 168,7 5-49,5 3-80,1 1 1,-4-3-18,-2-6-33,-7-5 0,-5-7 12,-13 5-147,-12-10 6,-12 2-11,-6-18-78,2-6-174,5-8 28,6-17 224,9-8 56,7-44-95,18 14 33,11-19 6,17 26-5,5 6-1,1 5-50,-2 7-246,-4 5-2001,3-1 555,-12 8-83,3-3-275,-17 9 2106,-3 2 0,-7 5 0,-4 2 0</inkml:trace>
</inkml:ink>
</file>

<file path=xl/ink/ink17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2-07-20T18:48:56.189"/>
    </inkml:context>
    <inkml:brush xml:id="br0">
      <inkml:brushProperty name="width" value="0.08571" units="cm"/>
      <inkml:brushProperty name="height" value="0.08571" units="cm"/>
      <inkml:brushProperty name="color" value="#008C3A"/>
    </inkml:brush>
  </inkml:definitions>
  <inkml:trace contextRef="#ctx0" brushRef="#br0">91 820 21612,'-48'-33'2219,"10"7"-1615,35 24-94,3 2 644,-2 0-902,23 0 56,13 2-95,31 4-112,15 3-62,13 2-381,4-3 376,-3-3-29,-9-3-5,-13-1 34,-16-1-28,-15 0 94,-17 2 63,-8-2 5,-11 1-11,-2 1 560,-3-2-667,0 3-2083,0-3-678,3 2-1529,11-2 4240,19 0 0,-13 0 0,7 0 0</inkml:trace>
  <inkml:trace contextRef="#ctx0" brushRef="#br0" timeOffset="1">1434 475 25584,'29'53'377,"0"0"0,0-1 0,2-4-164,28 19-1015,3-2 954,2-4-74,-4-9-28,-8-9 281,-5-8-298,-10-10 134,-10-7-201,-6-5-352,-9-6-460,-3-2-42,-3-3-1958,0-2 203,1 0-2275,6-21-4423,4-7 9341,3-22 0,-7 22 0,-4 4 0</inkml:trace>
  <inkml:trace contextRef="#ctx0" brushRef="#br0" timeOffset="2">2350 475 18515,'-39'81'1240,"0"0"0,0 0 0,0 0 1,2-4-1,-1 0 0,1-2 1,1-5-1079,-3 1 0,2-4 1,0-3-850,-12 22 1,2-4 837,8-16 0,2-3 26,6-10 0,1-3-149,4-4 1,2-2-29,-1 1 0,1 0 0,-17 35 232,11-13-232,12-18 0,8-18 0,7-13 840,2-8-840,1-7-582,0-1-358,1-2-11,5-11-517,8-6-1288,6-19-151,10-15-1579,7-29-5345,2-7 9738,-19 34 1,-1 3 0,2-5 0,-8 14 0</inkml:trace>
  <inkml:trace contextRef="#ctx0" brushRef="#br0" timeOffset="3">1508 34 10074,'-10'2'3518,"3"0"-2286,7-2 1776,0 0-2224,-9 0 73,7 0-34,-9 0 73,10 0 29,-3 0-79,1 0-180,0 0-44,-1 0-107,1 0-45,1 0-88,-1 0 245,3 0-498,7-2 55,21-3 35,24-2-34,30-1-118,-31 3 0,2 2-477,5 0 0,0 2 477,3-1 0,-1 1-6,-3 1 1,-2 0-99,-4 1 0,-1 1 110,33 5 22,-14 3 11,-17 0 62,-14 0-22,-15-5-23,-10-1 875,-8-1-970,-3-3 177,-1 1-278,-1-1-330,3 0-2303,4 3-968,2 7 3674,5 12 0,-6-9 0,0 3 0</inkml:trace>
</inkml:ink>
</file>

<file path=xl/ink/ink18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2-07-20T18:48:56.193"/>
    </inkml:context>
    <inkml:brush xml:id="br0">
      <inkml:brushProperty name="width" value="0.08571" units="cm"/>
      <inkml:brushProperty name="height" value="0.08571" units="cm"/>
      <inkml:brushProperty name="color" value="#008C3A"/>
    </inkml:brush>
  </inkml:definitions>
  <inkml:trace contextRef="#ctx0" brushRef="#br0">1207 14 9509,'7'-2'2184,"-1"1"-1596,-6 1 4699,0 0-4659,-3-2-18,3 2-66,-5-1-96,5 1-50,-3 0 61,0 0 28,-1 0 146,-4 0-123,1 0 28,-6 0-102,-4 0-111,-5 0 106,-7-2-179,-7 0-5,-6 0-18,-7 1 40,-8 1-112,-8 0-39,-9 0-40,-6 0 96,-6 3 11,2 2 50,2 2-123,12 1-45,10-1 6,-3-2-39,25 0-34,0-3 33,25-1-33,7-1 6,1 0-6,3 0 0,-1 0 6,0 0 33,-3 0-28,0 0-5,-3 0 72,1 0-28,-2 2 57,-5-2-96,4 2 62,-3-2-12,4 0-27,0 0 50,0 0-78,0 0 27,1 0 12,-1 1-39,5-1 33,0 2-39,4-2-465,1 0 347,3 0 51,2 0 67,5 0 6,8 0 22,5 3-23,14 2 40,7 5-34,9 3 40,6 3-46,4 2-5,0 1 0,-2 2 6,-5-1 0,-6 4-6,-8-6 5,-9 2 6,-1 6-5,-15-3 44,-1 11 34,-13 1-50,-3 10 84,-13 9-68,-7 9-16,-20 5-34,-4 0 0,-8-2 25,16-24 0,0-2 9,-17 16-34,-9 7 0,30-34 0,12-10 5,5-8-5,10-6-5,2-3-287,3-2 292,6 0 6,6 0-6,10 0 0,9 0 28,8 0 17,6 1-45,7 0 39,0 2-33,3-3 5,-4 1 22,-3-1-27,-8 2-6,-6 0 11,-8 1 28,-7 2-33,-9-1-6,-4 2 6,-6 4 33,-4 6 17,-12 13-51,-15 14 46,-17 12-40,-14 14-8,28-34 0,-2 2 5,-15 14 0,-1 0-5,15-14 0,1-1 0,-10 8 0,2-1 2,-4 6 6,11-10-11,7-6-5,13-11-51,7-4-56,7 0 106,15-1 1,12 3 5,21 0 5,22-3 1,14 0-271,14-5 265,-45-8 0,1 0 28,48-1-22,-7-1 19,-40-2 0,-3 0-19,16-2 27,1 0 12,-41 1 5,-8-1 6,-9 2 6,-5 0-5383,-1 0 2702,-1-4 2619,1-8 0,0 5 0,-1-3 0</inkml:trace>
</inkml:ink>
</file>

<file path=xl/ink/ink19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2-07-20T18:48:56.194"/>
    </inkml:context>
    <inkml:brush xml:id="br0">
      <inkml:brushProperty name="width" value="0.08571" units="cm"/>
      <inkml:brushProperty name="height" value="0.08571" units="cm"/>
      <inkml:brushProperty name="color" value="#008C3A"/>
    </inkml:brush>
  </inkml:definitions>
  <inkml:trace contextRef="#ctx0" brushRef="#br0">144 14 10377,'11'-8'2520,"-2"2"-1584,-9 6 2844,0 0-2705,0 17-94,-3 13-225,-4 32-224,-3 24-345,3-35 1,-1 2-216,0 5 1,1 1 310,-2 2 0,1-1-51,0 0 1,-1 0-26,1-2 0,-1-2-81,1-1 0,0-1 20,-6 41-90,1-12-23,4-18-21,4-19 21,1-14-27,4-14-1,-2-10-5,2-5-3674,0-3 2777,2-4-822,1-6-1407,7-10 208,9-24 2918,22-33 0,-19 31 0,8-10 0</inkml:trace>
  <inkml:trace contextRef="#ctx0" brushRef="#br0" timeOffset="1">578 328 17720,'2'15'2229,"0"8"-1652,-2 31-247,0 7-50,0 10 62,0 2-57,1-4-61,2-5-88,1-11-97,1-9-34,-2-9 40,1-9-45,-1-6 0,-1-5 0,-1-5-56,-1-4-281,0-3-5246,0-3 1566,-7-30-3581,-7-4 7598,-8-29 0,7 29 0,3 7 0</inkml:trace>
  <inkml:trace contextRef="#ctx0" brushRef="#br0" timeOffset="2">311 385 10814,'-4'0'3175,"1"0"892,3 0-3423,5 0-145,6 1-135,8 2-56,9 1-67,4 3-107,5-4-72,0 1 178,1-3-117,-1-1-11,-2 0-5,-1 0-23,-6 0-17,-4 0-17,-7 0 1,-7 0-1,-6 0 1,-2 0-5406,-2 0 1412,-2 6 3943,-2-2 0,1 3 0,-2-4 0</inkml:trace>
  <inkml:trace contextRef="#ctx0" brushRef="#br0" timeOffset="3">1070 50 8903,'7'-3'2101,"-1"0"-1373,-6 3 1221,0 0-1081,6-17 90,-5 13-106,5-12-68,-6 16 2532,0 0-3271,0 3 139,0 10 410,0 12 55,0 21-205,0 17 65,0 14-89,0 10-345,0 2 238,0 0-111,0-4-101,0-8-45,0-8-23,0-14 7,0-12-7,0-14 12,0-10-11,0-9-29,0-5 318,0-3-8646,0-2 8323,-4-6 0,3 4 0,-4-4 0</inkml:trace>
</inkml:ink>
</file>

<file path=xl/ink/ink20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2-07-20T18:48:56.198"/>
    </inkml:context>
    <inkml:brush xml:id="br0">
      <inkml:brushProperty name="width" value="0.08571" units="cm"/>
      <inkml:brushProperty name="height" value="0.08571" units="cm"/>
      <inkml:brushProperty name="color" value="#008C3A"/>
    </inkml:brush>
  </inkml:definitions>
  <inkml:trace contextRef="#ctx0" brushRef="#br0">151 568 12500,'3'84'1601,"1"-17"-1360,-1-54-50,-1-6 5,1 0 72,-3-3 248,2 3 195,-2 8-123,0 5-134,0 13-152,0 6-94,0 5-68,0-2-40,0-5-32,0-9-35,0-5-5,0-8-28,0-5-106,0-5-499,0-3-862,0-2-1558,-3-33-3431,-2-6 6456,-5-36 0,4 35 0,0 6 0</inkml:trace>
  <inkml:trace contextRef="#ctx0" brushRef="#br0" timeOffset="1">11 0 15457,'-6'36'672,"2"-5"-549,4-22-72,0-1-46,0-4-5,0-1-2627,0-3 0,0 0 0</inkml:trace>
  <inkml:trace contextRef="#ctx0" brushRef="#br0" timeOffset="2">372 348 12931,'18'13'1579,"-3"-3"-952,-15-10 2112,0 0-2218,68 14-146,-27-7-66,54 12-85,-49-10 23,-8-2-79,-8-4-45,-7-2-39,-4-1-34,-6 0-50,-3 0 0,-2 0-140,-3 0-61,-1 0-5182,-3 0 2162,-20 2-1500,-5 3 4721,-21 3 0,20-2 0,4 0 0</inkml:trace>
  <inkml:trace contextRef="#ctx0" brushRef="#br0" timeOffset="3">525 639 11284,'6'2'2896,"-2"-1"548,-4-1-3007,69 6-185,-39-3-106,52 3-96,-57-4-44,-6-2-6,-3 0-471,-4 0-436,-1 0-218,-1 0-506,0-5-1214,8-14-4988,1-6 7833,7-13 0,-12 17 0,-4 5 0</inkml:trace>
  <inkml:trace contextRef="#ctx0" brushRef="#br0" timeOffset="4">1190 194 12332,'15'0'5248,"-3"0"-4084,-10 100-306,1-37-941,-1 10 1,0 2 474,4 9-168,-1-7 12,0-10 179,2-12-314,-4-15 80,2-10-181,-3-12-50,1-8-415,-3-5-79,3-3-1361,-1-2-1696,0-9-477,0-8 4078,-2-12 0,0 10 0,0 2 0</inkml:trace>
</inkml:ink>
</file>

<file path=xl/ink/ink21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2-07-20T18:48:56.203"/>
    </inkml:context>
    <inkml:brush xml:id="br0">
      <inkml:brushProperty name="width" value="0.08571" units="cm"/>
      <inkml:brushProperty name="height" value="0.08571" units="cm"/>
      <inkml:brushProperty name="color" value="#008C3A"/>
    </inkml:brush>
  </inkml:definitions>
  <inkml:trace contextRef="#ctx0" brushRef="#br0">201 298 15844,'0'-4'1265,"0"2"1889,0 2-2572,6 14-5,0 6 106,7 22-94,-4 5-63,-2 8-139,-4 5-107,-3 2 22,0 0-22,-6-2-112,-3-4-50,-9-5-6,-1-5-62,-4-8-44,4-5-1,-2-7 46,4-6-46,0-5 6,1-5-11,2-4-5,-1-2-197,-1-3 73,4-1-5,0 0 0,8 0-6,0 0 16,3-1 29,0-1 62,1 0 33,0-1-3400,0 3 2257,0-3-924,0 1-1411,0-14-599,7 0 4077,2-14 0,1 15 0,-3 1 0</inkml:trace>
  <inkml:trace contextRef="#ctx0" brushRef="#br0" timeOffset="1">124 11 7918,'0'-6'-17,"0"2"7354,0 4-6737,-3 6 44,0 3-11,-4 6-230,-1 3-39,1-1-28,0-2-129,4-3-112,1-7-95,2-2-179,0-3 179,0-4 0,2 1-201,1-5-415,2 3-465,4-2-622,-1 1-302,7-1-1216,0 2 3221,2 1 0,-6 3 0,-5 1 0</inkml:trace>
  <inkml:trace contextRef="#ctx0" brushRef="#br0" timeOffset="2">947 388 7335,'7'-9'1059,"-1"2"-679,-6 7 6482,0 0-6526,0-3-112,-2-1 6,-2-3-62,-2 2 90,-2-1-51,0 1-78,1-2 50,-3 0-62,1 1-61,-1-1 140,0 0-56,0 1 168,0-1-100,0 0-35,0 2-72,0 0-6,0 2-95,0 1 45,0 0 96,0 2-130,0 0-11,-1 0 134,-6 0-66,3 0-1,-2 0 34,1 0-96,3 0 46,-5 5 61,2 0-12,-2 6 152,-5 3-162,7-4 33,-4 4-22,9-7 11,1 1-6,1 0 18,1-1-13,1 3 24,0-2-12,2 4-73,0 0 40,1 1-23,1 1 34,0-1 17,2 0-34,0 2-28,0-1-6,0 1-16,0-3-34,0 2 0,0-3 0,0 3 0,0-2 5,3 2-5,3-1 45,4-1-45,3 1 0,8 2-11,-3-3-34,7 3 39,-5-7-22,3 1 28,4-3 40,3-1 27,3-1-56,4-3-11,0-1 50,16 0-44,-15 0 5,8 0 23,-19 0-1,-5 0-33,-4-3 6,-6 1 0,-2-3 27,-4 2 1,-1 0 33,0 1 11,-3-1-16,0 2-23,-1 0-2693,-1 1-2012,8-5-2246,-1-3 6912,7-4 0,-7 3 0,-1 3 0</inkml:trace>
</inkml:ink>
</file>

<file path=xl/ink/ink22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2-07-20T18:48:56.206"/>
    </inkml:context>
    <inkml:brush xml:id="br0">
      <inkml:brushProperty name="width" value="0.08571" units="cm"/>
      <inkml:brushProperty name="height" value="0.08571" units="cm"/>
      <inkml:brushProperty name="color" value="#008C3A"/>
    </inkml:brush>
  </inkml:definitions>
  <inkml:trace contextRef="#ctx0" brushRef="#br0">1718 141 22599,'-58'-25'2116,"4"3"-1600,21 9-129,-7 1 5,-7-1-79,-10 1-111,-11-1 5,-12 1-73,-12 3-95,40 6 1,-1 0-236,-4 2 1,-2 0 237,-2 0 0,-2 1-17,-2 0 0,0 0-22,0-1 0,1 2 30,1 0 1,2 2-1,4 0 1,3 1-28,-43 6 33,19 1-5,14-3-34,16-5 44,16 0 29,12-3-11,12 0-135,5 0 67,24 0 487,9 3-436,33 6 22,17 6-297,-31-5 0,2 0 233,5 2 0,1 1-1,3 0 1,0-1-3,-1 1 0,1 0 0,-4-1 0,0 0 11,-6 0 1,-1-2-12,36 10-6,-21-3 1,-19-2-79,-22 0 84,-12 6 22,-32 11 56,-23 20-56,-24 9 1,-9 4-6,14-9 0,-2 1-472,5-3 1,-5 2-1,6-2 455,-4 6 0,6-2-3,4-4 1,4-1-262,10-6 1,4-1 308,-16 34 5,26-14 12,13-8 44,35-8 51,20-16 0,10-2-96,-2-7 1,5-3 342,26 6 1,2-3-405,-15-11 0,-2-3 0,1-3 0,0-2 80,-5-2 0,0-1-80,-6-1 0,-1-1 0,40-1 0,-3 0 0,-41 0 0,-4 0 0,-40 0 1173,-3 0-5828,-5 0 753,1 0 3902,1-7 0,0 5 0,-1-6 0</inkml:trace>
  <inkml:trace contextRef="#ctx0" brushRef="#br0" timeOffset="1">2634 692 12522,'-6'-14'5433,"2"2"-4307,4 12 593,0 0-868,-17-5-99,12 4-75,-13-3-145,16 4-78,-1 0-57,2 0-77,-2 0-91,3-2 864,-1 2-920,5-2 79,13 4 34,13 9-34,18 6-56,8 15-39,7 3 5,1 5-72,-2-1 22,-2-2-39,-6-2 22,-4-6-56,-7-3 56,-7-8-28,-8-3-61,-10-6 72,-5-3-38,-7-4 38,-2 1-78,-4-3-3389,2 2 96,-2-1-1451,0 1-3837,0 3 8581,-5-3 0,4 1 0,-3-3 0</inkml:trace>
  <inkml:trace contextRef="#ctx0" brushRef="#br0" timeOffset="2">3884 265 15121,'3'-8'3904,"0"2"-2795,-3 6 2078,0 0-2442,-40 23-68,-4 30-1124,-5-2 1,-4 9 687,15-7 0,1 4 0,-1 2-612,-6 7 1,-1 2-1,0 1 524,0 1 0,0 1 0,2-2-41,5-8 0,1-2 0,1-2-108,-8 14 0,2-3 91,7-10 0,2-2-14,2-4 0,1 0-20,-1 4 1,0 0-14,2-1 0,2-1-29,3-4 1,1-2 43,-10 34-63,10-19 0,10-16 937,5-14-937,3-14 2384,3-8-2384,0-8 413,2-1-5113,0-2 1372,6 0-413,17-2-5790,9-1 9531,14-4 0,-20 3 0,-5 0 0</inkml:trace>
  <inkml:trace contextRef="#ctx0" brushRef="#br0" timeOffset="3">2076 2180 9218,'0'-13'2581,"0"2"-1729,0 11 856,0 0-1042,0-10 7,0 7-29,0-7 39,0 10 476,0 0-985,-5 1 325,1 9 252,-4 11-63,0 19-212,-1 17 51,1 17 16,-1 7-89,3 6-67,-1-3-23,2-4-79,0-8-55,2-7-57,-2-7-27,1-9-73,-1-4-6,3-13-56,1-4 23,1-9-29,0-6 1,0-2 0,0-5-6,0-1 0,0-4-2521,0-1 1681,0-6 90,0-4-152,0-10-482,0-7-559,1-5-1015,4-14 2958,7-20 0,-6 29 0,3-6 0</inkml:trace>
  <inkml:trace contextRef="#ctx0" brushRef="#br0" timeOffset="4">1852 2317 10455,'-2'-6'2409,"0"2"-164,2 4-1970,9-32 196,4 16 78,10-28-213,2 23 72,2 3 63,-2 2-12,2 7 219,-3 2 106,2 6-425,-2 4-236,2 9 62,-4 9 128,1 14 6,-5 4-44,-5 5 61,-6-1-17,-4-2-162,-3-3 129,0-5 0,-5-3-146,-5-2-62,-9-1 62,-4-2-106,-6 0-1,1-3 1,2-3-34,3-4-6,8-7 1,5-3-1,4-2-27,4-3 240,0 2 17,5 1 129,4 5-6,6 7-11,6 9 22,6 6-151,3 7-61,6 3 5,0 3-50,1-1-16,-4-2-13,-2-4-10,-3-6-23,-5-5 6,-5-5-11,-2-3 5,-6-6-34,0-1 29,-3-5-34,-1-1 6,-3-1-1,-1-3-1243,2 1-330,0-1-1221,1 0-1726,-1-3-4984,-1-3 9499,-1-2 0,0 2 0,0 3 0</inkml:trace>
</inkml:ink>
</file>

<file path=xl/ink/ink23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2-07-20T18:48:56.211"/>
    </inkml:context>
    <inkml:brush xml:id="br0">
      <inkml:brushProperty name="width" value="0.08571" units="cm"/>
      <inkml:brushProperty name="height" value="0.08571" units="cm"/>
      <inkml:brushProperty name="color" value="#008C3A"/>
    </inkml:brush>
  </inkml:definitions>
  <inkml:trace contextRef="#ctx0" brushRef="#br0">585 1 15603,'-20'0'1820,"2"0"-1159,11 0-23,-1 0-100,-5 1-6,-7 10-5,-7 8-68,-11 15-67,-8 9-101,-6 10 11,-4 11 142,-3 9-184,29-31 0,1 1-85,1 6 1,2 1 81,2 4 1,3 3-254,3 4 0,4 3 200,3 1 1,2 1-68,4 2 0,2-1-62,1-1 1,1-1-3,5-4 0,3 0 3,4 11 0,3-4-26,12 25-47,-9-41 0,1-4-3,3-3 0,-2-10-6,-3-10 25,-5-9-540,-1-4-288,-3-7-1874,2-2 2683,54-6 0,-43 2 0,38-2 0</inkml:trace>
</inkml:ink>
</file>

<file path=xl/ink/ink24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2-07-20T18:48:56.212"/>
    </inkml:context>
    <inkml:brush xml:id="br0">
      <inkml:brushProperty name="width" value="0.08571" units="cm"/>
      <inkml:brushProperty name="height" value="0.08571" units="cm"/>
      <inkml:brushProperty name="color" value="#008C3A"/>
    </inkml:brush>
  </inkml:definitions>
  <inkml:trace contextRef="#ctx0" brushRef="#br0">147 468 11978,'0'-16'4963,"0"2"-3546,0 14 1921,0 0-2307,-7-4-258,5 3-269,-6-4-145,8 4 464,0 0-638,5 0 168,8 17 84,8 14 67,10 29-45,3 22-592,-16-31 0,-1 2 245,1 4 0,-2 2-28,-1 3 0,0 1-3,-2-1 0,-1 1 31,-1-1 0,-2 0 14,-1 0 0,-3 0-25,-1-1 1,-1 1-102,-1-1 0,-1 0 0,-1-1 0,-1 1 0,-5-2 0,-2-1 0,0-1 0,-4-2 0,-5-2 0,-2-3 0,-1-2 0,-1-2 0,-25 34-166,-3-11 166,0-10 0,4-9 0,8-11 0,9-9 0,9-13 0,9-6 0,6-7 0,2-1 323,2-2-923,3-2-232,5-10-703,6-7-1371,6-16 21,5-10-2156,9-28 5041,-8 12 0,0 1 0,3-8 0,3-15 0</inkml:trace>
  <inkml:trace contextRef="#ctx0" brushRef="#br0" timeOffset="1">602 0 20212,'-10'6'1719,"3"-1"-1331,7-5-58,0 0-56,6 0-50,4 0-22,10 0-40,7 0-94,4 2-63,0 4 74,1 4-40,-3 3 45,-4 5-6,-4 3 29,-5 4-12,-8 0 106,-3 2 141,-5 2 61,-12 3-78,-6 6 6,-15 4-40,-2 4-56,2-1-72,6-5 173,7 6-129,10-17-28,4 3-78,6-14-11,9 0 27,3 2 163,28 13-196,-8-9-78,14 7 27,-16-15-33,-3-1-50,-6-4-336,-2-2-706,-5-2-572,-2-2-1423,0 2-772,-5-1-2134,-1 1 5993,-4 4 0,0-6 0,-2 1 0</inkml:trace>
</inkml:ink>
</file>

<file path=xl/ink/ink25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2-07-20T18:48:56.214"/>
    </inkml:context>
    <inkml:brush xml:id="br0">
      <inkml:brushProperty name="width" value="0.04286" units="cm"/>
      <inkml:brushProperty name="height" value="0.04286" units="cm"/>
    </inkml:brush>
  </inkml:definitions>
  <inkml:trace contextRef="#ctx0" brushRef="#br0">34 4 15529,'-15'0'2151,"2"0"-1434,11 0-94,0 0-159,1 0 4308,1 0-4699,0-2-6,0 2 12,0-2-74,7 2 96,13 0 33,21 3-50,24 12 79,25 12-539,-30-4 0,4 5 519,13 7 1,5 5-605,-18-7 1,3 2 0,2 1 542,6 3 0,2 2 0,0 0-30,3 3 1,1 0-1,-2-1-13,-4-2 0,-1-1 1,-3-1-3,-8-5 0,-3-2 1,-2-1-5,13 8 1,-5-2 36,-13-7 0,-2 0-20,-3-2 1,-1 1-179,1 3 1,0 0 199,6 4 1,0 2 5,0 0 1,0 1 5,1 2 0,0 0 0,-7-3 0,0 1 22,14 12 1,-1 0-62,-20-16 0,-1-1-12,10 9 1,-3-3 78,1 2-45,-8-9-17,-11-6 783,-6-10-799,-9-4 1850,-3-8-1850,-7-2 571,-1-3-510,-3 0 52,0 0-147,-2 0 0,2 0 0,-3 0 0,3 0 0,-3 0 0,2 0 0,-2 0 0,3 0 0,-3 0 0,2 0 0,-2 0 0,3 0 0,-3 0 0,1-1 0,-1-1 0,-1-2 0,3 1 0,-1 0 0,2 1 0,-1-1 0,0 2 0,0 0 0,1 1 0,-2 0 0,0 0 0,-1 0 0,1 0 0,1 0 0,1 0 0,-2 0 0,2 0 0,-2 0 0,1 0 0,0 0 0,0 0 0,-1 0 0,0 1 0,-1 1 0,1 2 0,-1-3 0,3 1 0,-2-2 0,1 0 0,0 0 0,0 0 0,-2 0 0,1 0 0,-3 0 0,3 0 0,0 0 0,2 0 0,-1 0 0,0 0 0,0 0 0,-2 1 0,-1 3 0,-6 3 0,-5 4 0,-7 6 0,-10 8 0,-10 11 0,-12 14 0,-15 18-449,27-25 1,-2 3 448,-6 6 0,-3 3 0,-11 11 0,-4 4-614,16-17 1,-2 2 0,-1 2 613,-9 9 0,-3 2 0,0 1-542,-3 2 0,0 1 1,-1 0 541,2-1 0,0 1 0,2-3 0,8-9 0,2-1 0,3-2-315,-14 12 0,4-3 315,9-8 0,3-2 0,5-7 0,0-1 0,-1 5 0,1-1 0,3-4 0,2-2 228,5-5 0,3-2-228,-16 19 1398,13-15-1398,19-20 1964,4-6-1964,13-14 1089,-1-1-1089,2-2 85,-1 0-85,0 0 0,-2 0 0,3 0 0,-3 0 0,2 0 0,0 0 0,-1 0 0,1 0 0,-3 0 0,1 1 0,1 0 0,0 0 0,1-1 0,1 0 0,-2 0 0,2-1 0,0 0 0,0-2 0,0 3 0,0-2 0,0 1 0,0 0 0,0-2 0,0 2 0,0-1 0,0-1 0,0 1 0,0-1 0,0-1 0,0 2 0,0 0 0,0 1 0,0 0 0,0 4 0,0-3 0,0 3 0,0-3 0,0 0 0,-1 0 0,0 0 0,0 0 0,-1 0 0,2 0 0,-2 0 0,1 0 0,0 0 0,0 0 0,1 2 0,-2-2 0,2 3 0,-1-2 0,-1 0 0,2 1 0,-2-2 0,2 1 0,0 1 0,0-2 0,0 2 0,-1-2 0,0 0 0,0 1 0,1-1 0,0 2 0,0-1 0,0 0 0,0 0 0,-2-1 0,2 0 0,-2 0 0,1 2 0,1 0 0,-3 1 0,2 0 0,-2-1 0,3 1 0,-3-1 0,1 1 0,0 1 0,-1-2 0,3-1 0,-2 1 0,2-2 0,0 1 0,2-1 0,-2 0 0,3 0 0,-3-1 0,2 1 0,-2-2 0,1 1 0,0 0 0,0 0 0,1 1 0,-2 0 0,2 0 0,-1 0 0,0 0 0,2 0 0,-2 0 0,3 0 0,-2 0 0,1 0 0,-3 0 0,3 0 0,-3 0 0,3 0 0,1 0 0,1 0 0,2 0 0,0 0 0,-1 0 0,1 0 0,-2 0 0,0 0 0,-1 0 0,1 0 0,-2 0 0,1 0 0,-1 0 0,-3 0 0,2 0 0,-1 0 0,-1 0 0,2 0 0,-1 0 0,1 0 0,3 0 0,2 1 0,2 1 0,4 3 0,4 3 0,6 7 0,14 10 0,10 13 0,22 17 0,-27-20 0,1 2-407,8 7 1,1 2 406,6 5 0,1 2 0,4 4 0,1 2-815,2 1 0,0 2 815,1 1 0,0 1 0,-1 0 0,0 1-413,-2 0 0,0 0 413,-2 0 0,0 1 0,-3-2 0,-2 0 0,0-1 0,-3 0 0,-2-3 0,-2 0 0,-1-3 0,-2-2 0,-2-2 0,-2-1 0,-2-4 0,-1-2 0,-2-3 0,0-1 0,10 7 0,-1-3 0,19 15 0,9 4 0,-40-37 0,-10-9 600,-9-6-600,-5-5 1583,-7-3-1583,0 0 1086,-4-3-1086,2-1 0,-2-1 0,9-1 0,14 0 0,40 0 0,-9 2 0,9 4 0,29 8 0,10 7-791,-18-3 1,6 2 0,1 4 790,-13 0 0,1 1 0,2 3 0,0 0-529,4 3 1,1 1-1,0 1 1,-1 1 528,-2 1 0,0 0 0,-1 2 0,0 0 0,-3-1 0,0 2 0,-1 0 0,-1 1 0,-5-1 0,0 1 0,-2 0 0,0 0-354,18 12 1,-1 0 0,-3 0 353,-8-3 0,-1 0 0,-3 0 0,-9-5 0,-2 0 0,-3-2 0,10 8 0,-6-2-17,-13-9 1,-5-2 16,24 21 0,-12-6 0,-3-1 1404,-9-5-1404,-7-4 2228,-18-19-2228,-5-4 1873,-12-15-1873,0-1 73,-2-1-73,1 0 0,-1 0 0,2 0 0,-2-1 0,0-1 0,0 0 0,0-1 0,0 3 0,0-2 0,0 1 0,0 0 0,0 0 0,0-1 0,0 2 0,0-3 0,0 1 0,0-1 0,0-1 0,0 1 0,0-2 0,0 2 0,0-2 0,0 1 0,0 3 0,0-2 0,0 2 0,0-2 0,0 3 0,0-2 0,0 1 0,0 1 0,0-2 0,-2 1 0,-1-3 0,-2-1 0,-1 0 0,3-1 0,0 2 0,1-1 0,-1 2 0,-1-1 0,1-1 0,0 2 0,-1-4 0,1 4 0,1-4 0,-1 4 0,1-4 0,-1 4 0,-1-4 0,1 4 0,1-1 0,-1 1 0,3 3 0,-2-3 0,2 3 0,0-2 0,0 1 0,0 0 0,0 0 0,0-1 0,0 2 0,0-2 0,2 2 0,0-1 0,1 1 0,-1-2 0,-1 2 0,-1-1 0,0 0 0,0 0 0,0 4 0,0-3 0,0 3 0,0-1 0,0-2 0,0 2 0,-1-2 0,1 0 0,-2 0 0,1 0 0,0 0 0,0 0 0,-1 0 0,2 0 0,-3 0 0,1-2 0,-1-1 0,-1-2 0,2-2 0,-1 2 0,3 0 0,-3 3 0,2-1 0,-1 1 0,1 0 0,0-1 0,1 3-881,0-1-211,0-2-308,0-5-723,0-12-800,0-12-35,-12-39-2313,-6-7 5214,1 23 1,0 3 0,-3-4 0,2 10 0</inkml:trace>
</inkml:ink>
</file>

<file path=xl/ink/ink26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2-07-20T18:48:56.215"/>
    </inkml:context>
    <inkml:brush xml:id="br0">
      <inkml:brushProperty name="width" value="0.08571" units="cm"/>
      <inkml:brushProperty name="height" value="0.08571" units="cm"/>
      <inkml:brushProperty name="color" value="#008C3A"/>
    </inkml:brush>
  </inkml:definitions>
  <inkml:trace contextRef="#ctx0" brushRef="#br0">231 0 12393,'13'0'4106,"-2"0"-2813,-11 0 1228,0 0-2302,3 0-35,3 2 7,6 3-68,5 2 45,3 4-34,-1 1 51,1 1 22,-7 2 315,-3 0-85,-5 2-96,-3 1-89,-8 2-112,-12 4-56,-12 0-33,-11-1 10,-6-3 79,-18-6-95,16-6-45,-5-5 0,26-3 0,9-5-62,8-3-55,6-6 27,3-6-55,11-10 94,2 4 51,11-4-5,1 14-29,1 7-16,1 5 38,-3 2 12,-1 5 465,5 28-224,-10-2-28,0 25-40,-14-12 12,-2-3 39,-2-3-78,-11-7-62,-6-1-34,-11-9-50,-2-4-280,-9-9 62,13-6-40,-1-11-212,18-3-34,3-6-146,2 3-90,3 2-307,2 3-930,1-2-2370,0-4 4347,14-14 0,-10 15 0,11-4 0</inkml:trace>
</inkml:ink>
</file>

<file path=xl/ink/ink27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2-07-20T18:48:56.216"/>
    </inkml:context>
    <inkml:brush xml:id="br0">
      <inkml:brushProperty name="width" value="0.04286" units="cm"/>
      <inkml:brushProperty name="height" value="0.04286" units="cm"/>
    </inkml:brush>
  </inkml:definitions>
  <inkml:trace contextRef="#ctx0" brushRef="#br0">2184 21 11626,'3'0'835,"0"0"-247,-3 0 1092,0 0-1020,3 0-116,-2 0-12,2 0 95,-1 0-22,-2 0 5187,2 0-5495,-7 0-124,1 0-55,-7 0 0,-1 0 27,-11 0 62,-12 10 135,-23 17-115,14 1 0,-5 7-723,-15 16 0,-5 7 656,10-9 1,-2 4 0,-2 1-638,-7 8 1,-2 3 0,-1 0 551,17-14 1,-1 0 0,0 1-1,1-2 14,-15 14 1,2-2 0,1-1-17,9-7 0,1-1 0,3-3-426,-14 12 1,4-3 436,11-9 0,2-2-267,5-3 0,0 1 267,1-1 0,0 2 465,-1 1 0,-1 1-465,-10 10 0,3-1-59,16-19 0,3-2 12,-2 3 0,4-5 1744,11-11-1781,11-11 1206,7-9-1206,4-2 835,1-2-835,0-3-46,0 2-184,0-3-123,0 3-218,0-2-190,1 1-326,3-2 95,6-5-228,5-5-304,12-8-251,10-8-1687,22-15-1232,6-1 4694,13-8 0,-37 25 0,-10 8 0</inkml:trace>
  <inkml:trace contextRef="#ctx0" brushRef="#br0" timeOffset="1">1927 17 12079,'0'-8'8872,"0"3"-8362,0 2 78,0 3 1490,0 0-1674,12 6 408,16 16-78,36 32-407,-16-5 1,4 7-667,-9-8 0,3 5 0,-1 2 488,5 6 1,0 3-1,-1 1 7,-1 1 1,-1 0 0,-2-1-21,-5-7 1,-3-1 0,-2-2-137,5 13 0,-3-2-131,-7-7 0,-1-2 131,-4-3 0,-1 1 0,3 6 0,1 0-230,0 1 1,-1-1 229,0-2 0,0 1 0,6 11 0,-2-2 0,-9-23 0,-1-1-37,5 8 1,-2-4 36,3-1 1477,-6-13-1477,-5-10 293,-5-9-293,-6-9 557,-1-2-557,-3-5 95,0 0-455,1 0-429,0-2-925,-1-4-1843,4-7-442,2-15 3999,9-21 0,-7 21 0,3-6 0</inkml:trace>
</inkml:ink>
</file>

<file path=xl/ink/ink28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2-07-20T18:48:56.218"/>
    </inkml:context>
    <inkml:brush xml:id="br0">
      <inkml:brushProperty name="width" value="0.04286" units="cm"/>
      <inkml:brushProperty name="height" value="0.04286" units="cm"/>
    </inkml:brush>
  </inkml:definitions>
  <inkml:trace contextRef="#ctx0" brushRef="#br0">1778 124 7934,'-4'4'1468,"1"-1"-980,3-3 27,0 0-95,-3 0-45,3 0-28,-4 0-22,4 0 2313,0 0-2240,-1 0 95,1 0 73,-3 0-62,1 0-67,-2 0 95,1 0-62,-1 0-123,1 0 12,1-2 39,1 1-40,1-3-61,0 2-56,0-1-39,0 3 5197,0-2-5169,-2 2-45,-1 0 117,-4 0 73,-3 11-44,-10 8-7,-11 26-55,-20 21-138,17-20 1,-2 3-487,-10 9 1,-2 2 480,-7 6 0,-2 2-590,-5 4 1,-3 0 463,-2 3 0,-2-1 0,0-2 0,0 0 0,0 0 0,0-1 0,3-4 0,2-1 0,1-2 0,3-1 0,3-6 0,2 0 0,5-4 0,1-1-119,5-5 1,3-1 118,4-5 0,2-1 0,-23 28 0,13-14 0,13-16 869,10-10-869,8-11 1328,7-9-1328,4-3 305,3-5-3560,0 0 1541,5-5-281,7-3 36,12-13-1464,15-11-509,28-36 3932,-12 10 0,-1-1 0,9-10 0,-26 27 0,1-1 0</inkml:trace>
  <inkml:trace contextRef="#ctx0" brushRef="#br0" timeOffset="1">1826 81 17871,'-31'-45'2582,"5"9"-1955,20 36 0,2 0-77,-1 0 10,3 0-90,-1 0-38,3 0 1186,-2 0-1309,9 11 699,15 32-566,2 1 0,3 9-976,15 28 1,5 9 675,-9-16 0,2 5 1,1 1-605,-7-14 0,1 1 1,0 1-1,-1-1 462,12 23 0,0-1 0,-2-1 0,-2-6 0,-2-1 0,0-3 0,-5-7 0,-1-3 0,-1-2 0,9 20 0,-2-5-366,-6-10 1,-1-5 365,-5-9 0,-1-2-97,-1-3 1,-1-1 96,2-2 0,-1 0 0,2 3 0,-1 1 0,1-4 0,-1-2 0,25 39 0,-11-20 0,-7-19 1193,-12-14-1193,-7-14 1921,-8-8-1921,-4-8 1095,-3-1-1095,0-2 335,0 1-335,0 0-601,0 0-726,0-7-1798,0-7-381,5-12-2566,1-5 6072,4 3 0,-5 12 0,0 7 0</inkml:trace>
</inkml:ink>
</file>

<file path=xl/ink/ink29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2-07-20T18:48:56.220"/>
    </inkml:context>
    <inkml:brush xml:id="br0">
      <inkml:brushProperty name="width" value="0.04286" units="cm"/>
      <inkml:brushProperty name="height" value="0.04286" units="cm"/>
    </inkml:brush>
  </inkml:definitions>
  <inkml:trace contextRef="#ctx0" brushRef="#br0">2003 134 16980,'6'0'3059,"-1"0"-2096,-5 0 1294,0 0-1484,-3 0-179,-1 0-96,-3 0-77,-1 0-80,-5 4-94,-12 8 5,-17 17 157,-31 33-959,18-11 1,-4 8 694,7-6 1,-3 4 0,-1 3-718,-9 10 1,-2 3-1,-1 2 637,14-14 1,0 1 0,-1 0 0,1 0-23,0-1 1,0 1-1,2-2 1,0-1-492,-9 12 0,1-1 1,2-3 447,6-8 0,1-1 0,3-3-392,-9 11 0,3-4 392,8-8 0,1-2 0,5-4 0,1-1 0,2-3 0,0 0 0,0 0 0,0 0 782,-26 32-782,12-16 0,19-22 1654,14-18-1654,11-12 1908,4-7-1908,3-1 1577,0-1-1577,8-12 23,9-7-23,16-20 0,17-9 0,12-13-493,-25 28 0,2 0 493,4-4 0,2-1 0,5-3 0,3-1 0,4-4 0,1 0 0,6-4 0,2-3 0,7-9 0,2-1-459,-25 20 1,0-1 0,1-1 458,1-3 0,1-1 0,2-4-64,12-14 0,3-4 0,-3 3 51,-15 15 0,-3 3 0,1-3 11,11-10 0,2-2 0,-6 5-1,-3 0 1,-3 5-195,-5 6 1,-2 1 196,-5 5 0,-3 2-98,26-32 98,-13 11 799,-1-4-794,-20 24 1428,-1 1-1422,-19 25 499,-1 4-510,-4 5 178,-1-1-178,1 3-6,-1 0 6,1-1 0,1 1 0,-1-4 0,3-1-5,0 2 5,2-2 0,-1 5-6,-2 1 6,-1 4 6,-1-1-6,-3 2 0,1 0 0,1 0 5,0-1 1,1 0-1,2-2 1,-1 1 5,1 1 23,-2-1-29,-1 2 29,0 0 29,-2 0-63,4 0 0,5 14 0,14 16 0,17 42 0,-9-15 0,3 7-1112,10 22 1,3 6 1111,-12-21 0,2 3 0,-1 0 0,1 2 0,0 0 0,-1-1 0,-2-5 0,-1-1 0,-2-3 0,8 13 0,-2-4-204,-6-13 1,-2-3 203,-4-10 0,0-2 0,1 0 0,0 1 0,2 3 0,0 0 0,-1-3 0,-1-1 0,1-2 0,-2-2 0,16 29 0,-6-17 0,-7-13 0,-8-14 0,-4-10 0,-8-9 2110,-1-5-2110,-6-4 520,0 0-520,1 0 0,-2 0 0,2 0 0,-1 0 0,-1-2 0,3-5-965,-1-8-1034,0-8-1631,0-8-1007,-2-9-3025,0 4 7662,0 1 0,0 18 0,0 6 0</inkml:trace>
</inkml:ink>
</file>

<file path=xl/ink/ink30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2-07-20T18:48:56.221"/>
    </inkml:context>
    <inkml:brush xml:id="br0">
      <inkml:brushProperty name="width" value="0.08571" units="cm"/>
      <inkml:brushProperty name="height" value="0.08571" units="cm"/>
      <inkml:brushProperty name="color" value="#E71224"/>
    </inkml:brush>
  </inkml:definitions>
  <inkml:trace contextRef="#ctx0" brushRef="#br0">1 14 13133,'0'-5'2268,"0"0"39,0 5 656,0-1-2554,10 0-56,5 0 33,13 1-60,5 0-85,5 1-28,4 1 33,6 1-16,3 2-57,8 0 6,6 2-61,6 0-34,7-2 17,5 1-45,7-2-448,2 1 437,2-2-40,0 1-5,-1-2 0,-3-1 6,-2-1 5,-3 0-119,-3 0 113,0 1 6,-2 0-5,-3 2 13,-22-2 1,0 0-14,26 1 10,-28-1 1,-2 1-11,19-2-6,-3 3 6,-1-3 44,30 5-50,-24-3 6,23 1-1,-31 0 46,-1-2-51,0 1 5,-4 2 57,-3 0-57,-2 2-5,-3-1 45,21 6 381,-13-4-415,18 3-5,-16-6 113,3 2-119,3-2 0,0 2 6,3-2-6,-2 1 5,1-3 1,30 1-6,-20-3 3,-28 1 0,0 0-3,22 0 5,-2 1-5,0 1 6,0 2-1,0 2 7,2 3 27,1 0 0,1 3-33,3-2-6,-5-1 44,4-2-44,-2-2 51,6 0-46,5-3 3,-17-2 1,2 0-6,-13-1 0,-1 0-513,21 0 1,0 0 512,-20 0 0,-1 0-1,2 0 1,1 0 0,0-1 0,2 0-3,-1-1 0,1 1-3,2-1 0,-1 0 0,0-1 1,0 0-225,0 0 1,-1 0 223,0 1 0,-2-1 3,0 1 0,-1-1-3,-1 2 1,-1 1 2,-1-1 0,-2 0 0,-1 1 0,-2 0 0,47 0 0,-10 0-123,-6 2 162,-8 2 179,16 6-89,-23 0-62,13 1-16,-28-4 22,1-2-62,-4-2 62,2 0-23,-5-3 1054,-5 2-1008,-6-2 664,3 0-598,-15 0 173,5 0-167,-14 0 6,3 0-23,-2 0-16,1 0-7,-1 0 91,-2 0-130,-4 0-10,-1 0-6,-6 0 22,0 0-95,-7 0 0,3 0-6,-3-2 1,3 2-5776,2-1 3687,0-1-724,0-3-1893,0-3 4711,0-3 0,0 4 0,0 3 0</inkml:trace>
</inkml:ink>
</file>

<file path=xl/ink/ink31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2-07-20T18:48:56.222"/>
    </inkml:context>
    <inkml:brush xml:id="br0">
      <inkml:brushProperty name="width" value="0.08571" units="cm"/>
      <inkml:brushProperty name="height" value="0.08571" units="cm"/>
      <inkml:brushProperty name="color" value="#E71224"/>
    </inkml:brush>
  </inkml:definitions>
  <inkml:trace contextRef="#ctx0" brushRef="#br0">1324 639 16314,'11'-2'2739,"-2"1"-1848,-9 1 2553,0 0-2766,0 6 184,1 10-94,0 18-62,2 21-180,-3 20-95,1 19-538,0-40 0,-2 2 233,1 2 0,-1 0 0,-2 3 0,0-1-28,0-3 0,0 0-37,-2-3 1,0-1 68,-2 42-130,4-8 0,0-15 0,3-9 0,0-13 0,0-10 0,0-8 0,0-10 573,0-3-573,0-10 0,0-1 0,0-5 0,0-2 0,0 2 0,0-2 0,0 4 0,0 3 0,0 6 0,0 6 0,0 2 0,0 4 0,0-3 0,0-3 0,0-5-91,0-5-133,0-5-129,0-2-722,0-3 420,3 0-28,-3-2 273,3-4 7,-3-6-387,-1-5-1069,-11-3-1025,-8-1-2001,-19-3-4946,-1-1 9431,-7 1 1,24 10-1,5 5 1</inkml:trace>
  <inkml:trace contextRef="#ctx0" brushRef="#br0" timeOffset="1">702 536 15339,'6'-12'3232,"-2"4"-1955,-4 8 1390,0 0-1805,58-35-44,-15 25-463,6-8 1,5 2 283,32 14-722,-35 2 0,3 0 315,6 2 1,2 1-46,5 1 1,1 0-46,1 3 1,1 0-62,-2 0 1,0 1 13,-5 0 0,-1 1 22,-8-3 1,-2 1 87,32 8-20,-26-1-17,-20-4-62,-18 0-28,-9-5-38,-8 0 546,-1-3-586,-2-1 137,0 1-356,0-1-128,-6 3-246,-3 1-919,-11 0-1468,-8 3-689,-18-1-2263,-5 0 5932,-7-4 0,27-2 0,9-1 0</inkml:trace>
  <inkml:trace contextRef="#ctx0" brushRef="#br0" timeOffset="2">74 14 14370,'0'-7'4672,"0"1"-3322,0 6 1803,0 0-1859,-12 120-757,7-55 1,1 7-1073,-2 11 0,0 11 0,0-2 775,2-6 1,0 0 0,1 0-68,0 0 1,0 0 0,0-2-62,1-9 0,-1-1 0,1-3 85,0 22 1,0-5-198,1-20 0,0-4 0,0-11 0,0-2 0,1 39 0,0-4-177,0 3 177,3-7 0,2-8 0,3-17 0,0-14 1866,-5-12-1866,2-7 467,-5-3-467,2-1 232,-2 3-232,0 1-125,0 1-311,0-4-1799,0-2-851,0-10-779,16-22-2941,6-22 6806,21-29 0,-20 26 0,0 2 0</inkml:trace>
  <inkml:trace contextRef="#ctx0" brushRef="#br0" timeOffset="3">2570 88 20341,'2'60'2254,"-2"-12"1,0 6-1493,1 26 0,0 8-1487,-2-16 0,0 4 1,-2 2 1090,0 7 0,-2 3 0,0-1-366,0-4 0,0 0 0,-1-2 0,-1-11 0,0-1 0,1-4 201,-1 15 0,0-6-201,2-18 0,1-2 0,-3 43 0,2-1 0,2-46 0,0 1 0,0 46 0,0-11 0,3-18 650,0-19-650,0-19-617,0-14-705,0-10 480,0-4-2233,0-14-103,0-15-2277,3-14 5455,1-7 0,0 20 0,-1 10 0</inkml:trace>
</inkml:ink>
</file>

<file path=xl/ink/ink32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2-07-20T18:48:56.226"/>
    </inkml:context>
    <inkml:brush xml:id="br0">
      <inkml:brushProperty name="width" value="0.04286" units="cm"/>
      <inkml:brushProperty name="height" value="0.04286" units="cm"/>
    </inkml:brush>
  </inkml:definitions>
  <inkml:trace contextRef="#ctx0" brushRef="#br0">425 0 24043,'14'89'771,"0"-1"0,-1-4 1,-2-6-520,-5-23 0,-2-3-1040,-1 2 0,-1 0 970,0 2 0,-1 1-11,-1-2 0,0 1 10,0-1 0,0 0-58,0-3 0,0 0 13,0 48-136,0-10 0,0-7 0,0-12 447,0-12-447,0-11 0,0-10 0,0-8 1001,0-8-1001,0-5 375,0-7-689,0-4-156,0-2-270,0-3-2329,0-1 3069,-10-89 0,18 126 0,-6-52 0</inkml:trace>
  <inkml:trace contextRef="#ctx0" brushRef="#br0" timeOffset="1">1 950 16700,'0'-13'4991,"0"2"-3378,0 11-448,0 0-280,93-6-39,-29 3-801,7 0 1,4-1 508,22-1-140,1 1-44,-1-1-101,-10 2-111,-10 1-8,-15 0-150,-12 2 0,-14 0 0,-9 0 0,-10 0 0,-7 0 465,-7 0-465,-2 0-164,-1 0-670,0-1-869,0-1-1523,0-1-813,0 1-2822,-3 1 6861,0 1 0,-1 0 0,1 0 0</inkml:trace>
</inkml:ink>
</file>

<file path=xl/ink/ink33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2-07-20T18:48:56.228"/>
    </inkml:context>
    <inkml:brush xml:id="br0">
      <inkml:brushProperty name="width" value="0.04286" units="cm"/>
      <inkml:brushProperty name="height" value="0.04286" units="cm"/>
    </inkml:brush>
  </inkml:definitions>
  <inkml:trace contextRef="#ctx0" brushRef="#br0">1128 4 13088,'14'-2'2548,"-4"0"-1456,-10 2 6,0 0-208,3 0-122,0 0-224,0 0 4,0 0 130,-1 0 22,1 0-16,1 3-18,-1 8-83,1 10-1,-2 12 23,-1 11-17,-1 9-84,0 11-100,-4 8-18,-8 5-72,-8 3 22,-7 0-28,-5 1-45,-3-3-56,-6-2-64,10-26 1,-2 0-144,-22 19-141,19-25 0,-1-3 141,-20 7 0,2-6 0,0-5 0,-16 3 0,20-12 0,-10 1 0,23-14 0,6-5 0,-1-4 282,2-2-282,1-3 0,-1-1 0,1 0 0,-12-18-289,-2-40 0,2-10 205,-4 6 50,7-9 1,10 7-7,26 39-4,3 3 44,0 2-6,5 2 6,4 1 11,3 2-11,7 2 6,0-1-1,5 1-5,2-2 0,4 1 0,0 0 6,5 0 0,-2 1-6,3 1 5,-2 2-5,-1 2 11,-1 3-5,10 0-6,-11 3 6,6 0-1,-14 2 1,-1 0 55,0 0 7,-1 0-18,2 5 224,17 20-139,-9 3 23,17 20-158,-15-2 0,4 4 0,-2 7 0,1 2 0,-2 1 0,-1-1 0,-3-2 0,12 20 0,-14-20 0,10 17 0,-14-22 0,0-3 0,-1 2 0,-1-5 0,-5-1 0,6 10 0,-9-18 0,2 8 0,-6-22 0,-4-1 0,2-4 0,-3 0 0,0-1 0,2 0 0,-2 0 0,2 7 0,-1-7 0,-2 5 0,0-9 0,-1 1 0,1-1 0,-1-2 0,-1-2 0,1-5 0,-3 0 0,2-3 0,-2 0 0,2-1 0,-2 0 0,2 0 0,-1 0 0,1 0 0,0 0 0,-1 0 0,-1 0 0,2 0 0,0-1 0,1-1 0,-1 0 0,0 1 0,-2 1 0,1 0 0,-1 0 0,2-2 0,-2 2 0,0-2 0,3 2 0,1 0 0,4 0 0,-2 0 0,2 0 0,-6 0 0,3 0 0,-5 0 0,2 0 0,-1 0 0,0 0 0,0 0 0,1 0 0,-2 0-2426,2 0 936,-1 0-644,4 0-1019,2 0-1889,5-9-3376,-1-5 8418,-2-16 0,-5 14 0,-2-2 0</inkml:trace>
</inkml:ink>
</file>

<file path=xl/ink/ink34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2-07-20T18:48:56.229"/>
    </inkml:context>
    <inkml:brush xml:id="br0">
      <inkml:brushProperty name="width" value="0.2" units="cm"/>
      <inkml:brushProperty name="height" value="0.4" units="cm"/>
      <inkml:brushProperty name="color" value="#FF8517"/>
      <inkml:brushProperty name="tip" value="rectangle"/>
      <inkml:brushProperty name="rasterOp" value="maskPen"/>
    </inkml:brush>
  </inkml:definitions>
  <inkml:trace contextRef="#ctx0" brushRef="#br0">1100 0 12781,'-13'37'983,"3"-4"0,10-11 0,0-2 0,0-1 0,0-3 0,0 1 0,0 0 0,0-1 0,0 1 0,0 0 0,0 1 0,-2-1 0,0 3 0,-1-2 0,0 1 0,-1 1-849,1-2-95,0 1 12,-1-1-6,-1 0 44,2-1 6,-4 4-5,4-2-12,-4 4-27,2-4-46,-2 1 7,2-5 27,0 5-28,4-7-11,-2 2 11,1-5-5,-2 2 39,0 1 106,-5 15-66,0-6-13,-1 12-5,1-10-16,2 1 10,-1-2-10,2-1-1,0-1-44,1-1 44,0-1-5,-3 1 5,2 0 6,-3 2 28,0 4-5,1 0-12,-1 2-17,3-1 1,1-4-46,0-1 29,1-5-28,1-5 16,0-1 12,-2-4-34,0 2 5,-5 0 6,0 4-5,-5-1 0,-1 3-1,1-2 1,-1-1-1,2 0 1,-1-2 0,3-2-1,-1 2 6,2-3-5,-4 3-6,-2 0 6,-2 0-1,-4 5 1,-11 4-1,5-2 7,-7 5-7,10-9-5,1 0 0,-2-5 0,0 0-33,2-3 33,0-1 5,2-3-5,-13 1-33,9-2-7,-9 2 29,12-2-95,4 0-6,4 0 11,1 0 95,3-5-240,-5-8 246,5 0-6,-4-6 6,6 4-5,2 1 5,-1-1 0,3 2 0,-1 1-6,2 0-50,0 2 101,0-7-39,1 3-1,-2-6 1,2 3 5,-2 0-5,1 0 5,-2 4-6,1 1-5,0 2-33,3 0-124,1-1 56,2-1 90,0-3 5,0-2 6,8-1-5,0-2 10,7 0 1,-2 1-6,0 1 11,4-5-11,-5 6 0,3-5-5,-5 8 5,-2 0 0,2-1-6,-2 1 0,2-2-5,5-1 6,-4 3-7,5-1 7,-3 4-29,3 0 29,2-2-1,0 3 1,1 0-1,5-1 0,-7 5 6,5-3 0,-7 3 0,2 1 0,1-1-5,-2 4-29,2-1 34,-5 3 0,2 0 62,9 0-62,-5 0 0,8 1 5,-6 1 1,-1 1-1,0 1-5,-2-1 6,0 0 0,5 7 50,-3-2-23,3 6-33,-5-4 0,-3 3 0,0-1 11,-3 3 79,-1 2-12,-1 1-10,2 4-1,-2 0-17,2 1 6,-2 1-11,-2-2-39,2-1 27,-3-1 6,1-1 23,0-1-23,0 0 23,1 1 5,0 1 0,-1 1-16,2 1 16,-2 2-17,2-1 17,1 0-11,-1 1 23,1 1 5,-1-2-17,3 1 23,2 6-57,-4-7 29,4 5 5,-8-6 0,2 1-28,0 1 12,1 3 10,0-4-10,0 5-1,1-1 90,7 21-78,-3-10 11,6 13 11,-6-14-6,2 0-5,-2 0 28,0-1 11,0 0 78,4 15 2,-1-14-192,2 15 0,-4-19 0,-2 1 0,-1-7 0,-3-4 0,-3-8-984,-2-5 0,0-2 0,3-1 0,4 0 738,2 1 0,-5-4 0,-4-1 0</inkml:trace>
</inkml:ink>
</file>

<file path=xl/ink/ink35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2-07-20T18:48:56.230"/>
    </inkml:context>
    <inkml:brush xml:id="br0">
      <inkml:brushProperty name="width" value="0.04286" units="cm"/>
      <inkml:brushProperty name="height" value="0.04286" units="cm"/>
      <inkml:brushProperty name="color" value="#004F8B"/>
    </inkml:brush>
  </inkml:definitions>
  <inkml:trace contextRef="#ctx0" brushRef="#br0">20 158 20901,'-11'-87'2392,"3"18"-1742,8 68 50,0 5 107,5 20-35,7 23-139,11 47-1284,-9-27 1,-1 6 894,1 20 0,-3 4-99,-4-27 1,-2 2-1,-1 0-46,-1-1 1,0-1-1,-1-1-366,-1 21 0,-1-5 267,0-16 0,0-4 0,0-9 0,0-1 0,0-5 0,0 0 0,0 5 0,0-1-133,0-1 1,0-1 132,0 48 0,6-16 0,-2-13 0,8-12 0,-6-14 1712,3-10-1712,-4-12 634,-1-8-634,-1-8 348,-2-4-926,0-3-923,-1-3-1714,0-16-358,0-18-1631,7-55 2168,-2 40 0,2-3 2820,6-18 0,0 3 0,1-6 0,2 15 0</inkml:trace>
</inkml:ink>
</file>

<file path=xl/ink/ink36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2-07-20T18:48:56.231"/>
    </inkml:context>
    <inkml:brush xml:id="br0">
      <inkml:brushProperty name="width" value="0.04286" units="cm"/>
      <inkml:brushProperty name="height" value="0.04286" units="cm"/>
      <inkml:brushProperty name="color" value="#004F8B"/>
    </inkml:brush>
  </inkml:definitions>
  <inkml:trace contextRef="#ctx0" brushRef="#br0">689 23 16504,'17'-13'3557,"-4"3"-2028,-13 10-22,0 0-264,-35 82-246,-4-28-1252,1 10 0,-6 1 594,4-21 0,-2-4-73,-5 3 0,0 0-82,0-1 1,0-2 73,2-3 1,1-2-13,-30 22-94,17-12-46,19-17-21,16-8-85,13-8 0,6-3 1030,3 6-1030,11 8 129,10 14-129,16 13 0,12 11 0,5 4 0,4 4 0,2-6 0,-19-22 0,1-1 0,19 18 0,13 6 0,-31-29 0,-7-9 0,-7-5 0,-7-7 0,-5-4 0,-5-1 0,-4-4 0,-5 0 0,0-4-584,-3 2-1359,0-2-1804,2 0-1222,10-1-3696,4 0 8665,16 0 0,-16 0 0,0 0 0</inkml:trace>
</inkml:ink>
</file>

<file path=xl/ink/ink37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2-07-20T18:48:56.232"/>
    </inkml:context>
    <inkml:brush xml:id="br0">
      <inkml:brushProperty name="width" value="0.04286" units="cm"/>
      <inkml:brushProperty name="height" value="0.04286" units="cm"/>
      <inkml:brushProperty name="color" value="#004F8B"/>
    </inkml:brush>
  </inkml:definitions>
  <inkml:trace contextRef="#ctx0" brushRef="#br0">882 512 23192,'-20'-66'500,"-1"0"0,-1 3 1,-5 7-103,-36 1-107,-5-2-5,-1 8 11,10 7-124,8 14-128,13 9-11,7 11-1,5 5 7,-1 18 55,-5 16 11,-6 30-407,15-14 0,1 5 362,-2 15 1,2 5-912,-2 18 0,4 4 896,7-23 1,2 1 0,2 1 23,1 2 1,2 1 0,0-1-381,2-4 1,1 0 0,1-3 468,0 20 1,2-4-159,0-13 1,0-5 115,0-11 1,0-2 0,1-2 0,1-1-118,0 1 0,2 0 0,0 4 0,2-1 0,1-3 0,0 0 0,2 9 0,1-2 0,4 15 492,0 1-492,-7-46 1631,-3-11-1671,-1-9 1032,-3-5-2319,0-10-6840,-29-89-173,-3 1 8314,0 7 0,0 2 1,0 5-1,4 16 0</inkml:trace>
</inkml:ink>
</file>

<file path=xl/ink/ink38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2-07-20T18:48:56.233"/>
    </inkml:context>
    <inkml:brush xml:id="br0">
      <inkml:brushProperty name="width" value="0.04286" units="cm"/>
      <inkml:brushProperty name="height" value="0.04286" units="cm"/>
      <inkml:brushProperty name="color" value="#004F8B"/>
    </inkml:brush>
  </inkml:definitions>
  <inkml:trace contextRef="#ctx0" brushRef="#br0">8 267 15664,'-4'0'4392,"1"0"-3004,3 0-155,85 0-382,-33 2-616,10-2 1,2 0 10,9 2-190,0-2-22,-4 0-34,-4 0-325,-3 0-577,-1-2-409,4-7 213,9-7 427,5-9-105,8-2 429,-2 3 179,-3 8-45,-10 7 213,-11 9 712,-15 20 21,-12 12 214,-11 21 156,-13 7-100,-4 3-180,-6-2-67,-12-3-78,-4-8-146,-14-5-106,-2-8 215,0-10-429,3-6-77,3-10-34,6-5-101,3-5-90,4-1-207,4 0-89,1-4-320,1-9-420,1-8-263,-1-13-437,3-10 0,1-11-1114,3-13 1097,7 18 0,3-1-1673,0 0 0,3-2 3516,8-12 0,0 3 0,4-3 0,-5 13 0</inkml:trace>
</inkml:ink>
</file>

<file path=xl/ink/ink39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2-07-20T18:48:56.234"/>
    </inkml:context>
    <inkml:brush xml:id="br0">
      <inkml:brushProperty name="width" value="0.04286" units="cm"/>
      <inkml:brushProperty name="height" value="0.04286" units="cm"/>
      <inkml:brushProperty name="color" value="#004F8B"/>
    </inkml:brush>
  </inkml:definitions>
  <inkml:trace contextRef="#ctx0" brushRef="#br0">0 1 18231,'5'69'956,"0"0"1,-1 0-1,1-1 1,0-1 0,-1-2-386,0 11 0,-2-3-462,2 3 1,0 1 200,-1-2 1,-1 0-67,1-5-1,-1-1-58,1-3 0,-1-2-65,0-6 1,-1-2-32,1-3 1,0-2 11,1 37 486,-1-9-587,1-14-61,-1-11 58,0-13-798,1-14-719,1-12-1919,5-9-50,10-21-1177,22-39 4519,-2-4 0,1-2 0,6-13 0,-18 27 1,1 1-1</inkml:trace>
</inkml:ink>
</file>

<file path=xl/ink/ink40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2-07-20T18:48:56.235"/>
    </inkml:context>
    <inkml:brush xml:id="br0">
      <inkml:brushProperty name="width" value="0.04286" units="cm"/>
      <inkml:brushProperty name="height" value="0.04286" units="cm"/>
      <inkml:brushProperty name="color" value="#004F8B"/>
    </inkml:brush>
  </inkml:definitions>
  <inkml:trace contextRef="#ctx0" brushRef="#br0">168 993 12102,'7'0'4061,"-1"0"-2650,-6 0 1171,0 0-1932,0 2 83,0-2 556,0 1-824,2-1-39,-2 0-57,3 0-50,-3 0 1715,2 0-1973,-8 5 35,-1 5-24,-8 7-4,0 6 16,-4 6 11,1 3 22,-1 7 35,-1 8-18,3 10-28,-1 7-27,4 4-74,4 0 35,4-5-7,4-10-33,1-10-28,1-15 23,0-11-147,0-9-116,6-7 133,7-11 23,15-17-22,14-26-23,14-29-513,-24 26 0,1-6 606,2-14 0,-1-6-717,-10 18 1,-1-3-1,-1-2 712,-1-3 0,-2-1 0,0-4-25,0-12 1,-2-5 0,-2 8-392,0 0 1,-2 3 484,-1-8 0,-2 9 39,-2 18 79,-3 8 767,2 20-565,-5 13 2067,-1 15-2180,-1 26 274,0 33-155,-2 9 1,-1 16 0,-1 0-120,0-9 0,0-1 1,0 5-208,-1 3 0,0 5 0,0 0 0,-1-6 0,0-1 0,0-5 0,0-3 0,-2 14 0,2-6 0,2-17 0,2-2 0,0 7 0,1-3 0,1 24 0,0-30 0,0-2 0,0 4-567,0-16-889,4-19-1372,6-8-1020,21-40-5983,6-13 9698,13-38 1,-23 36 0,-6 5 0</inkml:trace>
</inkml:ink>
</file>

<file path=xl/ink/ink41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2-07-20T18:48:56.236"/>
    </inkml:context>
    <inkml:brush xml:id="br0">
      <inkml:brushProperty name="width" value="0.04286" units="cm"/>
      <inkml:brushProperty name="height" value="0.04286" units="cm"/>
      <inkml:brushProperty name="color" value="#004F8B"/>
    </inkml:brush>
  </inkml:definitions>
  <inkml:trace contextRef="#ctx0" brushRef="#br0">1205 351 13301,'-38'-26'3063,"8"2"-1993,30 8 50,0 0-72,0-5-23,2 2 78,-2-4 79,2 1-67,-2-1-91,-12-2-317,-10 0-287,-21-4-168,-14 1 117,-14 2-10,-9 8-57,-10 8-89,-5 12-453,43 7 1,0 5 303,-1 4 1,-1 5 10,-1 10 1,1 6-9,1 5 0,2 4 11,3 6 1,4 4-46,4 3 1,6 7 7,13-4 0,4 5 1,3-2-36,-2 11 0,5-1-6,10 22 0,8-3 0,6-34 0,6-4 0,8-3 0,6-3-171,2-5 0,3-4 171,3-2 0,1-5 0,0-6 0,3-3 0,14 0 0,2-5 0,29 0 0,-34-10 0,-2-6 0,15-13 0,-2-14 0,1-14 0,1-16 0,-2-7 0,-1-4-118,-7 0-20,-23 24 1,-2 1 36,9-13-20,1 1 87,-27 31-50,-8 11-100,-1 4 811,-3 15-627,5 9 531,8 43-413,-4-11 33,4 22 34,-12-29 40,-2-10-100,-3-8-125,-1-13 0,0-5 0,0-7 0,0-1 0,0-2 0,0-9 0,0-13 0,2-20 0,4-20 0,8-15 0,9-10-813,11-1 773,4 4-21,5 12-46,-7 15-111,-6 14-152,-9 18-111,-9 10-275,-8 11-757,-1 2-380,1 2-140,6 0-1384,7 3-615,10-1-523,33 2 3587,-6-3-23,24-7 991,-17 2 89,0-6 1115,-3 6 102,-3 1 474,-6 5 2191,10 22-1786,-19-2-263,4 22-399,-28-10-45,-7-1-55,-6-3-241,-3-1-140,-5-4-202,-6-2-218,-10-1 150,-23-1-559,9-6-56,-9-4-90,20-8-67,7-3-117,4-2-119,3-8-223,0-8-862,-4-25 508,5 9 113,-1-10-202,7 21-626,1 5-343,2 3-1373,32-9-1046,6-2 4290,33-11 0,-33 16 0,-6 5 0</inkml:trace>
</inkml:ink>
</file>

<file path=xl/ink/ink42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2-07-20T18:48:56.237"/>
    </inkml:context>
    <inkml:brush xml:id="br0">
      <inkml:brushProperty name="width" value="0.04286" units="cm"/>
      <inkml:brushProperty name="height" value="0.04286" units="cm"/>
      <inkml:brushProperty name="color" value="#004F8B"/>
    </inkml:brush>
  </inkml:definitions>
  <inkml:trace contextRef="#ctx0" brushRef="#br0">491 1 16420,'6'0'4263,"-1"0"-3160,-5 0 925,0 0-1418,-99 104-1308,56-41 765,-18 11 1,4 4-57,26 4-11,13-1 73,11-9-17,5-9 39,2-9 56,2-9 57,-1-9 77,1-7-83,0-6 758,-5-5-865,-13-3 97,-10 2-539,-13-5-561,-1-4-2005,4-3-448,17-24-2144,7-10 5505,23-23 0,-9 22 0,9 3 0</inkml:trace>
</inkml:ink>
</file>

<file path=xl/ink/ink43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2-07-20T18:48:56.238"/>
    </inkml:context>
    <inkml:brush xml:id="br0">
      <inkml:brushProperty name="width" value="0.04286" units="cm"/>
      <inkml:brushProperty name="height" value="0.04286" units="cm"/>
      <inkml:brushProperty name="color" value="#004F8B"/>
    </inkml:brush>
  </inkml:definitions>
  <inkml:trace contextRef="#ctx0" brushRef="#br0">469 7 14034,'9'-4'5529,"-2"1"-4118,-7 3 1754,0 0-2488,-38 58-212,16-17-311,-4 4 1,0 3 57,3 16-44,4-1-16,3 1-12,6-4-6,-2-5 34,2-3-34,-2-7-100,-1-6-34,0-8-302,-2-10-359,-2-7-460,-4-8-794,-6-3-180,-3-11-1551,-8-14-5118,3-9 8764,2-9 0,15 18 0,8 7 0</inkml:trace>
</inkml:ink>
</file>

<file path=xl/ink/ink44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2-07-20T18:48:56.239"/>
    </inkml:context>
    <inkml:brush xml:id="br0">
      <inkml:brushProperty name="width" value="0.04286" units="cm"/>
      <inkml:brushProperty name="height" value="0.04286" units="cm"/>
      <inkml:brushProperty name="color" value="#004F8B"/>
    </inkml:brush>
  </inkml:definitions>
  <inkml:trace contextRef="#ctx0" brushRef="#br0">38 1 23147,'-7'84'519,"-1"0"1,1 0 0,0 2 0,2 1 0,2-2-324,4-6 0,3-2 0,0-1-636,0-5 0,0-1 0,1-4 622,4 14 0,0-7-54,-1-17 1,1-5 380,8 22-246,2-11 251,2-7-335,1-12-28,-2-17-11,1-13 875,2-19-1015,9-23 0,12-39 0,-18 23 0,0-4-522,3-16 0,0-3 522,0-1 0,-2-2 0,-4 0 0,-1 0-250,0 0 0,-3 0 250,-2 9 0,-2 2 0,-1 5 0,-1 1 0,10-32 0,-6 22 0,-7 19 0,-2 19 0,-6 11 1236,0 10-1277,-2 4-8117,0 1 2450,-5 0 5708,-2 0 0,1 0 0,0 0 0</inkml:trace>
</inkml:ink>
</file>

<file path=xl/ink/ink45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2-07-20T18:48:56.240"/>
    </inkml:context>
    <inkml:brush xml:id="br0">
      <inkml:brushProperty name="width" value="0.04286" units="cm"/>
      <inkml:brushProperty name="height" value="0.04286" units="cm"/>
      <inkml:brushProperty name="color" value="#004F8B"/>
    </inkml:brush>
  </inkml:definitions>
  <inkml:trace contextRef="#ctx0" brushRef="#br0">258 11 16751,'0'-6'3579,"0"2"-2638,0 4-5,0 0-113,-55 76-151,21-26-598,-4 6 1,0 2 284,2 10-152,8-8-124,10-10-167,10-13-84,5-15-33,9-11 66,10-8 135,10-3 255,11-7-250,-1 0 6,2-3 141,-15 6 156,1 11-73,-13 9-134,3 11-101,-1 5-101,1 0-252,-4-5-2044,1 2 756,-4-11-113,1 6-967,0-3-265,5 11-918,0 2 3904,5 3 0,-10-17 0,-1-7 0</inkml:trace>
</inkml:ink>
</file>

<file path=xl/ink/ink46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2-07-20T18:48:56.241"/>
    </inkml:context>
    <inkml:brush xml:id="br0">
      <inkml:brushProperty name="width" value="0.04286" units="cm"/>
      <inkml:brushProperty name="height" value="0.04286" units="cm"/>
      <inkml:brushProperty name="color" value="#004F8B"/>
    </inkml:brush>
  </inkml:definitions>
  <inkml:trace contextRef="#ctx0" brushRef="#br0">1 1 16527,'7'0'4122,"-1"0"-3349,-3 43 0,-4 21 728,1 19-2592,1 10 0,-1 6 1646,1-26 0,-2-2-49,1 9 1,0 0-63,1 1 0,-2-1-189,0-6 0,0-1-84,0 1 1,1-1-172,-2-11 0,1-2 266,1-3 0,0-1-266,0 35 0,0-18 0,0-21 0,0-14 0,0-17 1716,1-9-2344,3-8 173,2-4-1489,6-10-1373,6-13-481,13-30 3798,-4 6 0,-1 0 0,4-6 0,5-11 0</inkml:trace>
</inkml:ink>
</file>

<file path=xl/ink/ink47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2-07-20T18:48:56.242"/>
    </inkml:context>
    <inkml:brush xml:id="br0">
      <inkml:brushProperty name="width" value="0.04286" units="cm"/>
      <inkml:brushProperty name="height" value="0.04286" units="cm"/>
      <inkml:brushProperty name="color" value="#004F8B"/>
    </inkml:brush>
  </inkml:definitions>
  <inkml:trace contextRef="#ctx0" brushRef="#br0">27 1 21567,'-2'81'1116,"1"0"1,-1-6 0,0-5-495,-4 19-325,0-10-297,1-11-17,4-14-818,-1-17-1119,2-19-1194,8-21-2179,8-25 5327,12-20 0,-9 15 0,-3 4 0</inkml:trace>
</inkml:ink>
</file>

<file path=xl/ink/ink48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2-07-20T18:48:56.243"/>
    </inkml:context>
    <inkml:brush xml:id="br0">
      <inkml:brushProperty name="width" value="0.04286" units="cm"/>
      <inkml:brushProperty name="height" value="0.04286" units="cm"/>
      <inkml:brushProperty name="color" value="#004F8B"/>
    </inkml:brush>
  </inkml:definitions>
  <inkml:trace contextRef="#ctx0" brushRef="#br0">44 1098 19496,'-8'79'944,"-1"1"1,1-7 0,1-5-346,1 6-95,2-9-202,3-13-173,1-15 28,1-14-129,10-13-28,8-9-56,16-22-39,13-17 61,10-29-291,-25 25 0,-1-3 328,1-6 0,-1-3-399,0-5 1,-1-3 395,-3-8 0,-1-4 0,-2-8 0,-2-3-779,-2-4 1,-3-1 772,-2-1 0,-2 2 6,-3 9 0,-2 5-8,-2 13 1,-1 3 13,2-34 56,-1 23 478,-2 19-384,-2 14 841,-1 20-639,-2 10 1848,-2 27-1695,-7 31-170,1-1 1,-1 9-725,-6 24 0,0 7 551,3-19 0,0 3 0,0 0-617,-1 4 0,0 0 0,0-1 566,2-6 1,0 0-1,1-5 17,-2 13 1,1-4-376,1 0 0,2-5 241,1 20-126,3-36 0,2-2 126,0 9 0,2-11-147,0-20 554,0-14-1482,0-9 1058,5-6-3321,8-16 13,15-20 3325,26-42 0,-24 32 0,7-10 0</inkml:trace>
</inkml:ink>
</file>

<file path=xl/ink/ink49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2-07-20T18:48:56.244"/>
    </inkml:context>
    <inkml:brush xml:id="br0">
      <inkml:brushProperty name="width" value="0.04286" units="cm"/>
      <inkml:brushProperty name="height" value="0.04286" units="cm"/>
      <inkml:brushProperty name="color" value="#004F8B"/>
    </inkml:brush>
  </inkml:definitions>
  <inkml:trace contextRef="#ctx0" brushRef="#br0">175 0 23814,'-37'73'569,"1"1"1,3-7-1,6-7-429,6-4-140,9-11-84,5-16-107,6-13-139,2-10 72,10-4 23,7-7 157,7-3 72,3-3-33,-5 1 39,-4 5 50,-7 4 34,-2 13-84,-3 2-218,-2 15-476,0-2-1038,-2-3-300,2-8-1755,3-8-481,2-10 4268,5-10 0,-7 3 0,0-1 0</inkml:trace>
</inkml:ink>
</file>

<file path=xl/ink/ink50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2-07-20T18:48:56.245"/>
    </inkml:context>
    <inkml:brush xml:id="br0">
      <inkml:brushProperty name="width" value="0.04286" units="cm"/>
      <inkml:brushProperty name="height" value="0.04286" units="cm"/>
      <inkml:brushProperty name="color" value="#004F8B"/>
    </inkml:brush>
  </inkml:definitions>
  <inkml:trace contextRef="#ctx0" brushRef="#br0">111 0 23237,'-2'91'855,"0"1"0,-1-1 0,-1-3-522,-2-18 1,0-1-1475,0 4 1,0 0 1341,-1-1 1,1 0-57,1-6 1,1-1 170,-1-6 1,0-1-239,0 37-78,2-17 438,1-19-796,2-16-566,0-18-790,0-12 132,0-8-1885,-1-24-5422,-5-12 8889,-5-21 0,3 20 0,1 5 0</inkml:trace>
</inkml:ink>
</file>

<file path=xl/ink/ink51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2-07-20T18:48:56.246"/>
    </inkml:context>
    <inkml:brush xml:id="br0">
      <inkml:brushProperty name="width" value="0.04286" units="cm"/>
      <inkml:brushProperty name="height" value="0.04286" units="cm"/>
      <inkml:brushProperty name="color" value="#004F8B"/>
    </inkml:brush>
  </inkml:definitions>
  <inkml:trace contextRef="#ctx0" brushRef="#br0">4 54 17322,'-2'0'4307,"0"0"-2677,2 0-1182,97 26-162,-46-14-227,13 3 0,2 0-59,-9-6-112,-4-6-751,-4 0-1002,-8-3-1115,-1-6-1786,1-16-382,-1-7 5148,0-13 0,-19 21 0,-6 4 0</inkml:trace>
</inkml:ink>
</file>

<file path=xl/ink/ink52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2-07-20T18:48:56.247"/>
    </inkml:context>
    <inkml:brush xml:id="br0">
      <inkml:brushProperty name="width" value="0.04286" units="cm"/>
      <inkml:brushProperty name="height" value="0.04286" units="cm"/>
      <inkml:brushProperty name="color" value="#004F8B"/>
    </inkml:brush>
  </inkml:definitions>
  <inkml:trace contextRef="#ctx0" brushRef="#br0">1 1 12180,'7'0'7932,"2"80"-6829,-8-30-616,0 8 1,1 3 268,-2 4-319,0-1-253,0-9-184,0-7-313,0-10-1010,0-10-754,0-14-3877,4-7 5954,6-7 0,-3 0 0,2 0 0</inkml:trace>
</inkml:ink>
</file>

<file path=xl/ink/ink53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2-07-20T18:48:56.248"/>
    </inkml:context>
    <inkml:brush xml:id="br0">
      <inkml:brushProperty name="width" value="0.04286" units="cm"/>
      <inkml:brushProperty name="height" value="0.04286" units="cm"/>
      <inkml:brushProperty name="color" value="#004F8B"/>
    </inkml:brush>
  </inkml:definitions>
  <inkml:trace contextRef="#ctx0" brushRef="#br0">235 315 22587,'-36'56'612,"0"1"1,4-5-1,0-13-421,-3-27-191,6-6-101,9-4-241,10-14-184,6-12-73,10-18 5,11-13 218,11-7 225,14-2 100,3 2 51,1 5 0,0 8 0,-5 9 6,-4 10 100,-4 9 30,-6 9 37,-2 5-72,-4 6 168,-2 7-34,-3 10 168,-2 13 68,-6 17-18,-3 12-106,-3 7-44,-2 6 10,0-7-178,0-6-96,0-7-213,5-23-139,6-7-96,12-19 101,10-16-112,14-4-196,31-26 616,-18 15 11,11 1 196,-36 20 62,-9 13 17,-7 11-90,-4 10-196,-5 11-34,-4 1-330,-2-2-649,-3-6-545,-1-8-1455,0-9 3013,-12-7 0,9-4 0,-9-2 0</inkml:trace>
</inkml:ink>
</file>

<file path=xl/ink/ink54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2-07-20T18:48:56.249"/>
    </inkml:context>
    <inkml:brush xml:id="br0">
      <inkml:brushProperty name="width" value="0.04286" units="cm"/>
      <inkml:brushProperty name="height" value="0.04286" units="cm"/>
      <inkml:brushProperty name="color" value="#004F8B"/>
    </inkml:brush>
  </inkml:definitions>
  <inkml:trace contextRef="#ctx0" brushRef="#br0">306 14 20240,'0'-7'2583,"0"1"-1766,0 16 113,-9 19-6,-8 29-151,-16 30-1046,10-32 1,-1 2 513,-2 6 0,-1 2-104,-1 3 0,1-1-48,3-2 1,2-1-14,6-4 0,2-1-34,4-8 0,4-2 355,9 35-257,21-17 22,20-14 24,24-14-186,15-14-687,8-12 687,6-8-229,-34-8 0,-1-2 229,26-5 0,11-5 783,-54 1-857,-12 1-436,-13 4-582,-9-3-296,-6-3 1388,-3-68 0,-2 54 0,0-46 0</inkml:trace>
</inkml:ink>
</file>

<file path=xl/ink/ink55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2-07-20T18:48:56.250"/>
    </inkml:context>
    <inkml:brush xml:id="br0">
      <inkml:brushProperty name="width" value="0.04286" units="cm"/>
      <inkml:brushProperty name="height" value="0.04286" units="cm"/>
      <inkml:brushProperty name="color" value="#004F8B"/>
    </inkml:brush>
  </inkml:definitions>
  <inkml:trace contextRef="#ctx0" brushRef="#br0">1 1 18868,'65'29'862,"1"1"1,-5-2-1,-6-9-374,-5-19-101,-4-8 162,-11-4 151,-13-8-28,-11 0-146,-13 3-302,-18 2 90,-12 8-107,-18 3 40,-2 14-12,2 12-11,8 17-95,13 12-6,13 2-5,9 1-40,6-4-39,10-6-39,5-6-101,11-8-235,4-6-308,4-6-331,1-8-419,4-3-757,2-6-1731,6-19-2010,-3-7 5892,0-20 0,-21 18 0,-7 5 0</inkml:trace>
</inkml:ink>
</file>

<file path=xl/ink/ink56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2-07-20T18:48:56.251"/>
    </inkml:context>
    <inkml:brush xml:id="br0">
      <inkml:brushProperty name="width" value="0.04286" units="cm"/>
      <inkml:brushProperty name="height" value="0.04286" units="cm"/>
      <inkml:brushProperty name="color" value="#004F8B"/>
    </inkml:brush>
  </inkml:definitions>
  <inkml:trace contextRef="#ctx0" brushRef="#br0">1 0 19546,'22'84'1519,"-1"0"1,-1-1 0,-3 0-943,-6-13 0,-4-1-890,0 2 0,-2 0 615,0 0 1,-2-1-149,0-6 0,-1 0-79,-1-5 1,0-2-76,1 42-22,-1-18 130,0-18-1155,0-21-355,-1-18-1701,0-12-1742,-4-36-370,-9-13 5409,-11-32 0,8 30 1,-1 3-1</inkml:trace>
</inkml:ink>
</file>

<file path=xl/ink/ink57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2-07-20T18:48:56.252"/>
    </inkml:context>
    <inkml:brush xml:id="br0">
      <inkml:brushProperty name="width" value="0.04286" units="cm"/>
      <inkml:brushProperty name="height" value="0.04286" units="cm"/>
      <inkml:brushProperty name="color" value="#004F8B"/>
    </inkml:brush>
  </inkml:definitions>
  <inkml:trace contextRef="#ctx0" brushRef="#br0">1 0 19239,'76'9'690,"1"-1"1,-5 0 0,-8-1-439,3 3-233,-1-2-411,-3-4-1242,0-1-2371,3-3-1047,-6 0 5052,0 0 1,-30 0 0,-9 0 0</inkml:trace>
</inkml:ink>
</file>

<file path=xl/ink/ink58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2-07-20T18:48:56.253"/>
    </inkml:context>
    <inkml:brush xml:id="br0">
      <inkml:brushProperty name="width" value="0.04286" units="cm"/>
      <inkml:brushProperty name="height" value="0.04286" units="cm"/>
      <inkml:brushProperty name="color" value="#004F8B"/>
    </inkml:brush>
  </inkml:definitions>
  <inkml:trace contextRef="#ctx0" brushRef="#br0">0 10 16476,'19'-5'4649,"-4"0"-2811,-3 102-276,-5-22-1340,2 6 1,-1 5 323,-2-24 0,-2-1-639,2 3 1,-1 0 352,-1-1 1,0-2 2,0-2 1,-1-1-171,-1-3 0,-1-3-93,1 42 0,-2-14 0,0-14 0,0-18 0,1-13 379,1-13-504,0-12 426,-1-6-1321,1-4-575,0-13-1597,4-14 246,5-25-1759,20-38 239,-13 41 0,2-1 4466,7-11 0,0 5 0,3-8 0,-7 18 0</inkml:trace>
</inkml:ink>
</file>

<file path=xl/ink/ink59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2-07-20T18:48:56.254"/>
    </inkml:context>
    <inkml:brush xml:id="br0">
      <inkml:brushProperty name="width" value="0.04286" units="cm"/>
      <inkml:brushProperty name="height" value="0.04286" units="cm"/>
      <inkml:brushProperty name="color" value="#004F8B"/>
    </inkml:brush>
  </inkml:definitions>
  <inkml:trace contextRef="#ctx0" brushRef="#br0">569 0 22173,'-71'49'1038,"-1"0"0,4-1 0,5-2-727,20-11 0,3-1-23,2 0 1,3 0 91,-24 30-144,17-5-85,19-11-50,12-6-12,8-7-5,13-7 51,11-3-18,14-3-38,12-2-40,7-3 22,3 1-21,0-5-40,-4-1-6,-7-1 6,-11-3-106,-9-2-258,-9-1-264,-5-3-396,-3 1-1984,13-3 274,6 2 2734,29-10 0,-29 6 0,6-5 0</inkml:trace>
</inkml:ink>
</file>

<file path=xl/ink/ink60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2-07-20T18:48:56.255"/>
    </inkml:context>
    <inkml:brush xml:id="br0">
      <inkml:brushProperty name="width" value="0.04286" units="cm"/>
      <inkml:brushProperty name="height" value="0.04286" units="cm"/>
      <inkml:brushProperty name="color" value="#004F8B"/>
    </inkml:brush>
  </inkml:definitions>
  <inkml:trace contextRef="#ctx0" brushRef="#br0">1 1 16588,'13'9'3927,"-3"-2"-2987,-10-7-228,88 30-381,-47-17-281,14 5 1,0-1-51,-16-8-420,-9-5-477,-7-1-587,-12-3-3373,-11-4-3146,-20-9 8003,-14-4 0,10 3 0,1 5 0</inkml:trace>
</inkml:ink>
</file>

<file path=xl/ink/ink61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2-07-20T18:48:56.256"/>
    </inkml:context>
    <inkml:brush xml:id="br0">
      <inkml:brushProperty name="width" value="0.04286" units="cm"/>
      <inkml:brushProperty name="height" value="0.04286" units="cm"/>
      <inkml:brushProperty name="color" value="#004F8B"/>
    </inkml:brush>
  </inkml:definitions>
  <inkml:trace contextRef="#ctx0" brushRef="#br0">188 0 12743,'-52'62'2534,"0"-1"1,-31 37-642,83-98-829,0 0-319,134 40-785,-74-24 107,24 7 0,-1-1-67,-29-13-135,-6-5-919,-13-1 12,-10-3-1966,-7 0-2279,-4-1 5287,-3-6 0,-4 4 0,-2-3 0</inkml:trace>
</inkml:ink>
</file>

<file path=xl/ink/ink62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2-07-20T18:48:56.257"/>
    </inkml:context>
    <inkml:brush xml:id="br0">
      <inkml:brushProperty name="width" value="0.04286" units="cm"/>
      <inkml:brushProperty name="height" value="0.04286" units="cm"/>
      <inkml:brushProperty name="color" value="#004F8B"/>
    </inkml:brush>
  </inkml:definitions>
  <inkml:trace contextRef="#ctx0" brushRef="#br0">121 17 22884,'12'-7'846,"7"1"-801,16 4-12,7 1-27,8 1 44,-1 0-11,-2 0 146,-10 4 17,-10 3 16,-11 7-78,-9 4 6,-4 5 55,-5 7-49,-7 6-52,-4 4-55,-5 2-45,3 0-11,5-2-79,5-5-106,3 0 90,10-4 56,4 6 38,8 4 12,2 7 0,-5 7 0,-7 2 124,-5 3 44,-16-1 163,-9-4-7,-19-5-44,-10-5 56,-33 5-268,23-16-63,-16 2-5,38-21-50,8-3-370,10-5-1395,0-1 124,8 1-1004,-4 7 2695,5 11 0,5-10 0,0 3 0</inkml:trace>
</inkml:ink>
</file>

<file path=xl/ink/ink63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2-07-20T18:48:56.258"/>
    </inkml:context>
    <inkml:brush xml:id="br0">
      <inkml:brushProperty name="width" value="0.04286" units="cm"/>
      <inkml:brushProperty name="height" value="0.04286" units="cm"/>
    </inkml:brush>
  </inkml:definitions>
  <inkml:trace contextRef="#ctx0" brushRef="#br0">1849 34 16168,'0'-11'3624,"0"2"-2560,0 9 1670,0 0-2029,0-6-44,0 4-67,0-4-39,0 6-85,0 0-55,0 8 206,-8 17-78,-6 24-26,-16 30-517,9-29 0,-1 2-609,-6 6 0,-2 2 609,-5 5 0,-2 0 0,-5 2 0,-3 0-395,-3 1 1,-3-2 394,-5 0 0,-2-1 0,-2-4 0,-2-2 0,0-3 0,-6-3 0,7-12 0,-6-1 0,3-4 0,-9 3 0,-2-5 0,12-8 0,-4-1 0,5-5 0,-2-8 0,3-4 0,2-2 0,2-3 0,-40-1 0,3-35 0,41 1 0,8-36 0,36 4 0,10-10 0,17-3 0,12 1 0,19 6 0,11 8 0,13 12-648,9 8 648,-34 26 0,3 4 0,3 2 0,3 3 254,4 2 0,3 2-254,3 6 0,1 3 0,2 5 0,0 5 0,2 4 0,-1 6 0,-1 4 0,-1 5 0,-3 0 0,-1 4 0,15 17 0,-4 4 0,-22-17 0,-3 0 0,8 14 0,-5-2 0,1 13 539,-15-7-539,-7-7 0,-9-7 0,-4-7 0,-6-7 0,-1-8 737,-3-2-737,-4-13 598,-2-1-598,-4-9 273,0 0-273,0 1 0,0-1 0,2 3 0,-2 1 0,3 1 0,-1 2 0,2-1 0,-1 1 0,0-3 0,-1-1 0,0-3 0,-2 0-836,0-12-5941,9-46-247,2 0 7024,13-37 0,-12 55 0,0 9 0</inkml:trace>
  <inkml:trace contextRef="#ctx0" brushRef="#br0" timeOffset="1">2674 625 22991,'-13'-9'2184,"2"1"-1579,11 8-28,0 0-73,0-1-73,0 1 948,0-2-1379,0 1 0,0-1 0,0 0 0,0-1 0,3 1 0,6 0 0,6-1 0,11 1 0,8 1 0,12-2 0,9 2 0,8 0 0,7 1 0,0 0 0,1 1 0,-7 4 0,-7 1 0,-9 0 0,-9 1 0,-9-4 0,-4 2 0,-9-2 0,-2 1 0,-8-2 0,-2-1 0,-2 1 0,-2-2 0,0 2-769,-1-2-894,0 2-1098,-11 2 212,-11 4 511,-18 4-869,-14 5 1114,-11 5 51,-15 9 1530,25-9 1,2 0-1,-5 3 1,-6 3 0</inkml:trace>
  <inkml:trace contextRef="#ctx0" brushRef="#br0" timeOffset="2">2654 943 25337,'82'0'3334,"-1"0"-3334,-17 1 0,1 1 0,-5 3 0,-3-1 0,-2 2 0,-4-2 0,0 0 0,-6 0 0,-1-2 0,-6-1 0,-4 1 0,-7-2 0,-8 2 0,-5-2 0,-8 0 0,-2 0 0,-3 0-1368,-1 0-1416,-9 0-940,-11 0 3724,-27 4 0,20-3 0,-6 3 0</inkml:trace>
</inkml:ink>
</file>

<file path=xl/ink/ink64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2-07-20T18:48:56.261"/>
    </inkml:context>
    <inkml:brush xml:id="br0">
      <inkml:brushProperty name="width" value="0.08571" units="cm"/>
      <inkml:brushProperty name="height" value="0.08571" units="cm"/>
      <inkml:brushProperty name="color" value="#008C3A"/>
    </inkml:brush>
  </inkml:definitions>
  <inkml:trace contextRef="#ctx0" brushRef="#br0">2246 1909 15916,'15'13'2481,"-3"-3"-1634,-12-10 1213,0 0-1601,3 0-49,-1 0-12,3 0 33,-1 0 39,-1-1-16,-1-3-51,3-1 17,0-3-28,6-5-11,9-7-73,11-12-72,10-11-18,11-14 62,8-12-597,-27 30 0,2-2 440,2-3 0,0-2-20,3-4 1,0-2-3,2-2 0,-1-1 8,0-3 0,0-1-19,-2 2 0,-2 0 2,-3 1 0,-2 0-134,-3 4 0,-3 0 95,-3 4 1,-3 1 47,13-43-23,-6 6 1,-14 29 0,-2 0-79,7-24 0,1-16 0,-8 40 0,-1 7 0,-1 6 0,-1 5 0,-1 7 868,1-1-868,-2 13 276,-1-1-276,-4 10 0,-1 4 0,0 2 0,0 1 0,0 8 0,8 12 0,9 20 0,23 39 0,-10-20 0,3 7-745,10 19 0,4 6 745,-13-21 0,2 3 0,0-1 0,0 1 0,0 0 0,0-1 0,-3-4 0,-1-2 0,0-3 0,7 14 0,-2-5 0,-6-13 0,-1-3-135,-2-7 1,0-2 134,0-1 0,1-1 0,2 3 0,1 2 0,10 12 0,-1 0 0,-11-17 0,-2-2 0,5 7 0,-4-4 0,-2-4 0,-12-11 0,-5-13 0,-5-6 1443,-3-5-1443,-1-3 316,-1-1-2205,0 1-3018,-14-2-2693,-7 3 7600,-20 2 0,18-2 0,0 1 0</inkml:trace>
  <inkml:trace contextRef="#ctx0" brushRef="#br0" timeOffset="1">992 3232 23332,'4'-5'807,"-1"-1"-639,2-2-84,5-7-17,7-7 39,8-10 12,11-6 50,8-8-39,7-5 5,8-3 0,4-4-662,3-3 663,0-1 0,-3-1-177,-5 1 170,-9 2-4,-7 1-46,-6 6-28,3-20-16,-8 21-34,4-14 6,-10 23 5,-3 3 22,0 1 35,0-2 605,-7 14-662,-2 0 200,-9 15-206,-2 4 1,1 4-1,-2 1 1384,0 3-1389,1 0 0,1 0 6,1-3-1,4 0 29,0-4-28,4 0-6,1 1 5,0-1-5,-1-1 11,0 1-11,1 0 6,-4 1-6,1 4 6,-6-1 5,0 3-6,-4 0 107,2 0-100,4 0 172,5 7 35,12 10 51,9 21-270,15 19 0,-19-17 0,1 3-285,4 7 1,2 2 284,0 7 0,1 2-431,1 3 0,1 1 431,-2-1 0,1 1 0,-3-3 0,0 0 0,-2-5 0,-2-1 0,-2-5 0,-1-1 0,18 35-60,-6-13 60,-8-15 0,-8-14 0,-6-10 514,-6-15-514,-7-8 906,-2-8-906,-2-2 71,3 0-71,-2 0 0,2 0-214,-2-3-1332,4-4-2531,16-17 4077,27-24 0,-20 20 0,11-9 0</inkml:trace>
  <inkml:trace contextRef="#ctx0" brushRef="#br0" timeOffset="2">3629 3172 16174,'-2'4'3002,"0"-1"673,2-3-3267,0-5-94,0-3 56,6-10-18,8-11 24,10-9-35,11-11-10,9-11 11,9-5-258,8-12 61,-28 36 1,0 0-62,3-4 0,-1 0-28,1-3 0,-2 0-37,2 0 1,-2-1 5,-4 2 0,0 0 20,20-38-39,-9 13 39,-12 16 5,-9 17 0,-7 15-10,-6 11 10,-4 8-5,-1 4 946,-2 1-828,3 7 10,2 1-10,8 10-29,5 3 153,7 9-287,8 12 0,8 10 0,10 12-840,10 9 840,-29-33 0,1 1 0,4 3 0,0 0 0,1 1 0,-1-1 0,1 2 0,-1 0 0,-1-2 0,-1-1 0,-2-1 0,-1 0-167,24 35 167,-7-7 0,-10-8 0,0 12 0,-16-27 0,-1 6 0,-15-33 825,-4-7-825,0-8-1102,-1-2-2135,0-3-1121,0 0 4358,-16-14 0,11 11 0,-11-10 0</inkml:trace>
  <inkml:trace contextRef="#ctx0" brushRef="#br0" timeOffset="3">804 3662 26394,'0'-2'48,"5"-20"-42,-1 7 82,-1 3-38,-1 7 1,0 2 83,-2 3-128,1 0-1,2 0 1,3 0 28,0 0-29,1-1-5,-2 0-45,2 0-16,-2 1 61,3 0 39,4 6 73,5 7 6,7 12 83,8 14 68,7 12 17,8 16-406,-19-26 1,0 2 262,2 4 0,2 1 33,2 6 1,1 1-177,-1 0 0,2 2 0,12 23 0,1-1 0,-15-22 0,0-1 0,7 13 0,-3-4 0,3 3-142,-9-14 142,-8-15 0,-9-12 0,-4-10 0,-7-7 0,1-7 517,-5-2-580,1-1-862,-1-13-1674,0-7-1092,2-30-2336,7-4 6027,6-11 0,-4 29 0,0 10 0</inkml:trace>
  <inkml:trace contextRef="#ctx0" brushRef="#br0" timeOffset="4">2300 4619 13435,'-5'2'3271,"0"0"381,5-2-2975,-7 3-212,5-3-185,-6 3-101,8-9-33,0-4 112,3-10-11,2-10-51,7-10-28,5-10 17,4-14 27,7-5-38,1-7-45,10-5-6,0-1-5,5 2 27,-1 1-10,-2 7-29,-4 4 17,-5 7-22,-3 5-17,-12 23 129</inkml:trace>
  <inkml:trace contextRef="#ctx0" brushRef="#br0" timeOffset="5">2778 3486 25381,'7'-18'119,"-3"2"10,0 5-56,-3 3-12,0 1-61,-1-1 0,0-1 6,0-4-6,0 6 11,0-3 95,0 8 113,0 1-6,0 13 156,6 7-10,6 22-46,2-3-93</inkml:trace>
  <inkml:trace contextRef="#ctx0" brushRef="#br0" timeOffset="6">3469 4405 13586,'0'15'3932,"0"-3"-2902,0-12 1144,0 0-1788,0-16 73,0-2 34,0-19-66,2-3-19,0-8-77,1-6-79,0-5-135,2-8-27,2-3 39,2-7 39,3-3-17,1-1 0,2-1-22,4 5 0,0 2 5,0 9-16,-2 7-1,-2 10 7,-5 9-12,0 8 56,-2 6-129,-4 10-39,2 3 0,-5 10 5,2 2 802,-3 1-627,3 0-40,-2 0 56,3 0 28,1 0 5,5 0-78,3 0 6,0 0 22,1 0-39,-1 0-28,2 0-28,1 0 0,-1-2 6,-1-1 11,-3-1-6,-4 1 6,-2 1-34,-2 2-28,-2 0-22,5 5 102,3 15-119,9 19 0,8 32 0,-10-24 0,0 4 0,2 9 0,0 2-391,0 6 1,-1 2 390,2 1 0,-1-1 0,-1-1 0,-1-1 0,1-6 0,1-1 0,-2-6 0,-1-2 0,15 37 0,-1-15 0,-5-16 0,-2-14 0,-6-13 0,-5-14 0,-6-7 0,0-7 781,-5-3-781,2-1 0,-1 0-533,3 0-1147,2-7-2291,9-17 3971,12-28 0,-12 20 0,5-7 0</inkml:trace>
  <inkml:trace contextRef="#ctx0" brushRef="#br0" timeOffset="7">5435 3415 26106,'5'-4'55,"5"-4"1,0-2 11,3 0-5,-2 1 78,-1 2 123,-2 4 11,-1 2 6,3 7-39,2 13 375,17 48-274,-6 2-376,-5-17 1,0 3 33,6 37 0,-10-42 0,-1 0 0,0 2 0,0 0 0,0 1 0,1 0 0,-1-2 0,1 1 0,4 16 0,1-1 0,-4-18 0,-1-2 0,3 10 0,0-3 0,5 6 0,-5-15 0,0-10 0,-7-11 0,0-10 0,-5-7 0,0-4 236,0-3-837,2 0-474,1-6-925,3-7-1786,-1-20 3786,-3-26 0,-2 24 0,-4-6 0</inkml:trace>
</inkml:ink>
</file>

<file path=xl/ink/ink65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2-07-20T18:48:56.269"/>
    </inkml:context>
    <inkml:brush xml:id="br0">
      <inkml:brushProperty name="width" value="0.2" units="cm"/>
      <inkml:brushProperty name="height" value="0.4" units="cm"/>
      <inkml:brushProperty name="color" value="#FF40FF"/>
      <inkml:brushProperty name="tip" value="rectangle"/>
      <inkml:brushProperty name="rasterOp" value="maskPen"/>
    </inkml:brush>
  </inkml:definitions>
  <inkml:trace contextRef="#ctx0" brushRef="#br0">0 1792 17760,'37'-9'983,"2"1"0,1-2 0,7 0 0,7-2 0,6 0 0,9-2 0,6-2 0,12-2 0,6-2-492,-42 10 1,2 0-1,1-2 1,1 1-1,3 0 1,1 1-1,1 0 1,0 0-155,1 1 1,0 1-249,0 2 1,-1 1-3,-1-1 0,-2 2-20,1 0 0,-1 1 14,0 0 1,0 0 4,1-1 1,1 1-11,2-1 0,2 0-9,2-1 0,1 0-25,3-2 0,1-1 0,1-1 0,1-1-9,1 0 1,0-2 5,-2 0 1,4-1 3,-6 1 0,4-1 1,-3 0-44,12-2 0,0 0 0,-10 1 0,3 1 0,-4 0 0,7-1 0,-3 1 0,3 0 0,0 1 0,0-1 0,1 1 0,-2 1 0,0 0 0,0 0 0,-1 0 0,-1 2 0,-1 0 0,-1-1 0,-1 0 0,-1 1 0,-1-1 0,-1 1 0,-1-2 0,1 1 0,0 0 0,-1 0 0,1 0 0,2 0 0,0 0 0,2 0 0,1 0 0,0 1 0,1 0 0,2-1 0,1 1 0,0 2 0,0-1 0,0 1 0,1-1 0,0 2 0,1-1 0,-2 1 0,0 0 0,0-1 0,-1 0 0,-2 1 0,0-1 0,-4-1 0,0 0 0,-3 1 0,1-1 0,27-4 0,0 0 0,-23 3 0,1 1 0,20-3 0,-2 1 0,-26 4 0,-3 2 0,-1 0 0,-1 1 0,0 1 0,1 1 0,-2 0 0,-1 0 0,1 1 0,2 0 0,23 2 0,1-1 0,-21 1 0,0 0 0,19 1 0,-2 1 0,-25-1 0,-3 0 0,1 1 0,0-1 0,0 0 0,-1-1 0,0 1 0,1-1 0,0 0 0,0-1 0,-2 0 0,1 0 0,1 1 0,0-1 0,-2 0 0,0-1 0,0 0 0,0 1 0,0-1 0,0 0 0,-1 0 0,1 0 0,0-1 0,1-1 0,-1-1 0,1-1 0,0 0 0,1-2 0,-2 0 0,1-1 0,-1 0 0,1 0 0,-2 1 0,1-1 0,-1 0 0,0 1 0,-1 0 0,0 0 0,49-7 0,-3 1 0,1-2 0,-4 0 0,2-2 0,-4 0 0,3-1 0,-3 2 0,-24 4 0,1 1 0,-17 3 0,0 1 0,17-3 0,-1 0 0,27-1 0,2 0 0,-2-1 0,2 0 0,-3-2 0,-31 6 0,1 1 0,31-6 0,-34 6 0,-2 0 0,21-4 0,0 2 0,1-4 0,-2 2 0,0-3 0,0 1 0,-1 0 0,-23 4 0,1 0 0,27-4 0,-28 3 0,-1 1 0,20-4 0,0-2 0,4 2 0,-1-5 0,4 2 0,-1 1 0,2 0 0,-2 5 0,-2 1 0,-24 4 0,0 1 0,27 1 0,20-2 0,-32 3 0,-2-2 0,1 2 0,31-3 0,-23 1 0,21 1 0,-32-1 0,-5 1 0,3-1 0,-5-4 0,3 0 0,-2-3 0,2 0 0,1 0 0,0 2 0,0-2 0,2 3 0,0-3 0,3 3 0,2-1 0,4 2 0,2-1 0,2 0 0,-1-1 0,-24 3 0,1 0 0,26-5 0,19 0 0,-34 0 0,-4 3 0,-1-1 0,-3 1 0,0 0 0,0 1 0,0 0 0,2 2 0,0 0 0,-2 2 0,1 1 0,-3 1 0,1 0 0,-2-2 0,1 2 0,-1-3 0,1 1 0,-3-1 0,0 0 0,-3 1 0,-3 0 0,-2 2 0,-4 0 0,-2 0 0,-3 0 0,11 0 0,-10 2 0,6 0 0,-12 1 0,-2 0 0,-1 1 0,-3 0 0,-1 0 0,-3 1 0,0-2 0,5 2 0,-7-3 0,6 3 0,-11-5 0,0 3 0,-3-3 0,2 3 0,-2-1 0,3 2 0,-2-1 0,0 0-984,-3 5 0,6-3 656,-5 1 0,5-5 0</inkml:trace>
</inkml:ink>
</file>

<file path=xl/ink/ink66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2-07-20T18:48:56.270"/>
    </inkml:context>
    <inkml:brush xml:id="br0">
      <inkml:brushProperty name="width" value="0.08571" units="cm"/>
      <inkml:brushProperty name="height" value="0.08571" units="cm"/>
      <inkml:brushProperty name="color" value="#E71224"/>
    </inkml:brush>
  </inkml:definitions>
  <inkml:trace contextRef="#ctx0" brushRef="#br0">549 622 22996,'-82'-38'2123,"17"6"-1652,65 27-18,0-2-117,4 1-89,12-6 61,19-6-62,21-7-106,21-6-56,13-1-25,-41 17 0,1 0-126,1 3 1,0 2 147,0 2 0,-1 1 37,44 1 5,-6 12 73,-12 16 39,-11 22-55,-17 22-180,-17 19 0,-15 12 0,-17-43 0,-6 1-236,-6 3 1,-6 0 235,-7 2 0,-6-1-427,-10 0 0,-5-1 427,-2-1 0,-7-1 0,-1-8 0,-6-1 0,2-3 0,-8 3 0,-2-3 0,10-8 0,-3 0 0,4-8 0,-2-7 0,3-6 0,4-3 0,0-5 0,-44-13 0,13-25 0,16-24 0,36-3 0,6-7 0,11 13 0,4-2-192,-2-20 1,7 1 191,13 17 0,6 3 0,0 0 0,4 2 0,6 3 0,4 2 0,28-34 410,0 16-2304,16 8 992,-19 27-2262,12 6-533,-9 26 3697,19 30 0,-30-20 0,4 19 0</inkml:trace>
  <inkml:trace contextRef="#ctx0" brushRef="#br0" timeOffset="1">2073 575 21187,'62'-5'771,"-1"-1"0,-2 1 0,-6 1-116,7 6 107,1 13-22,-4 12-85,-7 24 23,-11 12-275,-16 16-56,-10 7 6,-20 6-420,-21-2 286,-23-4-219,15-46 0,-3-2 0,-5-2 0,-1-3 0,-6-2 0,0-2 0,0-4 0,-1-3 0,1-3 0,0-3 0,-41 3 0,12-10 0,16-17 0,12-15 0,17-17 13,10-18-13,13-7 0,6-7 0,6-2 0,12-2-147,7 0-502,17 4-365,4 8-274,4 11-1,-1 14-766,1 13-908,9 14-6325,-1 6 9288,8 6 0,-29 0 0,-7 0 0</inkml:trace>
  <inkml:trace contextRef="#ctx0" brushRef="#br0" timeOffset="2">3533 432 17932,'4'-13'3876,"-1"2"-2570,-3 11 111,0 0-829,-76-25 51,32 19-407,-9-4 0,0 5 93,3 21-140,6 12-101,14 6-50,10 3-1,12 4 18,5 7 66,4 9 152,10 10 0,4 11 33,8 8-935,-1 8 935,-5-2-111,-5-3-320,-8-6 129,-4-7 0,-16-6 0,-9-7 0,-19-6 0,-4-8 0,-1-9 0,-14-9 0,18-15 0,-4-5 0,20-11 0,6-5 0,4-5-3009,7-22-845,12-11 3854,33-40 0,-19 42 0,19-9 0</inkml:trace>
  <inkml:trace contextRef="#ctx0" brushRef="#br0" timeOffset="3">4740 14 22060,'-23'-7'2291,"-4"1"-1669,-8 17 17,-10 12 33,-7 20-67,-8 17-697,-4 17 313,31-31 1,1 2-29,-2 6 0,2 2 23,1 6 0,0 2-533,2 3 1,2 3 316,2 4 0,4 0-657,1 2 0,3 0 657,6 0 0,4 0 0,0-1 0,3-2 0,3-2 0,3-2 0,5-3 0,2-1-178,1-4 0,3-3 178,5-3 0,2-3 0,-1-5 0,3 0 0,6 7 0,0-3 0,15 20 180,7 7-180,-20-38 0,-4-6 653,-2-3-653,-4-6 1396,-2-2-1396,2-2 464,-7-6-464,1-4 223,-6-8-2184,0-3-3450,8-21 5411,9-37 0,-10 23 0,3-18 0</inkml:trace>
</inkml:ink>
</file>

<file path=xl/ink/ink67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2-07-20T18:48:56.274"/>
    </inkml:context>
    <inkml:brush xml:id="br0">
      <inkml:brushProperty name="width" value="0.04286" units="cm"/>
      <inkml:brushProperty name="height" value="0.04286" units="cm"/>
    </inkml:brush>
  </inkml:definitions>
  <inkml:trace contextRef="#ctx0" brushRef="#br0">800 148 20795,'50'-81'2957,"-9"16"-2044,-37 64 62,1 4-264,-2 12-229,1 13-57,-3 20-55,-1 14-107,-16 12-56,-13 11-346,4-40 1,-4-1 202,-3 3 1,-3-2-23,-4 1 0,-2-1-14,1-3 0,-2-2-6,0-1 0,-1-3-8,3-4 0,0-2-8,-35 19-6,7-14 0,7-14-78,7-11-62,6-5-6,9-17-56,2-19 163,20-3-28,2-12 513,24 16-452,13 4 6,16 2 6,51 6 27,-16 7-218,-21 9 0,0 4 337,21 16 83,-3 14-94,-4 17-141,-3 7 0,-6 2 0,-4-1 0,-5-6 0,-7-8 0,-7-8 0,0-1 0,-13-13 0,0-1 538,-13-13-538,-2-2 0,0-1 0,-1 3 0,1 0 0,-3-2 0,-2 0 0,-1-5-959,0 2-1147,2-2-1737,7 0 3843,12-20 0,-8 16 0,4-16 0</inkml:trace>
  <inkml:trace contextRef="#ctx0" brushRef="#br0" timeOffset="1">1758 302 18930,'-8'-11'4800,"2"2"-4559,6 9 655,0 0-381,32-33-5,-13 23-62,27-23-90,-19 32-139,2 1-118,3 0-57,3 4-44,0 2 0,1 4-100,-3 0-85,-5-2-280,-5 2-431,-6-4-381,-7 1-1412,-5-1-700,-4 0-1164,-13 7-1021,-9 0 5574,-15 6 0,13-9 0,3-1 0</inkml:trace>
  <inkml:trace contextRef="#ctx0" brushRef="#br0" timeOffset="2">1581 596 14645,'-2'7'5987,"1"-1"-4884,1-6 18,0 0-891,80 0-6,-42 0 11,63 0-106,-62 0-84,-4 0-45,-5 0-269,-5 0-515,-6 0-415,-1 0-145,-4 2-656,3 1-2044,3 8-1893,1 3 5937,2 5 0,-11-8 0,-4-4 0</inkml:trace>
</inkml:ink>
</file>

<file path=xl/ink/ink68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2-07-20T18:48:56.277"/>
    </inkml:context>
    <inkml:brush xml:id="br0">
      <inkml:brushProperty name="width" value="0.08571" units="cm"/>
      <inkml:brushProperty name="height" value="0.08571" units="cm"/>
      <inkml:brushProperty name="color" value="#F6630D"/>
    </inkml:brush>
  </inkml:definitions>
  <inkml:trace contextRef="#ctx0" brushRef="#br0">739 54 19132,'-6'-29'2116,"2"6"-1567,4 21 73,0 5 95,0 13-146,-2 14-67,-3 21-78,-3 14-90,-7 11-34,-6 6-223,-7 0 207,-7 1-34,-3-2 0,-7-4-56,-2-4-39,-3-4-12,0-9 6,-20 10-111,17-24 4,-13 0-38,21-26 28,6-11-34,2-5-68,4-11-32,12-8-7,5-13 40,11-7 17,5-5 16,11-3 236,3-1-202,14 0 0,1 6-6,3 4 1,-1 9 5,0 7 28,5 9-23,2 5 23,11 7 101,6 12 22,9 13 6,1 16 39,-1 6 39,-6 5-28,-9-3 29,-9 2 16,-8-7-6,-9-1-127,-6-4-119,-6-3 0,-5-4 0,-3-8 0,-3-4 0,0-8 0,0-1 0,0-6 0,0-2 0,0-3-6448,0-2 2835,-6-7 3613,-14-14 0,10 8 0,-8-6 0</inkml:trace>
</inkml:ink>
</file>

<file path=xl/ink/ink69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2-07-20T18:48:56.278"/>
    </inkml:context>
    <inkml:brush xml:id="br0">
      <inkml:brushProperty name="width" value="0.08571" units="cm"/>
      <inkml:brushProperty name="height" value="0.08571" units="cm"/>
      <inkml:brushProperty name="color" value="#E71224"/>
    </inkml:brush>
  </inkml:definitions>
  <inkml:trace contextRef="#ctx0" brushRef="#br0">38 1 22419,'44'45'1029,"1"-1"0,-2 4 0,-6 1-601,-14 0 0,-4 2-721,-1 8 0,-1 3 612,-2 4 1,-3 4-376,-3 4 1,-2 2 279,-2 2 1,-2 0-225,0 1 0,-3 1 0,-2-3 0,-3 0 0,-1-4 0,-3 0 0,-2-6 0,-2-1 0,-2-5 0,-2-1 0,1-6 0,0-2 108,-16 42-108,1-14 0,2-11 0,2-16 0,4-8 0,3-15 585,5-7-585,2-8 834,3-6-1143,3-4-392,0-4-1333,2-1-1259,2-7-253,-1-10 3546,3-19 0,1 15 0,0-5 0</inkml:trace>
</inkml:ink>
</file>

<file path=xl/ink/ink70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2-07-20T18:48:56.279"/>
    </inkml:context>
    <inkml:brush xml:id="br0">
      <inkml:brushProperty name="width" value="0.08571" units="cm"/>
      <inkml:brushProperty name="height" value="0.08571" units="cm"/>
      <inkml:brushProperty name="color" value="#008C3A"/>
    </inkml:brush>
  </inkml:definitions>
  <inkml:trace contextRef="#ctx0" brushRef="#br0">2771 1120 12931,'-10'0'4458,"3"0"-3472,7 0 661,0 0-852,-38 35 67,25-22 2,-31 25-153,36-30-129,0-1-106,2-4-33,1 0-57,3-3 466,1 0-651,1-6-33,3-7-61,8-15-46,11-15-10,17-18-18,11-15-295,-19 30 1,1-1 264,3-4 0,0-2-1,4-2 1,1 0 3,0-2 0,0 0 19,1 1 0,1 1-25,-4 4 0,-1 0 3,-3 4 0,-1 2 47,21-30 6,-13 16 90,-13 15 5,-11 14-17,-7 9-11,-7 9-11,-1 6 518,-2 2-624,1 2 27,-1-1-33,2-1 6,-1 0-1,0 0 46,0 0 22,1 3 55,-2 1-77,3 0-1,1 0 40,2 6-6,4 6-23,4 11 46,3 11 78,3 13-16,2 17-169,3 21-579,-10-28 0,0 3 579,1 5 0,0 2 0,1 10 0,1 1 0,-1-1 0,1-2 0,-1-5 0,0-1 0,1 0 0,-1-3 0,0-10 0,-1-2-12,-1-2 0,0-2 12,12 30 0,1-2 0,-11-34 0,-1-1 0,-11-31 0,-3-6 0,-1-5 1155,-1-1-1155,0-4 27,0-6-27,-3-9-326,-4-6-1388,-6-6-2442,-6-3-1372,0 1 5528,-2 7 0,11 12 0,1 7 0</inkml:trace>
  <inkml:trace contextRef="#ctx0" brushRef="#br0" timeOffset="1">1194 2752 19837,'0'3'840,"6"-1"-353,6-10 6,12-6-179,8-12-129,10-9 0,7-11 28,9-9 44,3-7-5,5-8-50,1-4-271,-34 36 1,1-1 135,30-33-11,-6 2 12,-6 10-35,-6 3-22,-5 8 29,-5 4-21,6-14 15,-12 16-29,4-12 1,-14 22 5,0 1 40,-3 5 21,1 1-10,-1 4 197,0 2-180,-1 2 53,5-3-82,-8 6 1,5-3-1,-7 8 29,0-1-1,0 0 118,1 0-45,-4 5 84,-1 2-16,-3 4 123,-1 4 123,5 14-140,1 10-90,6 17-22,-1 5-40,1 2 6,-2 2 6,-1-4 202,5 27-85,-5-13-44,3 26-46,-3-14-59,-3 4-153,0 2 0,-2-6 0,2-8 0,-1-12 0,-1-13 0,1-13 0,-1-10 0,-3-10 0,0-4 0,-3-4-63,0 0-441,1-2-633,-2 0-818,3 0-2100,5-14 4055,13-22 0,-9 15 0,6-12 0</inkml:trace>
  <inkml:trace contextRef="#ctx0" brushRef="#br0" timeOffset="2">3493 2551 21265,'-4'-11'886,"4"-6"-674,12-11-38,8-12-12,16-12 12,8-12 0,8-5-298,6-6 292,-2 3-79,-2 0-10,-5 8-12,-8 7 22,-9 11 79,-7 10 17,-12 10-34,-3 9-33,-6 7 392,-1 4-442,-3 4-24,3 1-38,-1 1 67,4 0 229,4 0 68,7 0 134,8 14 667,24 48-695,-9 8-236,-11-16 1,-3 4-425,-7-9 0,-4-1 276,1 2 1,-1 0-93,8 45-146,-4-10 146,-6-10 0,0 2 0,-5-29 0,0-2 0,-6-33 0,1-5-679,-3-6-4324,2-1-1215,-2-14 6218,-5-1 0,4-2 0,-4 6 0</inkml:trace>
  <inkml:trace contextRef="#ctx0" brushRef="#br0" timeOffset="3">1216 3161 25896,'8'30'304,"16"44"183,5 15-316,-13-39 0,0 2-182,1 1 0,0 0 159,-1 1 1,0 0-32,-1-3 1,0-1-40,0-1 1,-1-1 55,10 36-50,-3-11 28,-1 2-106,-7-29-1,0-2 1,-9-29-6,-1-7-303,-2-4-363,-1-3-2320,4-1 2986,23-61 0,-19 46 0,19-46 0</inkml:trace>
  <inkml:trace contextRef="#ctx0" brushRef="#br0" timeOffset="4">2308 3988 15238,'-11'16'2941,"2"-2"-2162,9-14 610,0 0-1154,7-34 45,4 3 39,8-34 51,1 7-79,0-5-84,-1-7-77,-1 1 38,-2-2-12,-3 2-21,1 2 10,-2 7-21,-1 3-52,1 10-10,-2 4-56,-1 6 27,1 4-27,-2 1-1,1 2 1,1 0-6,0 0 6,3-2-1,3 3 29,0 0 22,3 5 61,4-1-38,-14 18-43</inkml:trace>
  <inkml:trace contextRef="#ctx0" brushRef="#br0" timeOffset="5">3159 3974 21629,'7'28'1115,"2"-20"-924,6-53-63,-1-14 40,0-9-61,-4-9-29,-3-4-22,-2-4-45,-4 1-5,1 1 0,-1 2-1,4 5-5,2 2 6,5 4-1,-1 5 1,2 6-6,-3 9 6,0 11 66,-1 9-10,-3 10-6,0 7-11,0 5 11,-1 3-23,3 2 214,9 1 145,-1 5 397,10 25 69,1 23-237,7 39-721,-15-33 1,0 2 300,1 7 1,0 2-74,-1 1 1,1 2 64,5 20 1,-1-2-130,-7-26 1,0-3-12,2 13 0,-1-6 60,1 0-432,-7-14 319,-1-14 0,-4-14-12,3-7-683,7-10-290,2-3-201,10-8-2595,-1-11-1269,2-18 5050,0-20 0,-13 20 0,-3-1 0</inkml:trace>
  <inkml:trace contextRef="#ctx0" brushRef="#br0" timeOffset="6">4252 3917 18716,'-3'17'2291,"0"-3"-1333,3-14 964,0 0-1626,4-20-144,8-5 21,5-27-5,10-11-33,-1-11-35,1-14-593,-4-5 515,-12 43 0,-1 0-5,-2 1 0,1-1-17,-2 0 0,-1 0 0,4-44 0,-2 9 6,-2 11-1,-2 11-5,0 12 0,1 10 6,0 2-1,0 18 1,-1 1 633,-3 17-443,2 1 175,1 2 323,9 18-61,4 15-107,11 29-44,7 18-333,2 13-65,-17-45 1,-1 1-85,-1-1 0,-1-1 0,16 42 0,-3-9 0,-6-7 0,-1-7 0,-3-4 0,-1-6 0,-1-4 0,-2-3 0,-1-6 0,-3-7 288,-2-5-351,-2-11-1012,-3-3-1681,0-7-1187,-3-5-2381,-1-2 6324,-1-3 0,0 0 0</inkml:trace>
</inkml:ink>
</file>

<file path=xl/ink/ink71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2-07-20T18:48:56.286"/>
    </inkml:context>
    <inkml:brush xml:id="br0">
      <inkml:brushProperty name="width" value="0.08571" units="cm"/>
      <inkml:brushProperty name="height" value="0.08571" units="cm"/>
      <inkml:brushProperty name="color" value="#E71224"/>
    </inkml:brush>
  </inkml:definitions>
  <inkml:trace contextRef="#ctx0" brushRef="#br0">299 467 21831,'-78'-43'1311,"16"1"-930,72 16 5,12-11-28,17-7 12,19-7 22,13-3-323,-30 26 0,3 2 71,2 0 0,2 3-31,0 3 0,1 3-42,0 5 1,1 4 184,44-1 0,-6 34-79,-6 17-75,-46-8 0,-3 6 14,-2 4 0,-4 2-14,-5 2 0,-5 2 47,-4 1 1,-4 0 44,-2-1 1,-5 1 168,-19 47-210,5-49 0,-6-1-149,-9 0 0,-5-2 0,-5 0 0,-5-2-284,-3-2 0,-2-3 284,-4-2 0,-2-3 0,0-4 0,-1-4 0,0-3 0,-2-4 0,-21-5 0,0-5 0,21-6 0,0-5 0,-14-6 0,4-8 0,-10-28 0,18-17 0,18-7 0,26 17 0,8-1 0,15-32 0,2 30 0,6 2-464,33-19-270,9 11-380,4 10-530,3 15-1616,5 8-308,27 9-989,-48 11 0,1 1 4557,10 2 0,-4 1 0,7-2 0,-18 5 0</inkml:trace>
</inkml:ink>
</file>

<file path=xl/ink/ink72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2-07-20T18:48:56.287"/>
    </inkml:context>
    <inkml:brush xml:id="br0">
      <inkml:brushProperty name="width" value="0.08571" units="cm"/>
      <inkml:brushProperty name="height" value="0.08571" units="cm"/>
      <inkml:brushProperty name="color" value="#E71224"/>
    </inkml:brush>
  </inkml:definitions>
  <inkml:trace contextRef="#ctx0" brushRef="#br0">192 1 23545,'73'18'674,"0"0"0,-5 0 0,-8 4-142,0 27-145,-6 5-85,-7 4 51,-10 4-17,-11 0-17,-13 1-45,-9 1-5,-22-1 63,-11 1-332,-27-5 0,-14-4 0,-8-13-228,-7-10 228,3-17 0,3-7 0,12-11 0,12-13 0,15-9 0,13-16 0,12-5 0,9-7-107,21-22-380,4 21-191,16-10-408,-3 31-116,-1 8-584,-1 5-2919,27-4-274,-10 9 4979,22-8 0,-40 16 0,-7-1 0</inkml:trace>
</inkml:ink>
</file>

<file path=xl/ink/ink73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2-07-20T18:48:56.288"/>
    </inkml:context>
    <inkml:brush xml:id="br0">
      <inkml:brushProperty name="width" value="0.08571" units="cm"/>
      <inkml:brushProperty name="height" value="0.08571" units="cm"/>
      <inkml:brushProperty name="color" value="#E71224"/>
    </inkml:brush>
  </inkml:definitions>
  <inkml:trace contextRef="#ctx0" brushRef="#br0">594 23 18688,'0'-13'3625,"0"3"-2779,0 10 705,0 0-896,-89 10-167,53 3-362,-16-3 0,3 4-59,29 11-61,10 3 44,6 5 101,9 9 73,10 7 107,6 7 105,8 8 1,-6 5-50,-6 3 90,-7 1-477,-7-1 0,-16-3 0,-10-3 0,-17-7 0,-10-5 0,-3-9 0,-2-10 0,5-10 0,4-7 0,7-11-214,1-2-576,14-5-856,4 0-1536,15 0-324,11 0-2476,10 0 5982,13-2 0,-9 2 0,-3-2 0</inkml:trace>
</inkml:ink>
</file>

<file path=xl/ink/ink74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2-07-20T18:48:56.289"/>
    </inkml:context>
    <inkml:brush xml:id="br0">
      <inkml:brushProperty name="width" value="0.08571" units="cm"/>
      <inkml:brushProperty name="height" value="0.08571" units="cm"/>
      <inkml:brushProperty name="color" value="#E71224"/>
    </inkml:brush>
  </inkml:definitions>
  <inkml:trace contextRef="#ctx0" brushRef="#br0">492 32 21338,'-56'-26'2509,"-1"20"-1579,18 44-56,-10 26-471,22-23 1,1 4-343,-3 9 1,1 4 232,0 4 0,1 3-446,1 6 0,3 1 365,1 0 1,4 0-214,4-1 0,4 0 0,2-3 0,4-2 0,4-5 0,5-3 0,6-5 0,4-2 151,29 35-151,21-15 0,5-16 0,7-14 0,-3-11 0,-4-11 0,-8-9-735,-4-6-1292,-6-4-1640,15-22-1755,-4-6 5422,10-25 0,-35 24 0,-10 4 0</inkml:trace>
</inkml:ink>
</file>

<file path=xl/ink/ink75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2-07-20T18:48:56.290"/>
    </inkml:context>
    <inkml:brush xml:id="br0">
      <inkml:brushProperty name="width" value="0.08571" units="cm"/>
      <inkml:brushProperty name="height" value="0.08571" units="cm"/>
      <inkml:brushProperty name="color" value="#E71224"/>
    </inkml:brush>
  </inkml:definitions>
  <inkml:trace contextRef="#ctx0" brushRef="#br0">257 1 21360,'-4'18'3165,"9"18"-2173,15 37-135,6 21-1100,-13-40 1,-2 1 566,0 4 1,-2 1-90,-2 1 1,-2 0 24,-1 0 1,-2-1-261,0-1 0,-2-1 0,-5-4 0,-2-1 0,-1-1 0,-3-2 0,-26 40 0,-7-3 0,-6-10 0,-1-8 366,4-12-366,7-16 188,10-9-188,10-14-1049,8-6-883,8-7-992,2-4-1429,7-10 4353,9-17 0,-6 11 0,5-8 0</inkml:trace>
</inkml:ink>
</file>

<file path=xl/ink/ink76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2-07-20T18:48:56.291"/>
    </inkml:context>
    <inkml:brush xml:id="br0">
      <inkml:brushProperty name="width" value="0.08571" units="cm"/>
      <inkml:brushProperty name="height" value="0.08571" units="cm"/>
      <inkml:brushProperty name="color" value="#F6630D"/>
    </inkml:brush>
  </inkml:definitions>
  <inkml:trace contextRef="#ctx0" brushRef="#br0">769 11 14146,'0'-6'4408,"0"2"-980,0 4-2363,-18 10-158,6 8-123,-16 15-50,8 9-62,-5 11-95,-7 9-96,-5 9-128,-11 7-387,-3 3 269,-6 1-50,-1-5-17,2-5-51,1-12-66,7-7 0,1-14-51,7-8-90,2-12-112,7-9-100,5-6-118,7-8-79,6-9 405,6-9-332,4-10 297,3-2 129,14 1 0,5 4 0,20 6 17,31 6 17,-13 8 218,20 5 140,-27 19 112,-3 9 61,-5 20 176,7 41-741,-18-19 0,6 24 0,-20-36 0,-1-7 0,-4-14 0,-2-6 0,-2-13 0,-1-5 0,-2-7-3109,6-4-1742,-2-18 4851,6-25 0,-8 17 0,-1-9 0</inkml:trace>
</inkml:ink>
</file>

<file path=xl/ink/ink77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2-07-20T18:48:56.292"/>
    </inkml:context>
    <inkml:brush xml:id="br0">
      <inkml:brushProperty name="width" value="0.08571" units="cm"/>
      <inkml:brushProperty name="height" value="0.08571" units="cm"/>
      <inkml:brushProperty name="color" value="#008C3A"/>
    </inkml:brush>
  </inkml:definitions>
  <inkml:trace contextRef="#ctx0" brushRef="#br0">2669 1894 19423,'-13'-7'2240,"2"1"-1495,11 6 857,0 0-1059,-12-14-106,9 3-56,-3-17-28,26-4 5,16-17-72,23-19-516,-22 27 1,1-3 316,6-5 0,1-1-12,3-4 1,1-1-18,-1-3 1,1-1-20,0-1 1,0-2-24,-2 0 1,-2 0 0,0-1 0,-2 1-14,-1 2 0,-1 1 19,-2 1 0,-1 2-19,-2 4 0,1 1 14,-4 2 0,0 3-17,-1 2 0,0 1-131,-1 1 0,-1 2 137,28-35 28,-3 4 22,-9 12 22,-9 11 79,-10 19 72,-10 13 264,-6 44-167,-5 53-326,-4-6 0,-1 10-592,0-15 1,-1 5-1,1 1 592,-1 9 0,0 3 0,0-2 0,0-4 0,0-1 0,0-3-441,0 25 0,0-6 441,0-22 0,0-6-94,0 31 94,1-18 0,4-7 0,4-2 0,1-9 0,0-14 0,-3-18 2109,-2-17-3398,-2-13-1656,-1-20-2539,-3-15 5520,-27-30 1,18 29-1,-17-5 1</inkml:trace>
  <inkml:trace contextRef="#ctx0" brushRef="#br0" timeOffset="1">1131 3608 21506,'-48'-16'1003,"24"-17"-835,75-42-875,-18 30 0,2-2 765,6-8 1,3-2 50,3-3 1,1-1-419,3-5 1,2 0 428,2 0 1,2 0 30,-1 0 1,2 1-10,1 2 1,1 2 2,-2 5 1,1 3 5,-4 5 1,1 4 125,-5 7 0,0 4-14,35-15 23,-16 24 84,-17 13 352,-18 40-61,-16 36-362,-13-17 1,-3 6 26,-1 14 1,-2 3-327,-3 3 0,0-1 0,0-3 0,0 0 0,-2 1 0,0 0 0,2 8 0,0-2 0,1-23 0,1-1 0,2 7 0,1-6 1018,7-7-1018,5-18-8,9-15-5592,48-48-668,-8-8 6220,-11 3 1,-3 0 0,-6-2 0,-10 10-1</inkml:trace>
  <inkml:trace contextRef="#ctx0" brushRef="#br0" timeOffset="2">3304 3421 17109,'0'13'3624,"0"-2"-2874,0-11 1441,0 0-1934,51-60-72,-10 4-129,3-2 0,2-4-378,-10 7 1,-2 0 399,2-4 1,-2-2-4,1-2 1,-2 0-20,-1 0 0,-1 1-6,-1 2 1,-1 0-181,-1 4 1,0 1 196,0 6 0,2 2-8,-2 4 0,1 3 2,31-27-21,3 12-6,-3 13 84,-3 12 268,-6 15 185,-10 12 331,-9 48 392,-16 53-1644,-9-17 1,-5 16 349,-5-17 0,-4 11 0,0 3 0,0-7-255,2 1 1,1-5-1,-2 4 255,-1-7 0,-2 4 0,1-2 0,1-12 0,1 3 0,2-10 38,-1 24-38,5-19 0,2-4-80,4-29-1313,6-2-2993,9-48 4791,7-41 1,-11 25-1,-1-21 1</inkml:trace>
  <inkml:trace contextRef="#ctx0" brushRef="#br0" timeOffset="3">239 5243 17893,'-60'12'1299,"1"0"1,-35 7-505,80-19-162,8-3-374,2-8-131,3-12 12,7-19 40,13-20 27,21-21-520,-10 33 1,4-3 365,6-7 0,2-1-36,7-5 0,2-1-816,1-3 0,1-1 824,2 1 1,0 0-10,-3 1 1,0 2-279,-3 4 0,-1 2 371,-5 5 1,-1 3-37,-6 8 1,-2 3 357,20-23 607,-18 22-404,-15 21 1494,-12 11-1803,-6 16 947,-3 20-836,0 19-10,0 27-28,0 14-40,0 8-235,3-28 1,1 1-124,6 29 0,-3-37 0,1-2 0,6 4 301,0-3-301,-4-25-584,1-6-508,-4-21-600,1-4-1119,5-10-1312,14-20-3242,5-10 7365,8-13 0,-17 23 0,-7 10 0</inkml:trace>
  <inkml:trace contextRef="#ctx0" brushRef="#br0" timeOffset="4">2578 4088 27646,'8'45'-1,"0"41"366,-3 0-365,-3-5 0,-2-4 0,0 18 0,0-25 0,3 11 0,2-35 0,4-14-611,3-9-1108,3-13-1787,19-15 3671,32-46 0,-27 29 0,12-25 0</inkml:trace>
  <inkml:trace contextRef="#ctx0" brushRef="#br0" timeOffset="5">4156 5146 16174,'0'-13'3518,"0"2"-2511,0 11-55,0-95-55,4 36-786,-1-12 0,3-4 432,12-15-350,-7 41 0,1-1-25,2 0 0,2-1 11,0 2 1,0 0 200,19-44-138,0 13-40,-2 9 10,-3 15 169,-3 8-84,-3 13 27,-3 6-55,-5 11-90,-2 5 477,1 8 114,-3 6-405,5 17-365,0 15 0,11 53 0,-15-40 0</inkml:trace>
</inkml:ink>
</file>

<file path=xl/ink/ink78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2-07-20T18:48:56.298"/>
    </inkml:context>
    <inkml:brush xml:id="br0">
      <inkml:brushProperty name="width" value="0.08571" units="cm"/>
      <inkml:brushProperty name="height" value="0.08571" units="cm"/>
      <inkml:brushProperty name="color" value="#E71224"/>
    </inkml:brush>
  </inkml:definitions>
  <inkml:trace contextRef="#ctx0" brushRef="#br0">916 237 23663,'-7'-56'1008,"1"1"0,-16-37-515,-22 75-45,-12 6-123,-17 6-12,-12 11-905,-11 18 740,44-4 1,2 4-7,-2 9 1,1 4-23,2 7 1,3 3 28,2 3 0,4 4-149,4 3 0,5 3 0,6 0 0,6 1 0,5-2 0,5 1 0,2-2 0,5-1 0,9-5 0,4-1 0,19 42 0,28-18 0,17-14 0,17-23 0,-40-25 0,2-6 0,3-7 0,1-8 0,2-6 0,0-6 0,-1-9 0,-1-5 0,-3-7 0,-3-4 0,-5-1 0,-5-4 0,-7 1 0,-6-2 0,-9 3 0,-6-1 0,-4-45 0,-39 9 0,-21 8 0,13 44 0,-7 5 0,-25 1 0,-4 6 0,19 8 0,0 3 0,-15 1 0,2 5 286,-10 14-286,17 5 0,15 10 146,15 2-146,13 1-343,9 1-1387,16 4-1000,22-1-1325,51-7 389,-30-16 0,2-2 3589,19-4 1,-2-2-1,4-1 1,-13 0-1</inkml:trace>
</inkml:ink>
</file>

<file path=xl/ink/ink79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2-07-20T18:48:56.299"/>
    </inkml:context>
    <inkml:brush xml:id="br0">
      <inkml:brushProperty name="width" value="0.08571" units="cm"/>
      <inkml:brushProperty name="height" value="0.08571" units="cm"/>
      <inkml:brushProperty name="color" value="#E71224"/>
    </inkml:brush>
  </inkml:definitions>
  <inkml:trace contextRef="#ctx0" brushRef="#br0">380 1 26519,'-69'26'717,"1"0"0,2 8 1,11 9-718,26 3 0,9 6-673,-2 11 0,4 5 673,5 0 0,4 2 0,2-1 0,3 0 0,6 1 0,3-2 0,3-9 0,3-3-33,4-4 0,4-4 33,22 29 0,5-25 334,-1-22-334,2-16 0,1-23 0,1-22 0,-2-27 0,-8-24 0,-24 34 0,-4-2-96,-3-1 1,-4 0 95,-8-1 0,-7 2 0,-23-44 0,8 51 0,-6 2 0,-38-26 0,2 16 0,8 16 655,16 13-655,14 11 401,17 6-1567,7 3-637,15 2-774,14 0 40,19 0-2488,37 5 5025,-16-1 0,-1 0 0,10 3 0,13 0 0</inkml:trace>
</inkml:ink>
</file>

<file path=xl/ink/ink80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2-07-20T18:48:56.300"/>
    </inkml:context>
    <inkml:brush xml:id="br0">
      <inkml:brushProperty name="width" value="0.08571" units="cm"/>
      <inkml:brushProperty name="height" value="0.08571" units="cm"/>
      <inkml:brushProperty name="color" value="#E71224"/>
    </inkml:brush>
  </inkml:definitions>
  <inkml:trace contextRef="#ctx0" brushRef="#br0">396 13 26502,'-65'-6'610,"0"1"1,6 3 0,10 10-466,13 31-139,18 20 50,9 11-45,27 9-5,10 1-389,22-1 433,6-7 7,-2-7-57,-10-7 96,-17-4-96,-13-3 0,-30 1 0,-19-1-3807,-46-22 1,-6-13-4393,39-12 8199,-21-5 0,20-9 0,70-18 0,-2 6 0</inkml:trace>
</inkml:ink>
</file>

<file path=xl/ink/ink81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2-07-20T18:48:56.301"/>
    </inkml:context>
    <inkml:brush xml:id="br0">
      <inkml:brushProperty name="width" value="0.08571" units="cm"/>
      <inkml:brushProperty name="height" value="0.08571" units="cm"/>
      <inkml:brushProperty name="color" value="#E71224"/>
    </inkml:brush>
  </inkml:definitions>
  <inkml:trace contextRef="#ctx0" brushRef="#br0">520 1 21255,'-51'57'618,"0"0"1,0-1-1,2 0 1,2 0-1,5-1-198,2 11 0,6 1-427,0 3 1,3 1 291,3 3 1,5 1-42,7-2 1,5 0-245,2-2 0,6 0 0,12-3 0,6-2 0,3-5 0,4-3 0,10-4 0,4-3 0,3-5 0,2-5 0,0-5 0,2-3 0,1-6 0,1-4-184,45 8-1490,5-16-253,-35-18 0,4-9 1841,28-18 1,-3-4 0,-37 16-1,-3 0 1,11-12 0,-1 1 0</inkml:trace>
</inkml:ink>
</file>

<file path=xl/ink/ink82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2-07-20T18:48:56.302"/>
    </inkml:context>
    <inkml:brush xml:id="br0">
      <inkml:brushProperty name="width" value="0.08571" units="cm"/>
      <inkml:brushProperty name="height" value="0.08571" units="cm"/>
      <inkml:brushProperty name="color" value="#E71224"/>
    </inkml:brush>
  </inkml:definitions>
  <inkml:trace contextRef="#ctx0" brushRef="#br0">138 0 25012,'39'54'812,"1"0"0,0-1 0,15 29 1,-13 0-608,-31-15 0,-8 2-1459,2 6 1,-3 0 1253,-5 0 0,-3 0 0,-2 0 0,-4-2-59,-5-2 0,-3-3 59,-3-2 0,-3-1 0,-2-4 0,-1-2 0,1-4 0,0-3 237,2-4 1,0-2-238,-16 28 0,12-19 0,15-22-1015,8-15-695,7-12-2883,15-25-5238,3-11 8990,14-23 0,-14 22 0,-4 5 0</inkml:trace>
</inkml:ink>
</file>

<file path=xl/ink/ink83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2-07-20T18:48:56.303"/>
    </inkml:context>
    <inkml:brush xml:id="br0">
      <inkml:brushProperty name="width" value="0.04286" units="cm"/>
      <inkml:brushProperty name="height" value="0.04286" units="cm"/>
    </inkml:brush>
  </inkml:definitions>
  <inkml:trace contextRef="#ctx0" brushRef="#br0">789 1 22010,'-17'16'2661,"-2"11"-2017,6 21-56,-9 13-134,-8 6-73,-11 5-515,-13 3 370,-11-1-161,28-38 1,-2 0-26,-1-1 1,0-2-18,-1-2 1,0-1 27,-35 22-27,10-12 70,13-15-199,15-12-95,10-9-73,11-11-57,9-13 186,5-15 33,10-14 12,11-7 369,15 2-280,11 7 0,7 9 6,7 11 5,6 9 28,9 10 12,5 3 83,4 7 101,0 14 169,-3 12 10,-7 21-11,-10 9-61,-12 5-156,-3 21-186,-20-26 0,-1 7 0,-18-34 0,-3-11 0,-4-9 0,1-6 0,-2-4 0,3-1 0,-1 0 0,3 0-444,1 0-1437,3-7-2298,16-20 4179,24-36 0,-20 26 0,10-12 0</inkml:trace>
  <inkml:trace contextRef="#ctx0" brushRef="#br0" timeOffset="1">1254 252 17288,'0'-8'3193,"0"2"-2314,0 6-32,0 0-187,79-12-167,-34 6-286,8-1 1,1-1 66,-2 3-78,-10 1-78,-7 3-79,-12 1-39,-8 0-56,-8 0-627,-4 0-1077,-3 0-972,0 3-1901,-6 14-335,-9 6 4968,-9 16 0,7-19 0,2-2 0</inkml:trace>
  <inkml:trace contextRef="#ctx0" brushRef="#br0" timeOffset="2">1368 546 15580,'7'0'5433,"-1"0"-4431,-6 0-4,0 0-774,92 0-174,-54 0-50,17 0 0,-1 0-218,-24 0-566,-5 0-303,-2 0-201,-2 0-1350,-1 0-1569,-2 0 4207,-3 0 0,-6 0 0,-5 0 0</inkml:trace>
</inkml:ink>
</file>

<file path=xl/ink/ink84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2-07-20T18:48:56.306"/>
    </inkml:context>
    <inkml:brush xml:id="br0">
      <inkml:brushProperty name="width" value="0.08571" units="cm"/>
      <inkml:brushProperty name="height" value="0.08571" units="cm"/>
      <inkml:brushProperty name="color" value="#F6630D"/>
    </inkml:brush>
  </inkml:definitions>
  <inkml:trace contextRef="#ctx0" brushRef="#br0">696 0 22352,'-3'52'966,"1"1"0,-5 39-355,2-43-34,-5 1 22,-1 3 12,-6 6-96,-5 3-95,-3 4-84,-4 3-79,-2 1-77,-3-4-29,1-3-21,-4-9-130,1-4 0,-5-10 0,-4-5 0,-2-10-91,-1-8-77,1-9-106,5-5-23,5-9 106,7-7 7,7-11 4,6-5-27,7-5-6,5 0 107,4-3 39,15-13 61,1 13 1,12-7 5,-2 21 0,2 3-6,2 7 6,5 3 34,2 5 66,7 3 147,1 8 447,25 30-330,-18 1 192,14 25-556,-25-12 0,-4-2 0,-5-1 0,-5-3 0,-5-4 0,-1 4 0,-8-15 0,1 1 0,-8-16 0,0-4 0,-2-1 0,1 0 0,1 2 0,-2-2 0,2 3-1340,3-5-1880,-4-2-1810,3-2-4801,-6-8 9562,-1-3 0,0 1 1,0 0-1</inkml:trace>
</inkml:ink>
</file>

<file path=xl/ink/ink85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2-07-20T18:48:56.307"/>
    </inkml:context>
    <inkml:brush xml:id="br0">
      <inkml:brushProperty name="width" value="0.04286" units="cm"/>
      <inkml:brushProperty name="height" value="0.04286" units="cm"/>
    </inkml:brush>
  </inkml:definitions>
  <inkml:trace contextRef="#ctx0" brushRef="#br0">626 0 20935,'0'52'3125,"0"11"-2565,0 22-84,0 11-10,0 3-805,0-1 675,-13-7-95,-8-5-106,-22-7-40,-11-7 11,-10-8-55,-6-12 16,-1-14-23,2-14 187,7-13-276,9-11 90,9-19-213,13-9 117,11-17 51,10-1 360,26-12-292,11 20 10,25 0-11,5 25 90,5 8 11,-1 4 101,-5 11 0,-5 6 16,-8 14 1,-6 4-90,-6 0-38,-4-3-158,-4-5 0,-2-6 0,-5-4 0,-1-4-41,0-1-838,11 2-314,-1-5-1686,12 0-711,10-6 3590,28-20 0,-33 13 0,9-13 0</inkml:trace>
  <inkml:trace contextRef="#ctx0" brushRef="#br0" timeOffset="1">1214 502 20918,'10'-6'3058,"-3"1"-2335,-7 5-203,98 6-217,-47 5-219,13-4 0,-1 3-16,-13 11-68,-8 1-320,-11 0-655,-7 1-1758,-10-1-1412,-6 5-5030,-10-3 9175,-12 1 0,6-13 0,-5-3 0</inkml:trace>
  <inkml:trace contextRef="#ctx0" brushRef="#br0" timeOffset="2">1378 852 18168,'0'2'3293,"0"0"-1735,0-2-942,76-11-264,-41 9-262,58-9-90,-64 11-790,-6 0-1036,-8 0-1350,0 6-5290,-3 2 8466,-1 7 0,-4-8 0,-2 1 0</inkml:trace>
</inkml:ink>
</file>

<file path=xl/ink/ink86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2-07-20T18:48:56.310"/>
    </inkml:context>
    <inkml:brush xml:id="br0">
      <inkml:brushProperty name="width" value="0.08571" units="cm"/>
      <inkml:brushProperty name="height" value="0.08571" units="cm"/>
      <inkml:brushProperty name="color" value="#F6630D"/>
    </inkml:brush>
  </inkml:definitions>
  <inkml:trace contextRef="#ctx0" brushRef="#br0">683 32 13631,'1'-13'3198,"1"3"-2257,-2 10 997,0 0-1305,0-4-275,0 2 102,0-1 228,-2 13 316,-2 8-108,-6 20-84,-9 19-146,-7 17-195,-10 15-292,15-42 0,-1 0-11,-2 0 0,-2 0-390,-2-1 0,-1 0 320,-1-4 0,-2 0-23,-1-2 1,-1-2-20,-33 29 34,1-12-46,8-11-44,11-17-33,10-12-281,17-9-145,9-14 833,8-12-419,9-11 37,13-14 3,15 1-51,40-10 50,-13 24 12,16 2 44,-32 23 314,-5 14-45,-8 10 85,-2 16 16,-4 11 358,7 34-379,-9-21-399,1 16 0,-11-34 0,-3-10 0,-2-10 0,-3-7 0,-1-7-113,-1-4-907,0-1-5096,12-11 6116,5-28 0,-4 20 0,-2-17 0</inkml:trace>
</inkml:ink>
</file>

<file path=xl/ink/ink87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2-07-20T18:48:56.311"/>
    </inkml:context>
    <inkml:brush xml:id="br0">
      <inkml:brushProperty name="width" value="0.08571" units="cm"/>
      <inkml:brushProperty name="height" value="0.08571" units="cm"/>
      <inkml:brushProperty name="color" value="#E71224"/>
    </inkml:brush>
  </inkml:definitions>
  <inkml:trace contextRef="#ctx0" brushRef="#br0">8975 421 22912,'34'77'1116,"0"0"1,-1 2 0,-1-2-639,-7-11 1,-2-1-1369,-1 5 0,-2 2 1229,-3 0 0,-3 0-339,-4 1 0,-3-1-17,-2-2 0,-2 0 17,-7-2 0,-3 0 0,-3-2 0,-4-1 0,-5-3 0,-5-2 0,-3-2 0,-2-2 125,-1-5 1,-2-2-126,2-6 0,1-2 0,-24 27 0,12-16 0,11-17-192,14-13-291,8-13-4407,7-26-4941,2-18 9809,6-25 0,-4 23 1,3 6-1</inkml:trace>
  <inkml:trace contextRef="#ctx0" brushRef="#br0" timeOffset="1">371 1360 19804,'36'-65'634,"0"-1"1,-1 5-1,5 9 146,41 2-671,10 12 266,-40 25 1,2 3-43,3 2 0,-1 5 11,3 12 1,0 6-20,0 3 0,-2 6-96,-1 12 1,-4 7-31,-3 3 0,-4 5-290,-5 3 0,-5 3 236,-6 1 1,-5 2 5,-8 1 0,-5 1 25,-5-1 1,-7 1-26,-10 1 0,-8-1-30,-7 1 0,-8-3-393,-11 2 1,-7-2 271,-6-3 0,-6-3-723,-6-2 0,-3-4 723,-2-5 0,-3-5 0,1-7 0,-2-5 0,2-9 0,1-4 0,5-3 0,1-7-66,6-11 1,3-8 65,6 0 0,5-8 0,6-9 0,7-8 0,6-2 0,7-4 0,8-3 0,6-2 0,3-2 0,7 0 0,11 0 0,6 0 0,3 1 0,5 2 0,8 1 0,4 4 0,2 4 0,1 4 235,36-27-1221,-5 19-727,-3 17-1777,14 15 3490,-21 10 0,-1 2 0,7 2 0,12 0 0</inkml:trace>
  <inkml:trace contextRef="#ctx0" brushRef="#br0" timeOffset="2">2299 1317 22677,'13'-35'1406,"3"1"-970,2 10-60,4-2-40,2-2-5,2 3 44,5 1-56,5 6 11,10 7 74,7 7-1,8 25-17,2 18-61,-1 30-185,-34-25 0,-4 3 3,-3 3 1,-4 4-144,-5 1 0,-4 2 0,-1 2 0,-5 0-200,-9 0 1,-5-2 199,-4 1 0,-5-2 0,-10-1 0,-6-2-565,-5-2 1,-5-2 564,-3-3 0,-3-4 0,-1-3 0,0-4-204,0-6 0,1-4 204,4-7 0,1-3 0,-36 1 0,15-23 0,15-22 0,11-20 0,13-18 0,11-4 0,9 1 337,7 8-337,12-13 0,4 25-192,12-9-530,3 24 598,6 5-1528,3 0-4571,45-7 661,-16 12 5658,-16 9 0,-3 2 0,-8 5 0,-11 3 0</inkml:trace>
  <inkml:trace contextRef="#ctx0" brushRef="#br0" timeOffset="3">3959 1016 22985,'-84'11'776,"-1"0"1,6-1 0,9 6-239,-2 28-236,11 1-173,20 0 11,19 0-11,13 2-28,27 3 184,12 5-66,23 5-18,9 5-371,1 3 433,-8 3 45,-9 0 45,-19 0-81,-12 0-272,-21-1 0,-23 0 0,-21-1 0,-21-5-566,-10-6 566,1-9 0,7-11 0,12-10 0,13-11 268,14-7-2021,11-7-1400,12-1-499,5-14-2935,14-3 6587,4-15 0,-2 14 0,1 2 0</inkml:trace>
  <inkml:trace contextRef="#ctx0" brushRef="#br0" timeOffset="4">4919 672 22638,'-72'52'1146,"-1"0"0,2 11 1,11 9-660,22 11 0,10 8-1073,7-24 0,1 2 1,3 0 769,4 2 1,1-1 0,3-1-14,-3 20 1,4-4-172,6-15 0,4-4 216,7-12 1,3-3-217,23 41 0,-7-46 0,5-2 0,2-1 0,4-3 0,3-3 0,4-4 0,0-5 0,2-4 0,0-5 0,1-5-231,44 6-469,-8-12-879,-10-5-1227,-9-6-633,5-23-5974,-6-7 9413,11-23 0,-39 26 0,-6 4 0</inkml:trace>
  <inkml:trace contextRef="#ctx0" brushRef="#br0" timeOffset="5">259 331 21556,'-9'-4'2566,"1"0"-1855,8 3-44,0-2-129,0 2-152,0-1 359,0 0-297,6 2-140,12 0-28,12 0-56,16 0 18,8 0-242,9 2 0,8-2 0,4 3 0,5-1 0,3 0 0,2-1 0,3-1-378,3 0 378,2 0 0,2-1 0,-3-6 0,-1 0 0,-7-5 0,-29 7 0,1 0 0,23-2 0,22 1 0,-33 3 0,1-1 0,3 3 0,0-2-24,2 2 24,0 0 0,2 1 0,1 0 0,3 0 0,-1 0 0,3 0 0,-2 0 0,-1 0 0,-2 0 0,-24 0 0,0 0 0,25 0 0,23 0 0,-36 1 0,1 4 0,-2 1 0,-1 0 0,0 1 0,-4-5 0,-1 1 0,20-3 0,-19 0 0,14 0 0,-25 0 0,-1 0 0,-2 0 0,0-2 0,1 2 376,0-2-376,1 1 26,24-1-26,-18-1 0,17-1 0,-23 3 0,-1-1 0,2 2 0,-2 0 0,1 0 0,2 0 0,1 0 0,2 0 0,1 0 0,1 0 0,0 0 0,1 0 0,0 0 0,2 0 0,0-1 0,0 0 0,24 0 0,-19 1 0,20-2 0,-24 2 0,1-3 0,1 0 0,2-3 0,1-2 0,30-6 0,-23 2 0,22-5 0,-34 6 0,1 0 0,-5 2 0,2 1 0,-2 3 0,1 2 0,-1 1 0,24 2 0,-17 0 0,19-1 0,-26 0 0,4-2 0,-2 1 0,0-1 0,0-2 0,-2 0 0,1-2 0,25-4 0,-18 3 0,20-3 0,-23 5 0,-3-1 0,3 2 0,-4 1 0,1 1 0,25 2 0,-17-4 0,23 1 0,-24-4 0,2 3 0,-1-5 0,0 1 0,-1 1 0,24-3 0,-23 5 0,16 0 0,-30 4 0,-3 2 0,-6 0 0,-2 0 0,-5 0 0,-4 0 0,-3 0 0,0 0 0,-1 3 0,1-1 0,2 5 0,0-4 0,1 1 0,-1-1 0,-2-3 0,-3 1 0,-3-1 0,-4 0 0,1 0 0,-4 0 0,1 0 0,-2 0 0,1 2 0,3-2 0,2 2 0,-1-2 0,7 0 0,-11 0 0,3 0 0,-11 0 0,-3 0 0,0 0 0,-3 0 0,3 0 0,-2 1-4303,0 0-2631,-11 0 6934,-5-1 0,1 0 0,2 0 0</inkml:trace>
</inkml:ink>
</file>

<file path=xl/ink/ink88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2-07-20T18:48:56.317"/>
    </inkml:context>
    <inkml:brush xml:id="br0">
      <inkml:brushProperty name="width" value="0.2" units="cm"/>
      <inkml:brushProperty name="height" value="0.4" units="cm"/>
      <inkml:brushProperty name="color" value="#FF40FF"/>
      <inkml:brushProperty name="tip" value="rectangle"/>
      <inkml:brushProperty name="rasterOp" value="maskPen"/>
    </inkml:brush>
  </inkml:definitions>
  <inkml:trace contextRef="#ctx0" brushRef="#br0">197 349 15217,'0'90'327,"0"1"1,-1-3 0,2-4 163,-1-19 1,1 0-1,3 14 1,1 4-165,-1-16 1,0 2 0,1 2-1,1 8 1,1 1 0,-2 1-1,0 3 1,-1 2 0,0-1-1,-1-1 1,0-1 0,-1 0-1,-1-6 1,-1 0 0,0-1-1,0-2 1,-1-1 0,1-1-1,-2-2 1,0-2 0,-1 0-1,0 1 1,0-1 0,-1-1 163,-3 27 1,0-2-1,0-9 1,-1-4-1,3-12 1,0-4-1,0-8 1,2-3 491,-2 44 0,2 3-564,1-48 1,2 0-420,-2 49 0,2-10 0,0-15 0,2-13 0,1-11 0,4-6 0,0-3 0,2-4 0,0-1 0,1-5 0,0-5 0,0-7 0,2-5 0,2-5 0,26 1 0,0-4 0,29 4 0,-1-3 0,16 0 0,-36-4 0,4 0 0,11 0 0,4-1 0,14 1 0,13 0 0,-24-3 0,9 0 0,6 0 0,0-1 0,-4 1 0,4 0 0,-3-1 0,1 1 0,5 0 0,6-1 0,6 0 0,3 0 0,-2 0 0,-8 0 0,-6 0 0,-4 0 0,-3 0 0,1 0 0,-2 0 0,0 0 0,0 0 0,-1 0 0,22-1 0,-2-1 0,0 0 0,-1 0 0,-1 0 0,0-1 0,0-1 0,0 0 0,-1-1 0,-1 0 0,-1-1 0,0 0 0,-1 0 0,0 0 0,-1 0 0,-1-1 0,-1 1 0,0 0 0,-2 0 0,0 0 0,-1 0 0,0 0 0,-1 0 0,0 1 0,-1 0 0,-1 1 0,1-1 0,-2 1 0,1-1 0,-1 0 0,-1 1 0,1 1 0,-1 0 0,-2-1 0,1 1 0,-2 0 0,1 0 0,-1 0 0,-1 0 0,-3 1 0,0 1 0,2-1 0,21 0 0,4 0 0,-6 0 0,6 0 0,-2 0 0,-21 1 0,3 0 0,-10 0 0,-9 0 0,-6 0 0,-2 1 0,1 0 0,1 0 0,1 0 0,6 0 0,1 0 0,-1 0 0,3 2 0,23 4 0,-1 3 0,-24-3 0,-1 2 0,16 4 0,-2 2 0,21 6 0,0-1 0,-3 0 0,2-3 0,-1 0 0,-4-5 0,-5-3 0,-34-6 0,-1-1 0,19 1 0,10-2 0,-40 0 0,-5 0 0,-3 0 0,-3 0 0,0 0 0,3 0 0,1 0 0,3 0 0,-2 0 0,0 0 0,-3 0 0,-4 0 0,-1 0 0,-5 1 0,-4 1 0,0 0 0,0 2 0,-2-1 0,0 3 0,-1-1 0,-1 2 0,2-1 0,3 0 0,-4 0 0,3-2 0,-6-1 0,0 0 0,-3-3 0,0 2 0,4-23 0,-4-8 0,2-32 0,-2-14 0,-5 22 0,2-4 0,1-14 0,0-4-7,2-19 1,0-4-89,-2 24 0,1-1 0,0-2 22,-1-3 0,1-1 0,0 0 11,1 2 1,1 0-1,0 2 19,-1 4 0,0 2 1,0 1-12,4-25 1,0 3 22,-1 13 1,-2 1 30,0 1 0,-2 0-17,0 3 0,-1-6 17,-1-11 0,-2-9 0,0 3 2,-1 19 0,0 3 0,0-4-2,-1 4 0,-1-4 0,1 0 0,-1 7-37,0-25 1,1 8 2,-1 17 1,1 4 30,0 11 0,0 4 3,6-37 50,-3 10-30,2 22 0,0-1-15,3-27 0,-3 32 1,-1 2 0,2-11 56,0 8-23,-2 5 28,2 5-17,-4 8-44,0 4 28,-2 6-29,1 5-5,-2 4 6,1 4-1,-1 3 46,2 1 16,0-2 28,1 3-44,-1-2-12,-1 1-6,-8-2-27,-5 2 5,-9 0-5,-8 2 44,-10 1-50,-11-3 6,-15 5-1,-12-3 7,-14 6-7,-9-1-5,48 3 0,1 0 0,-2 0 0,1 0 0,-47 0 0,3 0 6,2 0 61,1 3-5,-6 2-37,47 0 0,0 0 20,-3 1 0,-1 0-8,-2 1 0,-1 1-37,-1-1 0,-1 1 0,0 0 0,-4 1 0,-26 2 0,-2-1 0,22-2 0,-1-1 0,-20 1 0,2-2 0,26-2 0,4-1 0,0-2 0,1-1 0,2 1 0,0 0 0,2-1 0,1 0 0,3 0 0,-2 0 0,-17 0 0,-2 1 0,17 1 0,-1 0 0,-16 0 0,1 1 0,16 0 0,2 1 0,0-2 0,-1 1 0,-2 0 0,0 0 0,2-2 0,0 0 0,-1 2 0,1-1 0,2-2 0,0 0 0,1 2 0,0-1 0,-50 0 0,3 2 0,-2-3 0,-1 3 0,49-2 0,-1 0 0,-3 0 0,0 1 0,-3-1 0,0 0 0,-3 1 0,0-1 0,0-1 0,-3 0 0,-30 1 0,-1 0-18,23-1 1,-1 1 17,-22 1 0,2 0 17,29 0 1,2 1-18,1 1 0,1 0 0,2 0 0,-1 0-23,-21 4 0,0 0 6,20-2 0,0 0 14,-18 1 0,2 0 0,21-2 1,3-1-1,-3-1 0,-1 0 0,0 0 1,-1-1-24,-2 1 1,1-1 8,-2-1 1,1 0 13,-1 1 0,0-1-3,0-1 1,1 1 2,-1-1 0,1 1 0,3-1 1,-2 0 2,-21 0 0,-1 0 0,20 0 0,1 0 0,-17 0 0,1 0 0,23 0 0,2 0 33,-48 2-33,-1-1 0,2 3 0,0-2 6,0 1-6,0-3-3,29 1 0,-1-1 0,17 0 1,0 0 2,-14 0 0,1 0-6,-22 0 0,0 0 6,2 0-5,-2 0-1,0 0 9,27 3 0,0 0 2,-27 2-2,32-1 0,2 1 3,-12 2 5,7-2-6,3 0 1,2-1 0,2-1 5,-2-1-11,1 1 17,-24-3-6,19 2-6,-16-1 7,25-1-7,6 2 29,2-2-34,8 0 5,5 0-5,9 0-984,5 0 738,49 34 0,-28-25 0,33 25 0</inkml:trace>
</inkml:ink>
</file>

<file path=xl/ink/ink89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2-07-20T18:48:56.318"/>
    </inkml:context>
    <inkml:brush xml:id="br0">
      <inkml:brushProperty name="width" value="0.04286" units="cm"/>
      <inkml:brushProperty name="height" value="0.04286" units="cm"/>
    </inkml:brush>
  </inkml:definitions>
  <inkml:trace contextRef="#ctx0" brushRef="#br0">1849 34 16168,'0'-11'3624,"0"2"-2560,0 9 1670,0 0-2029,0-6-44,0 4-67,0-4-39,0 6-85,0 0-55,0 8 206,-8 17-78,-6 24-26,-16 30-517,9-29 0,-1 2-609,-6 6 0,-2 2 609,-5 5 0,-2 0 0,-5 2 0,-3 0-395,-3 1 1,-3-2 394,-5 0 0,-2-1 0,-2-4 0,-2-2 0,0-3 0,-6-3 0,7-12 0,-6-1 0,3-4 0,-9 3 0,-2-5 0,12-8 0,-4-1 0,5-5 0,-2-8 0,3-4 0,2-2 0,2-3 0,-40-1 0,3-35 0,41 1 0,8-36 0,36 4 0,10-10 0,17-3 0,12 1 0,19 6 0,11 8 0,13 12-648,9 8 648,-34 26 0,3 4 0,3 2 0,3 3 254,4 2 0,3 2-254,3 6 0,1 3 0,2 5 0,0 5 0,2 4 0,-1 6 0,-1 4 0,-1 5 0,-3 0 0,-1 4 0,15 17 0,-4 4 0,-22-17 0,-3 0 0,8 14 0,-5-2 0,1 13 539,-15-7-539,-7-7 0,-9-7 0,-4-7 0,-6-7 0,-1-8 737,-3-2-737,-4-13 598,-2-1-598,-4-9 273,0 0-273,0 1 0,0-1 0,2 3 0,-2 1 0,3 1 0,-1 2 0,2-1 0,-1 1 0,0-3 0,-1-1 0,0-3 0,-2 0-836,0-12-5941,9-46-247,2 0 7024,13-37 0,-12 55 0,0 9 0</inkml:trace>
  <inkml:trace contextRef="#ctx0" brushRef="#br0" timeOffset="1">2674 625 22991,'-13'-9'2184,"2"1"-1579,11 8-28,0 0-73,0-1-73,0 1 948,0-2-1379,0 1 0,0-1 0,0 0 0,0-1 0,3 1 0,6 0 0,6-1 0,11 1 0,8 1 0,12-2 0,9 2 0,8 0 0,7 1 0,0 0 0,1 1 0,-7 4 0,-7 1 0,-9 0 0,-9 1 0,-9-4 0,-4 2 0,-9-2 0,-2 1 0,-8-2 0,-2-1 0,-2 1 0,-2-2 0,0 2-769,-1-2-894,0 2-1098,-11 2 212,-11 4 511,-18 4-869,-14 5 1114,-11 5 51,-15 9 1530,25-9 1,2 0-1,-5 3 1,-6 3 0</inkml:trace>
  <inkml:trace contextRef="#ctx0" brushRef="#br0" timeOffset="2">2654 943 25337,'82'0'3334,"-1"0"-3334,-17 1 0,1 1 0,-5 3 0,-3-1 0,-2 2 0,-4-2 0,0 0 0,-6 0 0,-1-2 0,-6-1 0,-4 1 0,-7-2 0,-8 2 0,-5-2 0,-8 0 0,-2 0 0,-3 0-1368,-1 0-1416,-9 0-940,-11 0 3724,-27 4 0,20-3 0,-6 3 0</inkml:trace>
</inkml:ink>
</file>

<file path=xl/ink/ink90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2-07-20T18:48:56.321"/>
    </inkml:context>
    <inkml:brush xml:id="br0">
      <inkml:brushProperty name="width" value="0.08571" units="cm"/>
      <inkml:brushProperty name="height" value="0.08571" units="cm"/>
      <inkml:brushProperty name="color" value="#008C3A"/>
    </inkml:brush>
  </inkml:definitions>
  <inkml:trace contextRef="#ctx0" brushRef="#br0">2246 1909 15916,'15'13'2481,"-3"-3"-1634,-12-10 1213,0 0-1601,3 0-49,-1 0-12,3 0 33,-1 0 39,-1-1-16,-1-3-51,3-1 17,0-3-28,6-5-11,9-7-73,11-12-72,10-11-18,11-14 62,8-12-597,-27 30 0,2-2 440,2-3 0,0-2-20,3-4 1,0-2-3,2-2 0,-1-1 8,0-3 0,0-1-19,-2 2 0,-2 0 2,-3 1 0,-2 0-134,-3 4 0,-3 0 95,-3 4 1,-3 1 47,13-43-23,-6 6 1,-14 29 0,-2 0-79,7-24 0,1-16 0,-8 40 0,-1 7 0,-1 6 0,-1 5 0,-1 7 868,1-1-868,-2 13 276,-1-1-276,-4 10 0,-1 4 0,0 2 0,0 1 0,0 8 0,8 12 0,9 20 0,23 39 0,-10-20 0,3 7-745,10 19 0,4 6 745,-13-21 0,2 3 0,0-1 0,0 1 0,0 0 0,0-1 0,-3-4 0,-1-2 0,0-3 0,7 14 0,-2-5 0,-6-13 0,-1-3-135,-2-7 1,0-2 134,0-1 0,1-1 0,2 3 0,1 2 0,10 12 0,-1 0 0,-11-17 0,-2-2 0,5 7 0,-4-4 0,-2-4 0,-12-11 0,-5-13 0,-5-6 1443,-3-5-1443,-1-3 316,-1-1-2205,0 1-3018,-14-2-2693,-7 3 7600,-20 2 0,18-2 0,0 1 0</inkml:trace>
  <inkml:trace contextRef="#ctx0" brushRef="#br0" timeOffset="1">992 3232 23332,'4'-5'807,"-1"-1"-639,2-2-84,5-7-17,7-7 39,8-10 12,11-6 50,8-8-39,7-5 5,8-3 0,4-4-662,3-3 663,0-1 0,-3-1-177,-5 1 170,-9 2-4,-7 1-46,-6 6-28,3-20-16,-8 21-34,4-14 6,-10 23 5,-3 3 22,0 1 35,0-2 605,-7 14-662,-2 0 200,-9 15-206,-2 4 1,1 4-1,-2 1 1384,0 3-1389,1 0 0,1 0 6,1-3-1,4 0 29,0-4-28,4 0-6,1 1 5,0-1-5,-1-1 11,0 1-11,1 0 6,-4 1-6,1 4 6,-6-1 5,0 3-6,-4 0 107,2 0-100,4 0 172,5 7 35,12 10 51,9 21-270,15 19 0,-19-17 0,1 3-285,4 7 1,2 2 284,0 7 0,1 2-431,1 3 0,1 1 431,-2-1 0,1 1 0,-3-3 0,0 0 0,-2-5 0,-2-1 0,-2-5 0,-1-1 0,18 35-60,-6-13 60,-8-15 0,-8-14 0,-6-10 514,-6-15-514,-7-8 906,-2-8-906,-2-2 71,3 0-71,-2 0 0,2 0-214,-2-3-1332,4-4-2531,16-17 4077,27-24 0,-20 20 0,11-9 0</inkml:trace>
  <inkml:trace contextRef="#ctx0" brushRef="#br0" timeOffset="2">3629 3172 16174,'-2'4'3002,"0"-1"673,2-3-3267,0-5-94,0-3 56,6-10-18,8-11 24,10-9-35,11-11-10,9-11 11,9-5-258,8-12 61,-28 36 1,0 0-62,3-4 0,-1 0-28,1-3 0,-2 0-37,2 0 1,-2-1 5,-4 2 0,0 0 20,20-38-39,-9 13 39,-12 16 5,-9 17 0,-7 15-10,-6 11 10,-4 8-5,-1 4 946,-2 1-828,3 7 10,2 1-10,8 10-29,5 3 153,7 9-287,8 12 0,8 10 0,10 12-840,10 9 840,-29-33 0,1 1 0,4 3 0,0 0 0,1 1 0,-1-1 0,1 2 0,-1 0 0,-1-2 0,-1-1 0,-2-1 0,-1 0-167,24 35 167,-7-7 0,-10-8 0,0 12 0,-16-27 0,-1 6 0,-15-33 825,-4-7-825,0-8-1102,-1-2-2135,0-3-1121,0 0 4358,-16-14 0,11 11 0,-11-10 0</inkml:trace>
  <inkml:trace contextRef="#ctx0" brushRef="#br0" timeOffset="3">804 3662 26394,'0'-2'48,"5"-20"-42,-1 7 82,-1 3-38,-1 7 1,0 2 83,-2 3-128,1 0-1,2 0 1,3 0 28,0 0-29,1-1-5,-2 0-45,2 0-16,-2 1 61,3 0 39,4 6 73,5 7 6,7 12 83,8 14 68,7 12 17,8 16-406,-19-26 1,0 2 262,2 4 0,2 1 33,2 6 1,1 1-177,-1 0 0,2 2 0,12 23 0,1-1 0,-15-22 0,0-1 0,7 13 0,-3-4 0,3 3-142,-9-14 142,-8-15 0,-9-12 0,-4-10 0,-7-7 0,1-7 517,-5-2-580,1-1-862,-1-13-1674,0-7-1092,2-30-2336,7-4 6027,6-11 0,-4 29 0,0 10 0</inkml:trace>
  <inkml:trace contextRef="#ctx0" brushRef="#br0" timeOffset="4">2300 4619 13435,'-5'2'3271,"0"0"381,5-2-2975,-7 3-212,5-3-185,-6 3-101,8-9-33,0-4 112,3-10-11,2-10-51,7-10-28,5-10 17,4-14 27,7-5-38,1-7-45,10-5-6,0-1-5,5 2 27,-1 1-10,-2 7-29,-4 4 17,-5 7-22,-3 5-17,-12 23 129</inkml:trace>
  <inkml:trace contextRef="#ctx0" brushRef="#br0" timeOffset="5">2778 3486 25381,'7'-18'119,"-3"2"10,0 5-56,-3 3-12,0 1-61,-1-1 0,0-1 6,0-4-6,0 6 11,0-3 95,0 8 113,0 1-6,0 13 156,6 7-10,6 22-46,2-3-93</inkml:trace>
  <inkml:trace contextRef="#ctx0" brushRef="#br0" timeOffset="6">3469 4405 13586,'0'15'3932,"0"-3"-2902,0-12 1144,0 0-1788,0-16 73,0-2 34,0-19-66,2-3-19,0-8-77,1-6-79,0-5-135,2-8-27,2-3 39,2-7 39,3-3-17,1-1 0,2-1-22,4 5 0,0 2 5,0 9-16,-2 7-1,-2 10 7,-5 9-12,0 8 56,-2 6-129,-4 10-39,2 3 0,-5 10 5,2 2 802,-3 1-627,3 0-40,-2 0 56,3 0 28,1 0 5,5 0-78,3 0 6,0 0 22,1 0-39,-1 0-28,2 0-28,1 0 0,-1-2 6,-1-1 11,-3-1-6,-4 1 6,-2 1-34,-2 2-28,-2 0-22,5 5 102,3 15-119,9 19 0,8 32 0,-10-24 0,0 4 0,2 9 0,0 2-391,0 6 1,-1 2 390,2 1 0,-1-1 0,-1-1 0,-1-1 0,1-6 0,1-1 0,-2-6 0,-1-2 0,15 37 0,-1-15 0,-5-16 0,-2-14 0,-6-13 0,-5-14 0,-6-7 0,0-7 781,-5-3-781,2-1 0,-1 0-533,3 0-1147,2-7-2291,9-17 3971,12-28 0,-12 20 0,5-7 0</inkml:trace>
  <inkml:trace contextRef="#ctx0" brushRef="#br0" timeOffset="7">5435 3415 26106,'5'-4'55,"5"-4"1,0-2 11,3 0-5,-2 1 78,-1 2 123,-2 4 11,-1 2 6,3 7-39,2 13 375,17 48-274,-6 2-376,-5-17 1,0 3 33,6 37 0,-10-42 0,-1 0 0,0 2 0,0 0 0,0 1 0,1 0 0,-1-2 0,1 1 0,4 16 0,1-1 0,-4-18 0,-1-2 0,3 10 0,0-3 0,5 6 0,-5-15 0,0-10 0,-7-11 0,0-10 0,-5-7 0,0-4 236,0-3-837,2 0-474,1-6-925,3-7-1786,-1-20 3786,-3-26 0,-2 24 0,-4-6 0</inkml:trace>
</inkml:ink>
</file>

<file path=xl/ink/ink91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2-07-20T18:48:56.329"/>
    </inkml:context>
    <inkml:brush xml:id="br0">
      <inkml:brushProperty name="width" value="0.08571" units="cm"/>
      <inkml:brushProperty name="height" value="0.08571" units="cm"/>
      <inkml:brushProperty name="color" value="#E71224"/>
    </inkml:brush>
  </inkml:definitions>
  <inkml:trace contextRef="#ctx0" brushRef="#br0">549 622 22996,'-82'-38'2123,"17"6"-1652,65 27-18,0-2-117,4 1-89,12-6 61,19-6-62,21-7-106,21-6-56,13-1-25,-41 17 0,1 0-126,1 3 1,0 2 147,0 2 0,-1 1 37,44 1 5,-6 12 73,-12 16 39,-11 22-55,-17 22-180,-17 19 0,-15 12 0,-17-43 0,-6 1-236,-6 3 1,-6 0 235,-7 2 0,-6-1-427,-10 0 0,-5-1 427,-2-1 0,-7-1 0,-1-8 0,-6-1 0,2-3 0,-8 3 0,-2-3 0,10-8 0,-3 0 0,4-8 0,-2-7 0,3-6 0,4-3 0,0-5 0,-44-13 0,13-25 0,16-24 0,36-3 0,6-7 0,11 13 0,4-2-192,-2-20 1,7 1 191,13 17 0,6 3 0,0 0 0,4 2 0,6 3 0,4 2 0,28-34 410,0 16-2304,16 8 992,-19 27-2262,12 6-533,-9 26 3697,19 30 0,-30-20 0,4 19 0</inkml:trace>
  <inkml:trace contextRef="#ctx0" brushRef="#br0" timeOffset="1">2073 575 21187,'62'-5'771,"-1"-1"0,-2 1 0,-6 1-116,7 6 107,1 13-22,-4 12-85,-7 24 23,-11 12-275,-16 16-56,-10 7 6,-20 6-420,-21-2 286,-23-4-219,15-46 0,-3-2 0,-5-2 0,-1-3 0,-6-2 0,0-2 0,0-4 0,-1-3 0,1-3 0,0-3 0,-41 3 0,12-10 0,16-17 0,12-15 0,17-17 13,10-18-13,13-7 0,6-7 0,6-2 0,12-2-147,7 0-502,17 4-365,4 8-274,4 11-1,-1 14-766,1 13-908,9 14-6325,-1 6 9288,8 6 0,-29 0 0,-7 0 0</inkml:trace>
  <inkml:trace contextRef="#ctx0" brushRef="#br0" timeOffset="2">3533 432 17932,'4'-13'3876,"-1"2"-2570,-3 11 111,0 0-829,-76-25 51,32 19-407,-9-4 0,0 5 93,3 21-140,6 12-101,14 6-50,10 3-1,12 4 18,5 7 66,4 9 152,10 10 0,4 11 33,8 8-935,-1 8 935,-5-2-111,-5-3-320,-8-6 129,-4-7 0,-16-6 0,-9-7 0,-19-6 0,-4-8 0,-1-9 0,-14-9 0,18-15 0,-4-5 0,20-11 0,6-5 0,4-5-3009,7-22-845,12-11 3854,33-40 0,-19 42 0,19-9 0</inkml:trace>
  <inkml:trace contextRef="#ctx0" brushRef="#br0" timeOffset="3">4740 14 22060,'-23'-7'2291,"-4"1"-1669,-8 17 17,-10 12 33,-7 20-67,-8 17-697,-4 17 313,31-31 1,1 2-29,-2 6 0,2 2 23,1 6 0,0 2-533,2 3 1,2 3 316,2 4 0,4 0-657,1 2 0,3 0 657,6 0 0,4 0 0,0-1 0,3-2 0,3-2 0,3-2 0,5-3 0,2-1-178,1-4 0,3-3 178,5-3 0,2-3 0,-1-5 0,3 0 0,6 7 0,0-3 0,15 20 180,7 7-180,-20-38 0,-4-6 653,-2-3-653,-4-6 1396,-2-2-1396,2-2 464,-7-6-464,1-4 223,-6-8-2184,0-3-3450,8-21 5411,9-37 0,-10 23 0,3-18 0</inkml:trace>
</inkml:ink>
</file>

<file path=xl/ink/ink92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2-07-20T18:48:56.333"/>
    </inkml:context>
    <inkml:brush xml:id="br0">
      <inkml:brushProperty name="width" value="0.04286" units="cm"/>
      <inkml:brushProperty name="height" value="0.04286" units="cm"/>
    </inkml:brush>
  </inkml:definitions>
  <inkml:trace contextRef="#ctx0" brushRef="#br0">800 148 20795,'50'-81'2957,"-9"16"-2044,-37 64 62,1 4-264,-2 12-229,1 13-57,-3 20-55,-1 14-107,-16 12-56,-13 11-346,4-40 1,-4-1 202,-3 3 1,-3-2-23,-4 1 0,-2-1-14,1-3 0,-2-2-6,0-1 0,-1-3-8,3-4 0,0-2-8,-35 19-6,7-14 0,7-14-78,7-11-62,6-5-6,9-17-56,2-19 163,20-3-28,2-12 513,24 16-452,13 4 6,16 2 6,51 6 27,-16 7-218,-21 9 0,0 4 337,21 16 83,-3 14-94,-4 17-141,-3 7 0,-6 2 0,-4-1 0,-5-6 0,-7-8 0,-7-8 0,0-1 0,-13-13 0,0-1 538,-13-13-538,-2-2 0,0-1 0,-1 3 0,1 0 0,-3-2 0,-2 0 0,-1-5-959,0 2-1147,2-2-1737,7 0 3843,12-20 0,-8 16 0,4-16 0</inkml:trace>
  <inkml:trace contextRef="#ctx0" brushRef="#br0" timeOffset="1">1758 302 18930,'-8'-11'4800,"2"2"-4559,6 9 655,0 0-381,32-33-5,-13 23-62,27-23-90,-19 32-139,2 1-118,3 0-57,3 4-44,0 2 0,1 4-100,-3 0-85,-5-2-280,-5 2-431,-6-4-381,-7 1-1412,-5-1-700,-4 0-1164,-13 7-1021,-9 0 5574,-15 6 0,13-9 0,3-1 0</inkml:trace>
  <inkml:trace contextRef="#ctx0" brushRef="#br0" timeOffset="2">1581 596 14645,'-2'7'5987,"1"-1"-4884,1-6 18,0 0-891,80 0-6,-42 0 11,63 0-106,-62 0-84,-4 0-45,-5 0-269,-5 0-515,-6 0-415,-1 0-145,-4 2-656,3 1-2044,3 8-1893,1 3 5937,2 5 0,-11-8 0,-4-4 0</inkml:trace>
</inkml:ink>
</file>

<file path=xl/ink/ink93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2-07-20T18:48:56.336"/>
    </inkml:context>
    <inkml:brush xml:id="br0">
      <inkml:brushProperty name="width" value="0.08571" units="cm"/>
      <inkml:brushProperty name="height" value="0.08571" units="cm"/>
      <inkml:brushProperty name="color" value="#F6630D"/>
    </inkml:brush>
  </inkml:definitions>
  <inkml:trace contextRef="#ctx0" brushRef="#br0">739 54 19132,'-6'-29'2116,"2"6"-1567,4 21 73,0 5 95,0 13-146,-2 14-67,-3 21-78,-3 14-90,-7 11-34,-6 6-223,-7 0 207,-7 1-34,-3-2 0,-7-4-56,-2-4-39,-3-4-12,0-9 6,-20 10-111,17-24 4,-13 0-38,21-26 28,6-11-34,2-5-68,4-11-32,12-8-7,5-13 40,11-7 17,5-5 16,11-3 236,3-1-202,14 0 0,1 6-6,3 4 1,-1 9 5,0 7 28,5 9-23,2 5 23,11 7 101,6 12 22,9 13 6,1 16 39,-1 6 39,-6 5-28,-9-3 29,-9 2 16,-8-7-6,-9-1-127,-6-4-119,-6-3 0,-5-4 0,-3-8 0,-3-4 0,0-8 0,0-1 0,0-6 0,0-2 0,0-3-6448,0-2 2835,-6-7 3613,-14-14 0,10 8 0,-8-6 0</inkml:trace>
</inkml:ink>
</file>

<file path=xl/ink/ink94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2-07-20T18:48:56.337"/>
    </inkml:context>
    <inkml:brush xml:id="br0">
      <inkml:brushProperty name="width" value="0.08571" units="cm"/>
      <inkml:brushProperty name="height" value="0.08571" units="cm"/>
      <inkml:brushProperty name="color" value="#E71224"/>
    </inkml:brush>
  </inkml:definitions>
  <inkml:trace contextRef="#ctx0" brushRef="#br0">38 1 22419,'44'45'1029,"1"-1"0,-2 4 0,-6 1-601,-14 0 0,-4 2-721,-1 8 0,-1 3 612,-2 4 1,-3 4-376,-3 4 1,-2 2 279,-2 2 1,-2 0-225,0 1 0,-3 1 0,-2-3 0,-3 0 0,-1-4 0,-3 0 0,-2-6 0,-2-1 0,-2-5 0,-2-1 0,1-6 0,0-2 108,-16 42-108,1-14 0,2-11 0,2-16 0,4-8 0,3-15 585,5-7-585,2-8 834,3-6-1143,3-4-392,0-4-1333,2-1-1259,2-7-253,-1-10 3546,3-19 0,1 15 0,0-5 0</inkml:trace>
</inkml:ink>
</file>

<file path=xl/ink/ink95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2-07-20T18:48:56.338"/>
    </inkml:context>
    <inkml:brush xml:id="br0">
      <inkml:brushProperty name="width" value="0.08571" units="cm"/>
      <inkml:brushProperty name="height" value="0.08571" units="cm"/>
      <inkml:brushProperty name="color" value="#008C3A"/>
    </inkml:brush>
  </inkml:definitions>
  <inkml:trace contextRef="#ctx0" brushRef="#br0">2771 1120 12931,'-10'0'4458,"3"0"-3472,7 0 661,0 0-852,-38 35 67,25-22 2,-31 25-153,36-30-129,0-1-106,2-4-33,1 0-57,3-3 466,1 0-651,1-6-33,3-7-61,8-15-46,11-15-10,17-18-18,11-15-295,-19 30 1,1-1 264,3-4 0,0-2-1,4-2 1,1 0 3,0-2 0,0 0 19,1 1 0,1 1-25,-4 4 0,-1 0 3,-3 4 0,-1 2 47,21-30 6,-13 16 90,-13 15 5,-11 14-17,-7 9-11,-7 9-11,-1 6 518,-2 2-624,1 2 27,-1-1-33,2-1 6,-1 0-1,0 0 46,0 0 22,1 3 55,-2 1-77,3 0-1,1 0 40,2 6-6,4 6-23,4 11 46,3 11 78,3 13-16,2 17-169,3 21-579,-10-28 0,0 3 579,1 5 0,0 2 0,1 10 0,1 1 0,-1-1 0,1-2 0,-1-5 0,0-1 0,1 0 0,-1-3 0,0-10 0,-1-2-12,-1-2 0,0-2 12,12 30 0,1-2 0,-11-34 0,-1-1 0,-11-31 0,-3-6 0,-1-5 1155,-1-1-1155,0-4 27,0-6-27,-3-9-326,-4-6-1388,-6-6-2442,-6-3-1372,0 1 5528,-2 7 0,11 12 0,1 7 0</inkml:trace>
  <inkml:trace contextRef="#ctx0" brushRef="#br0" timeOffset="1">1194 2752 19837,'0'3'840,"6"-1"-353,6-10 6,12-6-179,8-12-129,10-9 0,7-11 28,9-9 44,3-7-5,5-8-50,1-4-271,-34 36 1,1-1 135,30-33-11,-6 2 12,-6 10-35,-6 3-22,-5 8 29,-5 4-21,6-14 15,-12 16-29,4-12 1,-14 22 5,0 1 40,-3 5 21,1 1-10,-1 4 197,0 2-180,-1 2 53,5-3-82,-8 6 1,5-3-1,-7 8 29,0-1-1,0 0 118,1 0-45,-4 5 84,-1 2-16,-3 4 123,-1 4 123,5 14-140,1 10-90,6 17-22,-1 5-40,1 2 6,-2 2 6,-1-4 202,5 27-85,-5-13-44,3 26-46,-3-14-59,-3 4-153,0 2 0,-2-6 0,2-8 0,-1-12 0,-1-13 0,1-13 0,-1-10 0,-3-10 0,0-4 0,-3-4-63,0 0-441,1-2-633,-2 0-818,3 0-2100,5-14 4055,13-22 0,-9 15 0,6-12 0</inkml:trace>
  <inkml:trace contextRef="#ctx0" brushRef="#br0" timeOffset="2">3493 2551 21265,'-4'-11'886,"4"-6"-674,12-11-38,8-12-12,16-12 12,8-12 0,8-5-298,6-6 292,-2 3-79,-2 0-10,-5 8-12,-8 7 22,-9 11 79,-7 10 17,-12 10-34,-3 9-33,-6 7 392,-1 4-442,-3 4-24,3 1-38,-1 1 67,4 0 229,4 0 68,7 0 134,8 14 667,24 48-695,-9 8-236,-11-16 1,-3 4-425,-7-9 0,-4-1 276,1 2 1,-1 0-93,8 45-146,-4-10 146,-6-10 0,0 2 0,-5-29 0,0-2 0,-6-33 0,1-5-679,-3-6-4324,2-1-1215,-2-14 6218,-5-1 0,4-2 0,-4 6 0</inkml:trace>
  <inkml:trace contextRef="#ctx0" brushRef="#br0" timeOffset="3">1216 3161 25896,'8'30'304,"16"44"183,5 15-316,-13-39 0,0 2-182,1 1 0,0 0 159,-1 1 1,0 0-32,-1-3 1,0-1-40,0-1 1,-1-1 55,10 36-50,-3-11 28,-1 2-106,-7-29-1,0-2 1,-9-29-6,-1-7-303,-2-4-363,-1-3-2320,4-1 2986,23-61 0,-19 46 0,19-46 0</inkml:trace>
  <inkml:trace contextRef="#ctx0" brushRef="#br0" timeOffset="4">2308 3988 15238,'-11'16'2941,"2"-2"-2162,9-14 610,0 0-1154,7-34 45,4 3 39,8-34 51,1 7-79,0-5-84,-1-7-77,-1 1 38,-2-2-12,-3 2-21,1 2 10,-2 7-21,-1 3-52,1 10-10,-2 4-56,-1 6 27,1 4-27,-2 1-1,1 2 1,1 0-6,0 0 6,3-2-1,3 3 29,0 0 22,3 5 61,4-1-38,-14 18-43</inkml:trace>
  <inkml:trace contextRef="#ctx0" brushRef="#br0" timeOffset="5">3159 3974 21629,'7'28'1115,"2"-20"-924,6-53-63,-1-14 40,0-9-61,-4-9-29,-3-4-22,-2-4-45,-4 1-5,1 1 0,-1 2-1,4 5-5,2 2 6,5 4-1,-1 5 1,2 6-6,-3 9 6,0 11 66,-1 9-10,-3 10-6,0 7-11,0 5 11,-1 3-23,3 2 214,9 1 145,-1 5 397,10 25 69,1 23-237,7 39-721,-15-33 1,0 2 300,1 7 1,0 2-74,-1 1 1,1 2 64,5 20 1,-1-2-130,-7-26 1,0-3-12,2 13 0,-1-6 60,1 0-432,-7-14 319,-1-14 0,-4-14-12,3-7-683,7-10-290,2-3-201,10-8-2595,-1-11-1269,2-18 5050,0-20 0,-13 20 0,-3-1 0</inkml:trace>
  <inkml:trace contextRef="#ctx0" brushRef="#br0" timeOffset="6">4252 3917 18716,'-3'17'2291,"0"-3"-1333,3-14 964,0 0-1626,4-20-144,8-5 21,5-27-5,10-11-33,-1-11-35,1-14-593,-4-5 515,-12 43 0,-1 0-5,-2 1 0,1-1-17,-2 0 0,-1 0 0,4-44 0,-2 9 6,-2 11-1,-2 11-5,0 12 0,1 10 6,0 2-1,0 18 1,-1 1 633,-3 17-443,2 1 175,1 2 323,9 18-61,4 15-107,11 29-44,7 18-333,2 13-65,-17-45 1,-1 1-85,-1-1 0,-1-1 0,16 42 0,-3-9 0,-6-7 0,-1-7 0,-3-4 0,-1-6 0,-1-4 0,-2-3 0,-1-6 0,-3-7 288,-2-5-351,-2-11-1012,-3-3-1681,0-7-1187,-3-5-2381,-1-2 6324,-1-3 0,0 0 0</inkml:trace>
</inkml:ink>
</file>

<file path=xl/ink/ink96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2-07-20T18:48:56.345"/>
    </inkml:context>
    <inkml:brush xml:id="br0">
      <inkml:brushProperty name="width" value="0.08571" units="cm"/>
      <inkml:brushProperty name="height" value="0.08571" units="cm"/>
      <inkml:brushProperty name="color" value="#E71224"/>
    </inkml:brush>
  </inkml:definitions>
  <inkml:trace contextRef="#ctx0" brushRef="#br0">299 467 21831,'-78'-43'1311,"16"1"-930,72 16 5,12-11-28,17-7 12,19-7 22,13-3-323,-30 26 0,3 2 71,2 0 0,2 3-31,0 3 0,1 3-42,0 5 1,1 4 184,44-1 0,-6 34-79,-6 17-75,-46-8 0,-3 6 14,-2 4 0,-4 2-14,-5 2 0,-5 2 47,-4 1 1,-4 0 44,-2-1 1,-5 1 168,-19 47-210,5-49 0,-6-1-149,-9 0 0,-5-2 0,-5 0 0,-5-2-284,-3-2 0,-2-3 284,-4-2 0,-2-3 0,0-4 0,-1-4 0,0-3 0,-2-4 0,-21-5 0,0-5 0,21-6 0,0-5 0,-14-6 0,4-8 0,-10-28 0,18-17 0,18-7 0,26 17 0,8-1 0,15-32 0,2 30 0,6 2-464,33-19-270,9 11-380,4 10-530,3 15-1616,5 8-308,27 9-989,-48 11 0,1 1 4557,10 2 0,-4 1 0,7-2 0,-18 5 0</inkml:trace>
</inkml:ink>
</file>

<file path=xl/ink/ink97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2-07-20T18:48:56.346"/>
    </inkml:context>
    <inkml:brush xml:id="br0">
      <inkml:brushProperty name="width" value="0.08571" units="cm"/>
      <inkml:brushProperty name="height" value="0.08571" units="cm"/>
      <inkml:brushProperty name="color" value="#E71224"/>
    </inkml:brush>
  </inkml:definitions>
  <inkml:trace contextRef="#ctx0" brushRef="#br0">192 1 23545,'73'18'674,"0"0"0,-5 0 0,-8 4-142,0 27-145,-6 5-85,-7 4 51,-10 4-17,-11 0-17,-13 1-45,-9 1-5,-22-1 63,-11 1-332,-27-5 0,-14-4 0,-8-13-228,-7-10 228,3-17 0,3-7 0,12-11 0,12-13 0,15-9 0,13-16 0,12-5 0,9-7-107,21-22-380,4 21-191,16-10-408,-3 31-116,-1 8-584,-1 5-2919,27-4-274,-10 9 4979,22-8 0,-40 16 0,-7-1 0</inkml:trace>
</inkml:ink>
</file>

<file path=xl/ink/ink98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2-07-20T18:48:56.347"/>
    </inkml:context>
    <inkml:brush xml:id="br0">
      <inkml:brushProperty name="width" value="0.08571" units="cm"/>
      <inkml:brushProperty name="height" value="0.08571" units="cm"/>
      <inkml:brushProperty name="color" value="#E71224"/>
    </inkml:brush>
  </inkml:definitions>
  <inkml:trace contextRef="#ctx0" brushRef="#br0">594 23 18688,'0'-13'3625,"0"3"-2779,0 10 705,0 0-896,-89 10-167,53 3-362,-16-3 0,3 4-59,29 11-61,10 3 44,6 5 101,9 9 73,10 7 107,6 7 105,8 8 1,-6 5-50,-6 3 90,-7 1-477,-7-1 0,-16-3 0,-10-3 0,-17-7 0,-10-5 0,-3-9 0,-2-10 0,5-10 0,4-7 0,7-11-214,1-2-576,14-5-856,4 0-1536,15 0-324,11 0-2476,10 0 5982,13-2 0,-9 2 0,-3-2 0</inkml:trace>
</inkml:ink>
</file>

<file path=xl/ink/ink99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2-07-20T18:48:56.348"/>
    </inkml:context>
    <inkml:brush xml:id="br0">
      <inkml:brushProperty name="width" value="0.08571" units="cm"/>
      <inkml:brushProperty name="height" value="0.08571" units="cm"/>
      <inkml:brushProperty name="color" value="#E71224"/>
    </inkml:brush>
  </inkml:definitions>
  <inkml:trace contextRef="#ctx0" brushRef="#br0">492 32 21338,'-56'-26'2509,"-1"20"-1579,18 44-56,-10 26-471,22-23 1,1 4-343,-3 9 1,1 4 232,0 4 0,1 3-446,1 6 0,3 1 365,1 0 1,4 0-214,4-1 0,4 0 0,2-3 0,4-2 0,4-5 0,5-3 0,6-5 0,4-2 151,29 35-151,21-15 0,5-16 0,7-14 0,-3-11 0,-4-11 0,-8-9-735,-4-6-1292,-6-4-1640,15-22-1755,-4-6 5422,10-25 0,-35 24 0,-10 4 0</inkml:trace>
</inkml:ink>
</file>

<file path=xl/ink/ink100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2-07-20T18:48:56.349"/>
    </inkml:context>
    <inkml:brush xml:id="br0">
      <inkml:brushProperty name="width" value="0.08571" units="cm"/>
      <inkml:brushProperty name="height" value="0.08571" units="cm"/>
      <inkml:brushProperty name="color" value="#E71224"/>
    </inkml:brush>
  </inkml:definitions>
  <inkml:trace contextRef="#ctx0" brushRef="#br0">257 1 21360,'-4'18'3165,"9"18"-2173,15 37-135,6 21-1100,-13-40 1,-2 1 566,0 4 1,-2 1-90,-2 1 1,-2 0 24,-1 0 1,-2-1-261,0-1 0,-2-1 0,-5-4 0,-2-1 0,-1-1 0,-3-2 0,-26 40 0,-7-3 0,-6-10 0,-1-8 366,4-12-366,7-16 188,10-9-188,10-14-1049,8-6-883,8-7-992,2-4-1429,7-10 4353,9-17 0,-6 11 0,5-8 0</inkml:trace>
</inkml:ink>
</file>

<file path=xl/ink/ink101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2-07-20T18:48:56.350"/>
    </inkml:context>
    <inkml:brush xml:id="br0">
      <inkml:brushProperty name="width" value="0.04286" units="cm"/>
      <inkml:brushProperty name="height" value="0.04286" units="cm"/>
    </inkml:brush>
  </inkml:definitions>
  <inkml:trace contextRef="#ctx0" brushRef="#br0">864 7 17473,'2'-4'1838,"0"1"-1340,-2 3 1462,0 0-744,1 26-225,-5 7-156,-4 30-168,-14 8-91,-8 9-77,-15 8-617,19-43 0,-3 1 221,-5 1 1,-2 1-15,-4-2 1,-1 0-23,-2-1 1,-1-1-15,0-4 0,0-1-22,2-5 0,1-2 36,-32 19-67,12-15-28,11-17-157,11-10-73,9-10 90,7-15-11,11-8 762,4-17-588,10-2 5,16-6 0,14 2 0,21 0 0,12 4 0,9 4 0,4 7 0,-2 8 5,-4 8 63,-5 8 122,-8 5 112,-7 9 62,-11 9 6,-6 12-68,-8 9-65,-5 5-237,-7-2 0,-4 1 0,-2-8 0,-4-2 0,0-7 0,-1-4 0,0-3 0,3-5 0,-2-2 0,1-3 0,1-3-578,0-2-1270,2-1-2062,5 0-397,15-10-3927,4-7 8234,11-12 0,-21 10 0,-5 4 0</inkml:trace>
  <inkml:trace contextRef="#ctx0" brushRef="#br0" timeOffset="1">1673 294 20677,'0'-1'3439,"0"-1"-1316,0 2-1686,94 18-39,-47-11-281,14 4 1,1 0 39,-10-4-90,-5-2-34,-8 1-33,-9-2-106,-12 2-432,-3-2-766,-8 1-1318,-2-1-985,-4 6-2683,-11 1 6290,-6 4 0,2-8 0,1-1 0</inkml:trace>
  <inkml:trace contextRef="#ctx0" brushRef="#br0" timeOffset="2">1824 609 19445,'1'7'4234,"1"-1"-3629,-2-6-190,89 3-96,-43-2-247,12 0 1,0 1-73,-10-2-162,-7 0-768,-6 0-1126,-12 0-1142,-3 0-3220,-10 1 6418,-3 2 0,-4 0 0,-3 0 0</inkml:trace>
</inkml:ink>
</file>

<file path=xl/ink/ink102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2-07-20T18:48:56.353"/>
    </inkml:context>
    <inkml:brush xml:id="br0">
      <inkml:brushProperty name="width" value="0.08571" units="cm"/>
      <inkml:brushProperty name="height" value="0.08571" units="cm"/>
      <inkml:brushProperty name="color" value="#F6630D"/>
    </inkml:brush>
  </inkml:definitions>
  <inkml:trace contextRef="#ctx0" brushRef="#br0">769 11 14146,'0'-6'4408,"0"2"-980,0 4-2363,-18 10-158,6 8-123,-16 15-50,8 9-62,-5 11-95,-7 9-96,-5 9-128,-11 7-387,-3 3 269,-6 1-50,-1-5-17,2-5-51,1-12-66,7-7 0,1-14-51,7-8-90,2-12-112,7-9-100,5-6-118,7-8-79,6-9 405,6-9-332,4-10 297,3-2 129,14 1 0,5 4 0,20 6 17,31 6 17,-13 8 218,20 5 140,-27 19 112,-3 9 61,-5 20 176,7 41-741,-18-19 0,6 24 0,-20-36 0,-1-7 0,-4-14 0,-2-6 0,-2-13 0,-1-5 0,-2-7-3109,6-4-1742,-2-18 4851,6-25 0,-8 17 0,-1-9 0</inkml:trace>
</inkml:ink>
</file>

<file path=xl/ink/ink103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2-07-20T18:48:56.354"/>
    </inkml:context>
    <inkml:brush xml:id="br0">
      <inkml:brushProperty name="width" value="0.08571" units="cm"/>
      <inkml:brushProperty name="height" value="0.08571" units="cm"/>
      <inkml:brushProperty name="color" value="#008C3A"/>
    </inkml:brush>
  </inkml:definitions>
  <inkml:trace contextRef="#ctx0" brushRef="#br0">2669 1894 19423,'-13'-7'2240,"2"1"-1495,11 6 857,0 0-1059,-12-14-106,9 3-56,-3-17-28,26-4 5,16-17-72,23-19-516,-22 27 1,1-3 316,6-5 0,1-1-12,3-4 1,1-1-18,-1-3 1,1-1-20,0-1 1,0-2-24,-2 0 1,-2 0 0,0-1 0,-2 1-14,-1 2 0,-1 1 19,-2 1 0,-1 2-19,-2 4 0,1 1 14,-4 2 0,0 3-17,-1 2 0,0 1-131,-1 1 0,-1 2 137,28-35 28,-3 4 22,-9 12 22,-9 11 79,-10 19 72,-10 13 264,-6 44-167,-5 53-326,-4-6 0,-1 10-592,0-15 1,-1 5-1,1 1 592,-1 9 0,0 3 0,0-2 0,0-4 0,0-1 0,0-3-441,0 25 0,0-6 441,0-22 0,0-6-94,0 31 94,1-18 0,4-7 0,4-2 0,1-9 0,0-14 0,-3-18 2109,-2-17-3398,-2-13-1656,-1-20-2539,-3-15 5520,-27-30 1,18 29-1,-17-5 1</inkml:trace>
  <inkml:trace contextRef="#ctx0" brushRef="#br0" timeOffset="1">1131 3608 21506,'-48'-16'1003,"24"-17"-835,75-42-875,-18 30 0,2-2 765,6-8 1,3-2 50,3-3 1,1-1-419,3-5 1,2 0 428,2 0 1,2 0 30,-1 0 1,2 1-10,1 2 1,1 2 2,-2 5 1,1 3 5,-4 5 1,1 4 125,-5 7 0,0 4-14,35-15 23,-16 24 84,-17 13 352,-18 40-61,-16 36-362,-13-17 1,-3 6 26,-1 14 1,-2 3-327,-3 3 0,0-1 0,0-3 0,0 0 0,-2 1 0,0 0 0,2 8 0,0-2 0,1-23 0,1-1 0,2 7 0,1-6 1018,7-7-1018,5-18-8,9-15-5592,48-48-668,-8-8 6220,-11 3 1,-3 0 0,-6-2 0,-10 10-1</inkml:trace>
  <inkml:trace contextRef="#ctx0" brushRef="#br0" timeOffset="2">3304 3421 17109,'0'13'3624,"0"-2"-2874,0-11 1441,0 0-1934,51-60-72,-10 4-129,3-2 0,2-4-378,-10 7 1,-2 0 399,2-4 1,-2-2-4,1-2 1,-2 0-20,-1 0 0,-1 1-6,-1 2 1,-1 0-181,-1 4 1,0 1 196,0 6 0,2 2-8,-2 4 0,1 3 2,31-27-21,3 12-6,-3 13 84,-3 12 268,-6 15 185,-10 12 331,-9 48 392,-16 53-1644,-9-17 1,-5 16 349,-5-17 0,-4 11 0,0 3 0,0-7-255,2 1 1,1-5-1,-2 4 255,-1-7 0,-2 4 0,1-2 0,1-12 0,1 3 0,2-10 38,-1 24-38,5-19 0,2-4-80,4-29-1313,6-2-2993,9-48 4791,7-41 1,-11 25-1,-1-21 1</inkml:trace>
  <inkml:trace contextRef="#ctx0" brushRef="#br0" timeOffset="3">239 5243 17893,'-60'12'1299,"1"0"1,-35 7-505,80-19-162,8-3-374,2-8-131,3-12 12,7-19 40,13-20 27,21-21-520,-10 33 1,4-3 365,6-7 0,2-1-36,7-5 0,2-1-816,1-3 0,1-1 824,2 1 1,0 0-10,-3 1 1,0 2-279,-3 4 0,-1 2 371,-5 5 1,-1 3-37,-6 8 1,-2 3 357,20-23 607,-18 22-404,-15 21 1494,-12 11-1803,-6 16 947,-3 20-836,0 19-10,0 27-28,0 14-40,0 8-235,3-28 1,1 1-124,6 29 0,-3-37 0,1-2 0,6 4 301,0-3-301,-4-25-584,1-6-508,-4-21-600,1-4-1119,5-10-1312,14-20-3242,5-10 7365,8-13 0,-17 23 0,-7 10 0</inkml:trace>
  <inkml:trace contextRef="#ctx0" brushRef="#br0" timeOffset="4">2578 4088 27646,'8'45'-1,"0"41"366,-3 0-365,-3-5 0,-2-4 0,0 18 0,0-25 0,3 11 0,2-35 0,4-14-611,3-9-1108,3-13-1787,19-15 3671,32-46 0,-27 29 0,12-25 0</inkml:trace>
  <inkml:trace contextRef="#ctx0" brushRef="#br0" timeOffset="5">4156 5146 16174,'0'-13'3518,"0"2"-2511,0 11-55,0-95-55,4 36-786,-1-12 0,3-4 432,12-15-350,-7 41 0,1-1-25,2 0 0,2-1 11,0 2 1,0 0 200,19-44-138,0 13-40,-2 9 10,-3 15 169,-3 8-84,-3 13 27,-3 6-55,-5 11-90,-2 5 477,1 8 114,-3 6-405,5 17-365,0 15 0,11 53 0,-15-40 0</inkml:trace>
</inkml:ink>
</file>

<file path=xl/ink/ink104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2-07-20T18:48:56.360"/>
    </inkml:context>
    <inkml:brush xml:id="br0">
      <inkml:brushProperty name="width" value="0.08571" units="cm"/>
      <inkml:brushProperty name="height" value="0.08571" units="cm"/>
      <inkml:brushProperty name="color" value="#E71224"/>
    </inkml:brush>
  </inkml:definitions>
  <inkml:trace contextRef="#ctx0" brushRef="#br0">916 237 23663,'-7'-56'1008,"1"1"0,-16-37-515,-22 75-45,-12 6-123,-17 6-12,-12 11-905,-11 18 740,44-4 1,2 4-7,-2 9 1,1 4-23,2 7 1,3 3 28,2 3 0,4 4-149,4 3 0,5 3 0,6 0 0,6 1 0,5-2 0,5 1 0,2-2 0,5-1 0,9-5 0,4-1 0,19 42 0,28-18 0,17-14 0,17-23 0,-40-25 0,2-6 0,3-7 0,1-8 0,2-6 0,0-6 0,-1-9 0,-1-5 0,-3-7 0,-3-4 0,-5-1 0,-5-4 0,-7 1 0,-6-2 0,-9 3 0,-6-1 0,-4-45 0,-39 9 0,-21 8 0,13 44 0,-7 5 0,-25 1 0,-4 6 0,19 8 0,0 3 0,-15 1 0,2 5 286,-10 14-286,17 5 0,15 10 146,15 2-146,13 1-343,9 1-1387,16 4-1000,22-1-1325,51-7 389,-30-16 0,2-2 3589,19-4 1,-2-2-1,4-1 1,-13 0-1</inkml:trace>
</inkml:ink>
</file>

<file path=xl/ink/ink105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2-07-20T18:48:56.361"/>
    </inkml:context>
    <inkml:brush xml:id="br0">
      <inkml:brushProperty name="width" value="0.08571" units="cm"/>
      <inkml:brushProperty name="height" value="0.08571" units="cm"/>
      <inkml:brushProperty name="color" value="#E71224"/>
    </inkml:brush>
  </inkml:definitions>
  <inkml:trace contextRef="#ctx0" brushRef="#br0">380 1 26519,'-69'26'717,"1"0"0,2 8 1,11 9-718,26 3 0,9 6-673,-2 11 0,4 5 673,5 0 0,4 2 0,2-1 0,3 0 0,6 1 0,3-2 0,3-9 0,3-3-33,4-4 0,4-4 33,22 29 0,5-25 334,-1-22-334,2-16 0,1-23 0,1-22 0,-2-27 0,-8-24 0,-24 34 0,-4-2-96,-3-1 1,-4 0 95,-8-1 0,-7 2 0,-23-44 0,8 51 0,-6 2 0,-38-26 0,2 16 0,8 16 655,16 13-655,14 11 401,17 6-1567,7 3-637,15 2-774,14 0 40,19 0-2488,37 5 5025,-16-1 0,-1 0 0,10 3 0,13 0 0</inkml:trace>
</inkml:ink>
</file>

<file path=xl/ink/ink106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2-07-20T18:48:56.362"/>
    </inkml:context>
    <inkml:brush xml:id="br0">
      <inkml:brushProperty name="width" value="0.08571" units="cm"/>
      <inkml:brushProperty name="height" value="0.08571" units="cm"/>
      <inkml:brushProperty name="color" value="#E71224"/>
    </inkml:brush>
  </inkml:definitions>
  <inkml:trace contextRef="#ctx0" brushRef="#br0">396 13 26502,'-65'-6'610,"0"1"1,6 3 0,10 10-466,13 31-139,18 20 50,9 11-45,27 9-5,10 1-389,22-1 433,6-7 7,-2-7-57,-10-7 96,-17-4-96,-13-3 0,-30 1 0,-19-1-3807,-46-22 1,-6-13-4393,39-12 8199,-21-5 0,20-9 0,70-18 0,-2 6 0</inkml:trace>
</inkml:ink>
</file>

<file path=xl/ink/ink107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2-07-20T18:48:56.363"/>
    </inkml:context>
    <inkml:brush xml:id="br0">
      <inkml:brushProperty name="width" value="0.08571" units="cm"/>
      <inkml:brushProperty name="height" value="0.08571" units="cm"/>
      <inkml:brushProperty name="color" value="#E71224"/>
    </inkml:brush>
  </inkml:definitions>
  <inkml:trace contextRef="#ctx0" brushRef="#br0">520 1 21255,'-51'57'618,"0"0"1,0-1-1,2 0 1,2 0-1,5-1-198,2 11 0,6 1-427,0 3 1,3 1 291,3 3 1,5 1-42,7-2 1,5 0-245,2-2 0,6 0 0,12-3 0,6-2 0,3-5 0,4-3 0,10-4 0,4-3 0,3-5 0,2-5 0,0-5 0,2-3 0,1-6 0,1-4-184,45 8-1490,5-16-253,-35-18 0,4-9 1841,28-18 1,-3-4 0,-37 16-1,-3 0 1,11-12 0,-1 1 0</inkml:trace>
</inkml:ink>
</file>

<file path=xl/ink/ink108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2-07-20T18:48:56.364"/>
    </inkml:context>
    <inkml:brush xml:id="br0">
      <inkml:brushProperty name="width" value="0.08571" units="cm"/>
      <inkml:brushProperty name="height" value="0.08571" units="cm"/>
      <inkml:brushProperty name="color" value="#E71224"/>
    </inkml:brush>
  </inkml:definitions>
  <inkml:trace contextRef="#ctx0" brushRef="#br0">138 0 25012,'39'54'812,"1"0"0,0-1 0,15 29 1,-13 0-608,-31-15 0,-8 2-1459,2 6 1,-3 0 1253,-5 0 0,-3 0 0,-2 0 0,-4-2-59,-5-2 0,-3-3 59,-3-2 0,-3-1 0,-2-4 0,-1-2 0,1-4 0,0-3 237,2-4 1,0-2-238,-16 28 0,12-19 0,15-22-1015,8-15-695,7-12-2883,15-25-5238,3-11 8990,14-23 0,-14 22 0,-4 5 0</inkml:trace>
</inkml:ink>
</file>

<file path=xl/ink/ink109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2-07-20T18:48:56.365"/>
    </inkml:context>
    <inkml:brush xml:id="br0">
      <inkml:brushProperty name="width" value="0.04286" units="cm"/>
      <inkml:brushProperty name="height" value="0.04286" units="cm"/>
    </inkml:brush>
  </inkml:definitions>
  <inkml:trace contextRef="#ctx0" brushRef="#br0">789 1 22010,'-17'16'2661,"-2"11"-2017,6 21-56,-9 13-134,-8 6-73,-11 5-515,-13 3 370,-11-1-161,28-38 1,-2 0-26,-1-1 1,0-2-18,-1-2 1,0-1 27,-35 22-27,10-12 70,13-15-199,15-12-95,10-9-73,11-11-57,9-13 186,5-15 33,10-14 12,11-7 369,15 2-280,11 7 0,7 9 6,7 11 5,6 9 28,9 10 12,5 3 83,4 7 101,0 14 169,-3 12 10,-7 21-11,-10 9-61,-12 5-156,-3 21-186,-20-26 0,-1 7 0,-18-34 0,-3-11 0,-4-9 0,1-6 0,-2-4 0,3-1 0,-1 0 0,3 0-444,1 0-1437,3-7-2298,16-20 4179,24-36 0,-20 26 0,10-12 0</inkml:trace>
  <inkml:trace contextRef="#ctx0" brushRef="#br0" timeOffset="1">1254 252 17288,'0'-8'3193,"0"2"-2314,0 6-32,0 0-187,79-12-167,-34 6-286,8-1 1,1-1 66,-2 3-78,-10 1-78,-7 3-79,-12 1-39,-8 0-56,-8 0-627,-4 0-1077,-3 0-972,0 3-1901,-6 14-335,-9 6 4968,-9 16 0,7-19 0,2-2 0</inkml:trace>
  <inkml:trace contextRef="#ctx0" brushRef="#br0" timeOffset="2">1368 546 15580,'7'0'5433,"-1"0"-4431,-6 0-4,0 0-774,92 0-174,-54 0-50,17 0 0,-1 0-218,-24 0-566,-5 0-303,-2 0-201,-2 0-1350,-1 0-1569,-2 0 4207,-3 0 0,-6 0 0,-5 0 0</inkml:trace>
</inkml:ink>
</file>

<file path=xl/ink/ink110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2-07-20T18:48:56.368"/>
    </inkml:context>
    <inkml:brush xml:id="br0">
      <inkml:brushProperty name="width" value="0.08571" units="cm"/>
      <inkml:brushProperty name="height" value="0.08571" units="cm"/>
      <inkml:brushProperty name="color" value="#F6630D"/>
    </inkml:brush>
  </inkml:definitions>
  <inkml:trace contextRef="#ctx0" brushRef="#br0">696 0 22352,'-3'52'966,"1"1"0,-5 39-355,2-43-34,-5 1 22,-1 3 12,-6 6-96,-5 3-95,-3 4-84,-4 3-79,-2 1-77,-3-4-29,1-3-21,-4-9-130,1-4 0,-5-10 0,-4-5 0,-2-10-91,-1-8-77,1-9-106,5-5-23,5-9 106,7-7 7,7-11 4,6-5-27,7-5-6,5 0 107,4-3 39,15-13 61,1 13 1,12-7 5,-2 21 0,2 3-6,2 7 6,5 3 34,2 5 66,7 3 147,1 8 447,25 30-330,-18 1 192,14 25-556,-25-12 0,-4-2 0,-5-1 0,-5-3 0,-5-4 0,-1 4 0,-8-15 0,1 1 0,-8-16 0,0-4 0,-2-1 0,1 0 0,1 2 0,-2-2 0,2 3-1340,3-5-1880,-4-2-1810,3-2-4801,-6-8 9562,-1-3 0,0 1 1,0 0-1</inkml:trace>
</inkml:ink>
</file>

<file path=xl/ink/ink111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2-07-20T18:48:56.369"/>
    </inkml:context>
    <inkml:brush xml:id="br0">
      <inkml:brushProperty name="width" value="0.04286" units="cm"/>
      <inkml:brushProperty name="height" value="0.04286" units="cm"/>
    </inkml:brush>
  </inkml:definitions>
  <inkml:trace contextRef="#ctx0" brushRef="#br0">626 0 20935,'0'52'3125,"0"11"-2565,0 22-84,0 11-10,0 3-805,0-1 675,-13-7-95,-8-5-106,-22-7-40,-11-7 11,-10-8-55,-6-12 16,-1-14-23,2-14 187,7-13-276,9-11 90,9-19-213,13-9 117,11-17 51,10-1 360,26-12-292,11 20 10,25 0-11,5 25 90,5 8 11,-1 4 101,-5 11 0,-5 6 16,-8 14 1,-6 4-90,-6 0-38,-4-3-158,-4-5 0,-2-6 0,-5-4 0,-1-4-41,0-1-838,11 2-314,-1-5-1686,12 0-711,10-6 3590,28-20 0,-33 13 0,9-13 0</inkml:trace>
  <inkml:trace contextRef="#ctx0" brushRef="#br0" timeOffset="1">1214 502 20918,'10'-6'3058,"-3"1"-2335,-7 5-203,98 6-217,-47 5-219,13-4 0,-1 3-16,-13 11-68,-8 1-320,-11 0-655,-7 1-1758,-10-1-1412,-6 5-5030,-10-3 9175,-12 1 0,6-13 0,-5-3 0</inkml:trace>
  <inkml:trace contextRef="#ctx0" brushRef="#br0" timeOffset="2">1378 852 18168,'0'2'3293,"0"0"-1735,0-2-942,76-11-264,-41 9-262,58-9-90,-64 11-790,-6 0-1036,-8 0-1350,0 6-5290,-3 2 8466,-1 7 0,-4-8 0,-2 1 0</inkml:trace>
</inkml:ink>
</file>

<file path=xl/ink/ink112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2-07-20T18:48:56.372"/>
    </inkml:context>
    <inkml:brush xml:id="br0">
      <inkml:brushProperty name="width" value="0.08571" units="cm"/>
      <inkml:brushProperty name="height" value="0.08571" units="cm"/>
      <inkml:brushProperty name="color" value="#F6630D"/>
    </inkml:brush>
  </inkml:definitions>
  <inkml:trace contextRef="#ctx0" brushRef="#br0">683 32 13631,'1'-13'3198,"1"3"-2257,-2 10 997,0 0-1305,0-4-275,0 2 102,0-1 228,-2 13 316,-2 8-108,-6 20-84,-9 19-146,-7 17-195,-10 15-292,15-42 0,-1 0-11,-2 0 0,-2 0-390,-2-1 0,-1 0 320,-1-4 0,-2 0-23,-1-2 1,-1-2-20,-33 29 34,1-12-46,8-11-44,11-17-33,10-12-281,17-9-145,9-14 833,8-12-419,9-11 37,13-14 3,15 1-51,40-10 50,-13 24 12,16 2 44,-32 23 314,-5 14-45,-8 10 85,-2 16 16,-4 11 358,7 34-379,-9-21-399,1 16 0,-11-34 0,-3-10 0,-2-10 0,-3-7 0,-1-7-113,-1-4-907,0-1-5096,12-11 6116,5-28 0,-4 20 0,-2-17 0</inkml:trace>
</inkml:ink>
</file>

<file path=xl/ink/ink113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2-07-20T18:48:56.373"/>
    </inkml:context>
    <inkml:brush xml:id="br0">
      <inkml:brushProperty name="width" value="0.08571" units="cm"/>
      <inkml:brushProperty name="height" value="0.08571" units="cm"/>
      <inkml:brushProperty name="color" value="#E71224"/>
    </inkml:brush>
  </inkml:definitions>
  <inkml:trace contextRef="#ctx0" brushRef="#br0">8975 421 22912,'34'77'1116,"0"0"1,-1 2 0,-1-2-639,-7-11 1,-2-1-1369,-1 5 0,-2 2 1229,-3 0 0,-3 0-339,-4 1 0,-3-1-17,-2-2 0,-2 0 17,-7-2 0,-3 0 0,-3-2 0,-4-1 0,-5-3 0,-5-2 0,-3-2 0,-2-2 125,-1-5 1,-2-2-126,2-6 0,1-2 0,-24 27 0,12-16 0,11-17-192,14-13-291,8-13-4407,7-26-4941,2-18 9809,6-25 0,-4 23 1,3 6-1</inkml:trace>
  <inkml:trace contextRef="#ctx0" brushRef="#br0" timeOffset="1">371 1360 19804,'36'-65'634,"0"-1"1,-1 5-1,5 9 146,41 2-671,10 12 266,-40 25 1,2 3-43,3 2 0,-1 5 11,3 12 1,0 6-20,0 3 0,-2 6-96,-1 12 1,-4 7-31,-3 3 0,-4 5-290,-5 3 0,-5 3 236,-6 1 1,-5 2 5,-8 1 0,-5 1 25,-5-1 1,-7 1-26,-10 1 0,-8-1-30,-7 1 0,-8-3-393,-11 2 1,-7-2 271,-6-3 0,-6-3-723,-6-2 0,-3-4 723,-2-5 0,-3-5 0,1-7 0,-2-5 0,2-9 0,1-4 0,5-3 0,1-7-66,6-11 1,3-8 65,6 0 0,5-8 0,6-9 0,7-8 0,6-2 0,7-4 0,8-3 0,6-2 0,3-2 0,7 0 0,11 0 0,6 0 0,3 1 0,5 2 0,8 1 0,4 4 0,2 4 0,1 4 235,36-27-1221,-5 19-727,-3 17-1777,14 15 3490,-21 10 0,-1 2 0,7 2 0,12 0 0</inkml:trace>
  <inkml:trace contextRef="#ctx0" brushRef="#br0" timeOffset="2">2299 1317 22677,'13'-35'1406,"3"1"-970,2 10-60,4-2-40,2-2-5,2 3 44,5 1-56,5 6 11,10 7 74,7 7-1,8 25-17,2 18-61,-1 30-185,-34-25 0,-4 3 3,-3 3 1,-4 4-144,-5 1 0,-4 2 0,-1 2 0,-5 0-200,-9 0 1,-5-2 199,-4 1 0,-5-2 0,-10-1 0,-6-2-565,-5-2 1,-5-2 564,-3-3 0,-3-4 0,-1-3 0,0-4-204,0-6 0,1-4 204,4-7 0,1-3 0,-36 1 0,15-23 0,15-22 0,11-20 0,13-18 0,11-4 0,9 1 337,7 8-337,12-13 0,4 25-192,12-9-530,3 24 598,6 5-1528,3 0-4571,45-7 661,-16 12 5658,-16 9 0,-3 2 0,-8 5 0,-11 3 0</inkml:trace>
  <inkml:trace contextRef="#ctx0" brushRef="#br0" timeOffset="3">3959 1016 22985,'-84'11'776,"-1"0"1,6-1 0,9 6-239,-2 28-236,11 1-173,20 0 11,19 0-11,13 2-28,27 3 184,12 5-66,23 5-18,9 5-371,1 3 433,-8 3 45,-9 0 45,-19 0-81,-12 0-272,-21-1 0,-23 0 0,-21-1 0,-21-5-566,-10-6 566,1-9 0,7-11 0,12-10 0,13-11 268,14-7-2021,11-7-1400,12-1-499,5-14-2935,14-3 6587,4-15 0,-2 14 0,1 2 0</inkml:trace>
  <inkml:trace contextRef="#ctx0" brushRef="#br0" timeOffset="4">4919 672 22638,'-72'52'1146,"-1"0"0,2 11 1,11 9-660,22 11 0,10 8-1073,7-24 0,1 2 1,3 0 769,4 2 1,1-1 0,3-1-14,-3 20 1,4-4-172,6-15 0,4-4 216,7-12 1,3-3-217,23 41 0,-7-46 0,5-2 0,2-1 0,4-3 0,3-3 0,4-4 0,0-5 0,2-4 0,0-5 0,1-5-231,44 6-469,-8-12-879,-10-5-1227,-9-6-633,5-23-5974,-6-7 9413,11-23 0,-39 26 0,-6 4 0</inkml:trace>
  <inkml:trace contextRef="#ctx0" brushRef="#br0" timeOffset="5">259 331 21556,'-9'-4'2566,"1"0"-1855,8 3-44,0-2-129,0 2-152,0-1 359,0 0-297,6 2-140,12 0-28,12 0-56,16 0 18,8 0-242,9 2 0,8-2 0,4 3 0,5-1 0,3 0 0,2-1 0,3-1-378,3 0 378,2 0 0,2-1 0,-3-6 0,-1 0 0,-7-5 0,-29 7 0,1 0 0,23-2 0,22 1 0,-33 3 0,1-1 0,3 3 0,0-2-24,2 2 24,0 0 0,2 1 0,1 0 0,3 0 0,-1 0 0,3 0 0,-2 0 0,-1 0 0,-2 0 0,-24 0 0,0 0 0,25 0 0,23 0 0,-36 1 0,1 4 0,-2 1 0,-1 0 0,0 1 0,-4-5 0,-1 1 0,20-3 0,-19 0 0,14 0 0,-25 0 0,-1 0 0,-2 0 0,0-2 0,1 2 376,0-2-376,1 1 26,24-1-26,-18-1 0,17-1 0,-23 3 0,-1-1 0,2 2 0,-2 0 0,1 0 0,2 0 0,1 0 0,2 0 0,1 0 0,1 0 0,0 0 0,1 0 0,0 0 0,2 0 0,0-1 0,0 0 0,24 0 0,-19 1 0,20-2 0,-24 2 0,1-3 0,1 0 0,2-3 0,1-2 0,30-6 0,-23 2 0,22-5 0,-34 6 0,1 0 0,-5 2 0,2 1 0,-2 3 0,1 2 0,-1 1 0,24 2 0,-17 0 0,19-1 0,-26 0 0,4-2 0,-2 1 0,0-1 0,0-2 0,-2 0 0,1-2 0,25-4 0,-18 3 0,20-3 0,-23 5 0,-3-1 0,3 2 0,-4 1 0,1 1 0,25 2 0,-17-4 0,23 1 0,-24-4 0,2 3 0,-1-5 0,0 1 0,-1 1 0,24-3 0,-23 5 0,16 0 0,-30 4 0,-3 2 0,-6 0 0,-2 0 0,-5 0 0,-4 0 0,-3 0 0,0 0 0,-1 3 0,1-1 0,2 5 0,0-4 0,1 1 0,-1-1 0,-2-3 0,-3 1 0,-3-1 0,-4 0 0,1 0 0,-4 0 0,1 0 0,-2 0 0,1 2 0,3-2 0,2 2 0,-1-2 0,7 0 0,-11 0 0,3 0 0,-11 0 0,-3 0 0,0 0 0,-3 0 0,3 0 0,-2 1-4303,0 0-2631,-11 0 6934,-5-1 0,1 0 0,2 0 0</inkml:trace>
</inkml:ink>
</file>

<file path=xl/ink/ink114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2-07-20T18:48:56.379"/>
    </inkml:context>
    <inkml:brush xml:id="br0">
      <inkml:brushProperty name="width" value="0.2" units="cm"/>
      <inkml:brushProperty name="height" value="0.4" units="cm"/>
      <inkml:brushProperty name="color" value="#FF40FF"/>
      <inkml:brushProperty name="tip" value="rectangle"/>
      <inkml:brushProperty name="rasterOp" value="maskPen"/>
    </inkml:brush>
  </inkml:definitions>
  <inkml:trace contextRef="#ctx0" brushRef="#br0">197 349 15217,'0'90'327,"0"1"1,-1-3 0,2-4 163,-1-19 1,1 0-1,3 14 1,1 4-165,-1-16 1,0 2 0,1 2-1,1 8 1,1 1 0,-2 1-1,0 3 1,-1 2 0,0-1-1,-1-1 1,0-1 0,-1 0-1,-1-6 1,-1 0 0,0-1-1,0-2 1,-1-1 0,1-1-1,-2-2 1,0-2 0,-1 0-1,0 1 1,0-1 0,-1-1 163,-3 27 1,0-2-1,0-9 1,-1-4-1,3-12 1,0-4-1,0-8 1,2-3 491,-2 44 0,2 3-564,1-48 1,2 0-420,-2 49 0,2-10 0,0-15 0,2-13 0,1-11 0,4-6 0,0-3 0,2-4 0,0-1 0,1-5 0,0-5 0,0-7 0,2-5 0,2-5 0,26 1 0,0-4 0,29 4 0,-1-3 0,16 0 0,-36-4 0,4 0 0,11 0 0,4-1 0,14 1 0,13 0 0,-24-3 0,9 0 0,6 0 0,0-1 0,-4 1 0,4 0 0,-3-1 0,1 1 0,5 0 0,6-1 0,6 0 0,3 0 0,-2 0 0,-8 0 0,-6 0 0,-4 0 0,-3 0 0,1 0 0,-2 0 0,0 0 0,0 0 0,-1 0 0,22-1 0,-2-1 0,0 0 0,-1 0 0,-1 0 0,0-1 0,0-1 0,0 0 0,-1-1 0,-1 0 0,-1-1 0,0 0 0,-1 0 0,0 0 0,-1 0 0,-1-1 0,-1 1 0,0 0 0,-2 0 0,0 0 0,-1 0 0,0 0 0,-1 0 0,0 1 0,-1 0 0,-1 1 0,1-1 0,-2 1 0,1-1 0,-1 0 0,-1 1 0,1 1 0,-1 0 0,-2-1 0,1 1 0,-2 0 0,1 0 0,-1 0 0,-1 0 0,-3 1 0,0 1 0,2-1 0,21 0 0,4 0 0,-6 0 0,6 0 0,-2 0 0,-21 1 0,3 0 0,-10 0 0,-9 0 0,-6 0 0,-2 1 0,1 0 0,1 0 0,1 0 0,6 0 0,1 0 0,-1 0 0,3 2 0,23 4 0,-1 3 0,-24-3 0,-1 2 0,16 4 0,-2 2 0,21 6 0,0-1 0,-3 0 0,2-3 0,-1 0 0,-4-5 0,-5-3 0,-34-6 0,-1-1 0,19 1 0,10-2 0,-40 0 0,-5 0 0,-3 0 0,-3 0 0,0 0 0,3 0 0,1 0 0,3 0 0,-2 0 0,0 0 0,-3 0 0,-4 0 0,-1 0 0,-5 1 0,-4 1 0,0 0 0,0 2 0,-2-1 0,0 3 0,-1-1 0,-1 2 0,2-1 0,3 0 0,-4 0 0,3-2 0,-6-1 0,0 0 0,-3-3 0,0 2 0,4-23 0,-4-8 0,2-32 0,-2-14 0,-5 22 0,2-4 0,1-14 0,0-4-7,2-19 1,0-4-89,-2 24 0,1-1 0,0-2 22,-1-3 0,1-1 0,0 0 11,1 2 1,1 0-1,0 2 19,-1 4 0,0 2 1,0 1-12,4-25 1,0 3 22,-1 13 1,-2 1 30,0 1 0,-2 0-17,0 3 0,-1-6 17,-1-11 0,-2-9 0,0 3 2,-1 19 0,0 3 0,0-4-2,-1 4 0,-1-4 0,1 0 0,-1 7-37,0-25 1,1 8 2,-1 17 1,1 4 30,0 11 0,0 4 3,6-37 50,-3 10-30,2 22 0,0-1-15,3-27 0,-3 32 1,-1 2 0,2-11 56,0 8-23,-2 5 28,2 5-17,-4 8-44,0 4 28,-2 6-29,1 5-5,-2 4 6,1 4-1,-1 3 46,2 1 16,0-2 28,1 3-44,-1-2-12,-1 1-6,-8-2-27,-5 2 5,-9 0-5,-8 2 44,-10 1-50,-11-3 6,-15 5-1,-12-3 7,-14 6-7,-9-1-5,48 3 0,1 0 0,-2 0 0,1 0 0,-47 0 0,3 0 6,2 0 61,1 3-5,-6 2-37,47 0 0,0 0 20,-3 1 0,-1 0-8,-2 1 0,-1 1-37,-1-1 0,-1 1 0,0 0 0,-4 1 0,-26 2 0,-2-1 0,22-2 0,-1-1 0,-20 1 0,2-2 0,26-2 0,4-1 0,0-2 0,1-1 0,2 1 0,0 0 0,2-1 0,1 0 0,3 0 0,-2 0 0,-17 0 0,-2 1 0,17 1 0,-1 0 0,-16 0 0,1 1 0,16 0 0,2 1 0,0-2 0,-1 1 0,-2 0 0,0 0 0,2-2 0,0 0 0,-1 2 0,1-1 0,2-2 0,0 0 0,1 2 0,0-1 0,-50 0 0,3 2 0,-2-3 0,-1 3 0,49-2 0,-1 0 0,-3 0 0,0 1 0,-3-1 0,0 0 0,-3 1 0,0-1 0,0-1 0,-3 0 0,-30 1 0,-1 0-18,23-1 1,-1 1 17,-22 1 0,2 0 17,29 0 1,2 1-18,1 1 0,1 0 0,2 0 0,-1 0-23,-21 4 0,0 0 6,20-2 0,0 0 14,-18 1 0,2 0 0,21-2 1,3-1-1,-3-1 0,-1 0 0,0 0 1,-1-1-24,-2 1 1,1-1 8,-2-1 1,1 0 13,-1 1 0,0-1-3,0-1 1,1 1 2,-1-1 0,1 1 0,3-1 1,-2 0 2,-21 0 0,-1 0 0,20 0 0,1 0 0,-17 0 0,1 0 0,23 0 0,2 0 33,-48 2-33,-1-1 0,2 3 0,0-2 6,0 1-6,0-3-3,29 1 0,-1-1 0,17 0 1,0 0 2,-14 0 0,1 0-6,-22 0 0,0 0 6,2 0-5,-2 0-1,0 0 9,27 3 0,0 0 2,-27 2-2,32-1 0,2 1 3,-12 2 5,7-2-6,3 0 1,2-1 0,2-1 5,-2-1-11,1 1 17,-24-3-6,19 2-6,-16-1 7,25-1-7,6 2 29,2-2-34,8 0 5,5 0-5,9 0-984,5 0 738,49 34 0,-28-25 0,33 25 0</inkml:trace>
</inkml:ink>
</file>

<file path=xl/ink/ink115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2-07-20T18:48:56.380"/>
    </inkml:context>
    <inkml:brush xml:id="br0">
      <inkml:brushProperty name="width" value="0.04286" units="cm"/>
      <inkml:brushProperty name="height" value="0.04286" units="cm"/>
    </inkml:brush>
  </inkml:definitions>
  <inkml:trace contextRef="#ctx0" brushRef="#br0">1849 34 16168,'0'-11'3624,"0"2"-2560,0 9 1670,0 0-2029,0-6-44,0 4-67,0-4-39,0 6-85,0 0-55,0 8 206,-8 17-78,-6 24-26,-16 30-517,9-29 0,-1 2-609,-6 6 0,-2 2 609,-5 5 0,-2 0 0,-5 2 0,-3 0-395,-3 1 1,-3-2 394,-5 0 0,-2-1 0,-2-4 0,-2-2 0,0-3 0,-6-3 0,7-12 0,-6-1 0,3-4 0,-9 3 0,-2-5 0,12-8 0,-4-1 0,5-5 0,-2-8 0,3-4 0,2-2 0,2-3 0,-40-1 0,3-35 0,41 1 0,8-36 0,36 4 0,10-10 0,17-3 0,12 1 0,19 6 0,11 8 0,13 12-648,9 8 648,-34 26 0,3 4 0,3 2 0,3 3 254,4 2 0,3 2-254,3 6 0,1 3 0,2 5 0,0 5 0,2 4 0,-1 6 0,-1 4 0,-1 5 0,-3 0 0,-1 4 0,15 17 0,-4 4 0,-22-17 0,-3 0 0,8 14 0,-5-2 0,1 13 539,-15-7-539,-7-7 0,-9-7 0,-4-7 0,-6-7 0,-1-8 737,-3-2-737,-4-13 598,-2-1-598,-4-9 273,0 0-273,0 1 0,0-1 0,2 3 0,-2 1 0,3 1 0,-1 2 0,2-1 0,-1 1 0,0-3 0,-1-1 0,0-3 0,-2 0-836,0-12-5941,9-46-247,2 0 7024,13-37 0,-12 55 0,0 9 0</inkml:trace>
  <inkml:trace contextRef="#ctx0" brushRef="#br0" timeOffset="1">2674 625 22991,'-13'-9'2184,"2"1"-1579,11 8-28,0 0-73,0-1-73,0 1 948,0-2-1379,0 1 0,0-1 0,0 0 0,0-1 0,3 1 0,6 0 0,6-1 0,11 1 0,8 1 0,12-2 0,9 2 0,8 0 0,7 1 0,0 0 0,1 1 0,-7 4 0,-7 1 0,-9 0 0,-9 1 0,-9-4 0,-4 2 0,-9-2 0,-2 1 0,-8-2 0,-2-1 0,-2 1 0,-2-2 0,0 2-769,-1-2-894,0 2-1098,-11 2 212,-11 4 511,-18 4-869,-14 5 1114,-11 5 51,-15 9 1530,25-9 1,2 0-1,-5 3 1,-6 3 0</inkml:trace>
  <inkml:trace contextRef="#ctx0" brushRef="#br0" timeOffset="2">2654 943 25337,'82'0'3334,"-1"0"-3334,-17 1 0,1 1 0,-5 3 0,-3-1 0,-2 2 0,-4-2 0,0 0 0,-6 0 0,-1-2 0,-6-1 0,-4 1 0,-7-2 0,-8 2 0,-5-2 0,-8 0 0,-2 0 0,-3 0-1368,-1 0-1416,-9 0-940,-11 0 3724,-27 4 0,20-3 0,-6 3 0</inkml:trace>
</inkml:ink>
</file>

<file path=xl/ink/ink116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2-07-20T18:48:56.383"/>
    </inkml:context>
    <inkml:brush xml:id="br0">
      <inkml:brushProperty name="width" value="0.08571" units="cm"/>
      <inkml:brushProperty name="height" value="0.08571" units="cm"/>
      <inkml:brushProperty name="color" value="#008C3A"/>
    </inkml:brush>
  </inkml:definitions>
  <inkml:trace contextRef="#ctx0" brushRef="#br0">2246 1909 15916,'15'13'2481,"-3"-3"-1634,-12-10 1213,0 0-1601,3 0-49,-1 0-12,3 0 33,-1 0 39,-1-1-16,-1-3-51,3-1 17,0-3-28,6-5-11,9-7-73,11-12-72,10-11-18,11-14 62,8-12-597,-27 30 0,2-2 440,2-3 0,0-2-20,3-4 1,0-2-3,2-2 0,-1-1 8,0-3 0,0-1-19,-2 2 0,-2 0 2,-3 1 0,-2 0-134,-3 4 0,-3 0 95,-3 4 1,-3 1 47,13-43-23,-6 6 1,-14 29 0,-2 0-79,7-24 0,1-16 0,-8 40 0,-1 7 0,-1 6 0,-1 5 0,-1 7 868,1-1-868,-2 13 276,-1-1-276,-4 10 0,-1 4 0,0 2 0,0 1 0,0 8 0,8 12 0,9 20 0,23 39 0,-10-20 0,3 7-745,10 19 0,4 6 745,-13-21 0,2 3 0,0-1 0,0 1 0,0 0 0,0-1 0,-3-4 0,-1-2 0,0-3 0,7 14 0,-2-5 0,-6-13 0,-1-3-135,-2-7 1,0-2 134,0-1 0,1-1 0,2 3 0,1 2 0,10 12 0,-1 0 0,-11-17 0,-2-2 0,5 7 0,-4-4 0,-2-4 0,-12-11 0,-5-13 0,-5-6 1443,-3-5-1443,-1-3 316,-1-1-2205,0 1-3018,-14-2-2693,-7 3 7600,-20 2 0,18-2 0,0 1 0</inkml:trace>
  <inkml:trace contextRef="#ctx0" brushRef="#br0" timeOffset="1">992 3232 23332,'4'-5'807,"-1"-1"-639,2-2-84,5-7-17,7-7 39,8-10 12,11-6 50,8-8-39,7-5 5,8-3 0,4-4-662,3-3 663,0-1 0,-3-1-177,-5 1 170,-9 2-4,-7 1-46,-6 6-28,3-20-16,-8 21-34,4-14 6,-10 23 5,-3 3 22,0 1 35,0-2 605,-7 14-662,-2 0 200,-9 15-206,-2 4 1,1 4-1,-2 1 1384,0 3-1389,1 0 0,1 0 6,1-3-1,4 0 29,0-4-28,4 0-6,1 1 5,0-1-5,-1-1 11,0 1-11,1 0 6,-4 1-6,1 4 6,-6-1 5,0 3-6,-4 0 107,2 0-100,4 0 172,5 7 35,12 10 51,9 21-270,15 19 0,-19-17 0,1 3-285,4 7 1,2 2 284,0 7 0,1 2-431,1 3 0,1 1 431,-2-1 0,1 1 0,-3-3 0,0 0 0,-2-5 0,-2-1 0,-2-5 0,-1-1 0,18 35-60,-6-13 60,-8-15 0,-8-14 0,-6-10 514,-6-15-514,-7-8 906,-2-8-906,-2-2 71,3 0-71,-2 0 0,2 0-214,-2-3-1332,4-4-2531,16-17 4077,27-24 0,-20 20 0,11-9 0</inkml:trace>
  <inkml:trace contextRef="#ctx0" brushRef="#br0" timeOffset="2">3629 3172 16174,'-2'4'3002,"0"-1"673,2-3-3267,0-5-94,0-3 56,6-10-18,8-11 24,10-9-35,11-11-10,9-11 11,9-5-258,8-12 61,-28 36 1,0 0-62,3-4 0,-1 0-28,1-3 0,-2 0-37,2 0 1,-2-1 5,-4 2 0,0 0 20,20-38-39,-9 13 39,-12 16 5,-9 17 0,-7 15-10,-6 11 10,-4 8-5,-1 4 946,-2 1-828,3 7 10,2 1-10,8 10-29,5 3 153,7 9-287,8 12 0,8 10 0,10 12-840,10 9 840,-29-33 0,1 1 0,4 3 0,0 0 0,1 1 0,-1-1 0,1 2 0,-1 0 0,-1-2 0,-1-1 0,-2-1 0,-1 0-167,24 35 167,-7-7 0,-10-8 0,0 12 0,-16-27 0,-1 6 0,-15-33 825,-4-7-825,0-8-1102,-1-2-2135,0-3-1121,0 0 4358,-16-14 0,11 11 0,-11-10 0</inkml:trace>
  <inkml:trace contextRef="#ctx0" brushRef="#br0" timeOffset="3">804 3662 26394,'0'-2'48,"5"-20"-42,-1 7 82,-1 3-38,-1 7 1,0 2 83,-2 3-128,1 0-1,2 0 1,3 0 28,0 0-29,1-1-5,-2 0-45,2 0-16,-2 1 61,3 0 39,4 6 73,5 7 6,7 12 83,8 14 68,7 12 17,8 16-406,-19-26 1,0 2 262,2 4 0,2 1 33,2 6 1,1 1-177,-1 0 0,2 2 0,12 23 0,1-1 0,-15-22 0,0-1 0,7 13 0,-3-4 0,3 3-142,-9-14 142,-8-15 0,-9-12 0,-4-10 0,-7-7 0,1-7 517,-5-2-580,1-1-862,-1-13-1674,0-7-1092,2-30-2336,7-4 6027,6-11 0,-4 29 0,0 10 0</inkml:trace>
  <inkml:trace contextRef="#ctx0" brushRef="#br0" timeOffset="4">2300 4619 13435,'-5'2'3271,"0"0"381,5-2-2975,-7 3-212,5-3-185,-6 3-101,8-9-33,0-4 112,3-10-11,2-10-51,7-10-28,5-10 17,4-14 27,7-5-38,1-7-45,10-5-6,0-1-5,5 2 27,-1 1-10,-2 7-29,-4 4 17,-5 7-22,-3 5-17,-12 23 129</inkml:trace>
  <inkml:trace contextRef="#ctx0" brushRef="#br0" timeOffset="5">2778 3486 25381,'7'-18'119,"-3"2"10,0 5-56,-3 3-12,0 1-61,-1-1 0,0-1 6,0-4-6,0 6 11,0-3 95,0 8 113,0 1-6,0 13 156,6 7-10,6 22-46,2-3-93</inkml:trace>
  <inkml:trace contextRef="#ctx0" brushRef="#br0" timeOffset="6">3469 4405 13586,'0'15'3932,"0"-3"-2902,0-12 1144,0 0-1788,0-16 73,0-2 34,0-19-66,2-3-19,0-8-77,1-6-79,0-5-135,2-8-27,2-3 39,2-7 39,3-3-17,1-1 0,2-1-22,4 5 0,0 2 5,0 9-16,-2 7-1,-2 10 7,-5 9-12,0 8 56,-2 6-129,-4 10-39,2 3 0,-5 10 5,2 2 802,-3 1-627,3 0-40,-2 0 56,3 0 28,1 0 5,5 0-78,3 0 6,0 0 22,1 0-39,-1 0-28,2 0-28,1 0 0,-1-2 6,-1-1 11,-3-1-6,-4 1 6,-2 1-34,-2 2-28,-2 0-22,5 5 102,3 15-119,9 19 0,8 32 0,-10-24 0,0 4 0,2 9 0,0 2-391,0 6 1,-1 2 390,2 1 0,-1-1 0,-1-1 0,-1-1 0,1-6 0,1-1 0,-2-6 0,-1-2 0,15 37 0,-1-15 0,-5-16 0,-2-14 0,-6-13 0,-5-14 0,-6-7 0,0-7 781,-5-3-781,2-1 0,-1 0-533,3 0-1147,2-7-2291,9-17 3971,12-28 0,-12 20 0,5-7 0</inkml:trace>
  <inkml:trace contextRef="#ctx0" brushRef="#br0" timeOffset="7">5435 3415 26106,'5'-4'55,"5"-4"1,0-2 11,3 0-5,-2 1 78,-1 2 123,-2 4 11,-1 2 6,3 7-39,2 13 375,17 48-274,-6 2-376,-5-17 1,0 3 33,6 37 0,-10-42 0,-1 0 0,0 2 0,0 0 0,0 1 0,1 0 0,-1-2 0,1 1 0,4 16 0,1-1 0,-4-18 0,-1-2 0,3 10 0,0-3 0,5 6 0,-5-15 0,0-10 0,-7-11 0,0-10 0,-5-7 0,0-4 236,0-3-837,2 0-474,1-6-925,3-7-1786,-1-20 3786,-3-26 0,-2 24 0,-4-6 0</inkml:trace>
</inkml:ink>
</file>

<file path=xl/ink/ink117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2-07-20T18:48:56.391"/>
    </inkml:context>
    <inkml:brush xml:id="br0">
      <inkml:brushProperty name="width" value="0.08571" units="cm"/>
      <inkml:brushProperty name="height" value="0.08571" units="cm"/>
      <inkml:brushProperty name="color" value="#E71224"/>
    </inkml:brush>
  </inkml:definitions>
  <inkml:trace contextRef="#ctx0" brushRef="#br0">549 622 22996,'-82'-38'2123,"17"6"-1652,65 27-18,0-2-117,4 1-89,12-6 61,19-6-62,21-7-106,21-6-56,13-1-25,-41 17 0,1 0-126,1 3 1,0 2 147,0 2 0,-1 1 37,44 1 5,-6 12 73,-12 16 39,-11 22-55,-17 22-180,-17 19 0,-15 12 0,-17-43 0,-6 1-236,-6 3 1,-6 0 235,-7 2 0,-6-1-427,-10 0 0,-5-1 427,-2-1 0,-7-1 0,-1-8 0,-6-1 0,2-3 0,-8 3 0,-2-3 0,10-8 0,-3 0 0,4-8 0,-2-7 0,3-6 0,4-3 0,0-5 0,-44-13 0,13-25 0,16-24 0,36-3 0,6-7 0,11 13 0,4-2-192,-2-20 1,7 1 191,13 17 0,6 3 0,0 0 0,4 2 0,6 3 0,4 2 0,28-34 410,0 16-2304,16 8 992,-19 27-2262,12 6-533,-9 26 3697,19 30 0,-30-20 0,4 19 0</inkml:trace>
  <inkml:trace contextRef="#ctx0" brushRef="#br0" timeOffset="1">2073 575 21187,'62'-5'771,"-1"-1"0,-2 1 0,-6 1-116,7 6 107,1 13-22,-4 12-85,-7 24 23,-11 12-275,-16 16-56,-10 7 6,-20 6-420,-21-2 286,-23-4-219,15-46 0,-3-2 0,-5-2 0,-1-3 0,-6-2 0,0-2 0,0-4 0,-1-3 0,1-3 0,0-3 0,-41 3 0,12-10 0,16-17 0,12-15 0,17-17 13,10-18-13,13-7 0,6-7 0,6-2 0,12-2-147,7 0-502,17 4-365,4 8-274,4 11-1,-1 14-766,1 13-908,9 14-6325,-1 6 9288,8 6 0,-29 0 0,-7 0 0</inkml:trace>
  <inkml:trace contextRef="#ctx0" brushRef="#br0" timeOffset="2">3533 432 17932,'4'-13'3876,"-1"2"-2570,-3 11 111,0 0-829,-76-25 51,32 19-407,-9-4 0,0 5 93,3 21-140,6 12-101,14 6-50,10 3-1,12 4 18,5 7 66,4 9 152,10 10 0,4 11 33,8 8-935,-1 8 935,-5-2-111,-5-3-320,-8-6 129,-4-7 0,-16-6 0,-9-7 0,-19-6 0,-4-8 0,-1-9 0,-14-9 0,18-15 0,-4-5 0,20-11 0,6-5 0,4-5-3009,7-22-845,12-11 3854,33-40 0,-19 42 0,19-9 0</inkml:trace>
  <inkml:trace contextRef="#ctx0" brushRef="#br0" timeOffset="3">4740 14 22060,'-23'-7'2291,"-4"1"-1669,-8 17 17,-10 12 33,-7 20-67,-8 17-697,-4 17 313,31-31 1,1 2-29,-2 6 0,2 2 23,1 6 0,0 2-533,2 3 1,2 3 316,2 4 0,4 0-657,1 2 0,3 0 657,6 0 0,4 0 0,0-1 0,3-2 0,3-2 0,3-2 0,5-3 0,2-1-178,1-4 0,3-3 178,5-3 0,2-3 0,-1-5 0,3 0 0,6 7 0,0-3 0,15 20 180,7 7-180,-20-38 0,-4-6 653,-2-3-653,-4-6 1396,-2-2-1396,2-2 464,-7-6-464,1-4 223,-6-8-2184,0-3-3450,8-21 5411,9-37 0,-10 23 0,3-18 0</inkml:trace>
</inkml:ink>
</file>

<file path=xl/ink/ink118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2-07-20T18:48:56.395"/>
    </inkml:context>
    <inkml:brush xml:id="br0">
      <inkml:brushProperty name="width" value="0.04286" units="cm"/>
      <inkml:brushProperty name="height" value="0.04286" units="cm"/>
    </inkml:brush>
  </inkml:definitions>
  <inkml:trace contextRef="#ctx0" brushRef="#br0">800 148 20795,'50'-81'2957,"-9"16"-2044,-37 64 62,1 4-264,-2 12-229,1 13-57,-3 20-55,-1 14-107,-16 12-56,-13 11-346,4-40 1,-4-1 202,-3 3 1,-3-2-23,-4 1 0,-2-1-14,1-3 0,-2-2-6,0-1 0,-1-3-8,3-4 0,0-2-8,-35 19-6,7-14 0,7-14-78,7-11-62,6-5-6,9-17-56,2-19 163,20-3-28,2-12 513,24 16-452,13 4 6,16 2 6,51 6 27,-16 7-218,-21 9 0,0 4 337,21 16 83,-3 14-94,-4 17-141,-3 7 0,-6 2 0,-4-1 0,-5-6 0,-7-8 0,-7-8 0,0-1 0,-13-13 0,0-1 538,-13-13-538,-2-2 0,0-1 0,-1 3 0,1 0 0,-3-2 0,-2 0 0,-1-5-959,0 2-1147,2-2-1737,7 0 3843,12-20 0,-8 16 0,4-16 0</inkml:trace>
  <inkml:trace contextRef="#ctx0" brushRef="#br0" timeOffset="1">1758 302 18930,'-8'-11'4800,"2"2"-4559,6 9 655,0 0-381,32-33-5,-13 23-62,27-23-90,-19 32-139,2 1-118,3 0-57,3 4-44,0 2 0,1 4-100,-3 0-85,-5-2-280,-5 2-431,-6-4-381,-7 1-1412,-5-1-700,-4 0-1164,-13 7-1021,-9 0 5574,-15 6 0,13-9 0,3-1 0</inkml:trace>
  <inkml:trace contextRef="#ctx0" brushRef="#br0" timeOffset="2">1581 596 14645,'-2'7'5987,"1"-1"-4884,1-6 18,0 0-891,80 0-6,-42 0 11,63 0-106,-62 0-84,-4 0-45,-5 0-269,-5 0-515,-6 0-415,-1 0-145,-4 2-656,3 1-2044,3 8-1893,1 3 5937,2 5 0,-11-8 0,-4-4 0</inkml:trace>
</inkml:ink>
</file>

<file path=xl/ink/ink119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2-07-20T18:48:56.398"/>
    </inkml:context>
    <inkml:brush xml:id="br0">
      <inkml:brushProperty name="width" value="0.08571" units="cm"/>
      <inkml:brushProperty name="height" value="0.08571" units="cm"/>
      <inkml:brushProperty name="color" value="#F6630D"/>
    </inkml:brush>
  </inkml:definitions>
  <inkml:trace contextRef="#ctx0" brushRef="#br0">739 54 19132,'-6'-29'2116,"2"6"-1567,4 21 73,0 5 95,0 13-146,-2 14-67,-3 21-78,-3 14-90,-7 11-34,-6 6-223,-7 0 207,-7 1-34,-3-2 0,-7-4-56,-2-4-39,-3-4-12,0-9 6,-20 10-111,17-24 4,-13 0-38,21-26 28,6-11-34,2-5-68,4-11-32,12-8-7,5-13 40,11-7 17,5-5 16,11-3 236,3-1-202,14 0 0,1 6-6,3 4 1,-1 9 5,0 7 28,5 9-23,2 5 23,11 7 101,6 12 22,9 13 6,1 16 39,-1 6 39,-6 5-28,-9-3 29,-9 2 16,-8-7-6,-9-1-127,-6-4-119,-6-3 0,-5-4 0,-3-8 0,-3-4 0,0-8 0,0-1 0,0-6 0,0-2 0,0-3-6448,0-2 2835,-6-7 3613,-14-14 0,10 8 0,-8-6 0</inkml:trace>
</inkml:ink>
</file>

<file path=xl/ink/ink120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2-07-20T18:48:56.399"/>
    </inkml:context>
    <inkml:brush xml:id="br0">
      <inkml:brushProperty name="width" value="0.08571" units="cm"/>
      <inkml:brushProperty name="height" value="0.08571" units="cm"/>
      <inkml:brushProperty name="color" value="#E71224"/>
    </inkml:brush>
  </inkml:definitions>
  <inkml:trace contextRef="#ctx0" brushRef="#br0">38 1 22419,'44'45'1029,"1"-1"0,-2 4 0,-6 1-601,-14 0 0,-4 2-721,-1 8 0,-1 3 612,-2 4 1,-3 4-376,-3 4 1,-2 2 279,-2 2 1,-2 0-225,0 1 0,-3 1 0,-2-3 0,-3 0 0,-1-4 0,-3 0 0,-2-6 0,-2-1 0,-2-5 0,-2-1 0,1-6 0,0-2 108,-16 42-108,1-14 0,2-11 0,2-16 0,4-8 0,3-15 585,5-7-585,2-8 834,3-6-1143,3-4-392,0-4-1333,2-1-1259,2-7-253,-1-10 3546,3-19 0,1 15 0,0-5 0</inkml:trace>
</inkml:ink>
</file>

<file path=xl/ink/ink121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2-07-20T18:48:56.400"/>
    </inkml:context>
    <inkml:brush xml:id="br0">
      <inkml:brushProperty name="width" value="0.08571" units="cm"/>
      <inkml:brushProperty name="height" value="0.08571" units="cm"/>
      <inkml:brushProperty name="color" value="#008C3A"/>
    </inkml:brush>
  </inkml:definitions>
  <inkml:trace contextRef="#ctx0" brushRef="#br0">2771 1120 12931,'-10'0'4458,"3"0"-3472,7 0 661,0 0-852,-38 35 67,25-22 2,-31 25-153,36-30-129,0-1-106,2-4-33,1 0-57,3-3 466,1 0-651,1-6-33,3-7-61,8-15-46,11-15-10,17-18-18,11-15-295,-19 30 1,1-1 264,3-4 0,0-2-1,4-2 1,1 0 3,0-2 0,0 0 19,1 1 0,1 1-25,-4 4 0,-1 0 3,-3 4 0,-1 2 47,21-30 6,-13 16 90,-13 15 5,-11 14-17,-7 9-11,-7 9-11,-1 6 518,-2 2-624,1 2 27,-1-1-33,2-1 6,-1 0-1,0 0 46,0 0 22,1 3 55,-2 1-77,3 0-1,1 0 40,2 6-6,4 6-23,4 11 46,3 11 78,3 13-16,2 17-169,3 21-579,-10-28 0,0 3 579,1 5 0,0 2 0,1 10 0,1 1 0,-1-1 0,1-2 0,-1-5 0,0-1 0,1 0 0,-1-3 0,0-10 0,-1-2-12,-1-2 0,0-2 12,12 30 0,1-2 0,-11-34 0,-1-1 0,-11-31 0,-3-6 0,-1-5 1155,-1-1-1155,0-4 27,0-6-27,-3-9-326,-4-6-1388,-6-6-2442,-6-3-1372,0 1 5528,-2 7 0,11 12 0,1 7 0</inkml:trace>
  <inkml:trace contextRef="#ctx0" brushRef="#br0" timeOffset="1">1194 2752 19837,'0'3'840,"6"-1"-353,6-10 6,12-6-179,8-12-129,10-9 0,7-11 28,9-9 44,3-7-5,5-8-50,1-4-271,-34 36 1,1-1 135,30-33-11,-6 2 12,-6 10-35,-6 3-22,-5 8 29,-5 4-21,6-14 15,-12 16-29,4-12 1,-14 22 5,0 1 40,-3 5 21,1 1-10,-1 4 197,0 2-180,-1 2 53,5-3-82,-8 6 1,5-3-1,-7 8 29,0-1-1,0 0 118,1 0-45,-4 5 84,-1 2-16,-3 4 123,-1 4 123,5 14-140,1 10-90,6 17-22,-1 5-40,1 2 6,-2 2 6,-1-4 202,5 27-85,-5-13-44,3 26-46,-3-14-59,-3 4-153,0 2 0,-2-6 0,2-8 0,-1-12 0,-1-13 0,1-13 0,-1-10 0,-3-10 0,0-4 0,-3-4-63,0 0-441,1-2-633,-2 0-818,3 0-2100,5-14 4055,13-22 0,-9 15 0,6-12 0</inkml:trace>
  <inkml:trace contextRef="#ctx0" brushRef="#br0" timeOffset="2">3493 2551 21265,'-4'-11'886,"4"-6"-674,12-11-38,8-12-12,16-12 12,8-12 0,8-5-298,6-6 292,-2 3-79,-2 0-10,-5 8-12,-8 7 22,-9 11 79,-7 10 17,-12 10-34,-3 9-33,-6 7 392,-1 4-442,-3 4-24,3 1-38,-1 1 67,4 0 229,4 0 68,7 0 134,8 14 667,24 48-695,-9 8-236,-11-16 1,-3 4-425,-7-9 0,-4-1 276,1 2 1,-1 0-93,8 45-146,-4-10 146,-6-10 0,0 2 0,-5-29 0,0-2 0,-6-33 0,1-5-679,-3-6-4324,2-1-1215,-2-14 6218,-5-1 0,4-2 0,-4 6 0</inkml:trace>
  <inkml:trace contextRef="#ctx0" brushRef="#br0" timeOffset="3">1216 3161 25896,'8'30'304,"16"44"183,5 15-316,-13-39 0,0 2-182,1 1 0,0 0 159,-1 1 1,0 0-32,-1-3 1,0-1-40,0-1 1,-1-1 55,10 36-50,-3-11 28,-1 2-106,-7-29-1,0-2 1,-9-29-6,-1-7-303,-2-4-363,-1-3-2320,4-1 2986,23-61 0,-19 46 0,19-46 0</inkml:trace>
  <inkml:trace contextRef="#ctx0" brushRef="#br0" timeOffset="4">2308 3988 15238,'-11'16'2941,"2"-2"-2162,9-14 610,0 0-1154,7-34 45,4 3 39,8-34 51,1 7-79,0-5-84,-1-7-77,-1 1 38,-2-2-12,-3 2-21,1 2 10,-2 7-21,-1 3-52,1 10-10,-2 4-56,-1 6 27,1 4-27,-2 1-1,1 2 1,1 0-6,0 0 6,3-2-1,3 3 29,0 0 22,3 5 61,4-1-38,-14 18-43</inkml:trace>
  <inkml:trace contextRef="#ctx0" brushRef="#br0" timeOffset="5">3159 3974 21629,'7'28'1115,"2"-20"-924,6-53-63,-1-14 40,0-9-61,-4-9-29,-3-4-22,-2-4-45,-4 1-5,1 1 0,-1 2-1,4 5-5,2 2 6,5 4-1,-1 5 1,2 6-6,-3 9 6,0 11 66,-1 9-10,-3 10-6,0 7-11,0 5 11,-1 3-23,3 2 214,9 1 145,-1 5 397,10 25 69,1 23-237,7 39-721,-15-33 1,0 2 300,1 7 1,0 2-74,-1 1 1,1 2 64,5 20 1,-1-2-130,-7-26 1,0-3-12,2 13 0,-1-6 60,1 0-432,-7-14 319,-1-14 0,-4-14-12,3-7-683,7-10-290,2-3-201,10-8-2595,-1-11-1269,2-18 5050,0-20 0,-13 20 0,-3-1 0</inkml:trace>
  <inkml:trace contextRef="#ctx0" brushRef="#br0" timeOffset="6">4252 3917 18716,'-3'17'2291,"0"-3"-1333,3-14 964,0 0-1626,4-20-144,8-5 21,5-27-5,10-11-33,-1-11-35,1-14-593,-4-5 515,-12 43 0,-1 0-5,-2 1 0,1-1-17,-2 0 0,-1 0 0,4-44 0,-2 9 6,-2 11-1,-2 11-5,0 12 0,1 10 6,0 2-1,0 18 1,-1 1 633,-3 17-443,2 1 175,1 2 323,9 18-61,4 15-107,11 29-44,7 18-333,2 13-65,-17-45 1,-1 1-85,-1-1 0,-1-1 0,16 42 0,-3-9 0,-6-7 0,-1-7 0,-3-4 0,-1-6 0,-1-4 0,-2-3 0,-1-6 0,-3-7 288,-2-5-351,-2-11-1012,-3-3-1681,0-7-1187,-3-5-2381,-1-2 6324,-1-3 0,0 0 0</inkml:trace>
</inkml:ink>
</file>

<file path=xl/ink/ink122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2-07-20T18:48:56.407"/>
    </inkml:context>
    <inkml:brush xml:id="br0">
      <inkml:brushProperty name="width" value="0.08571" units="cm"/>
      <inkml:brushProperty name="height" value="0.08571" units="cm"/>
      <inkml:brushProperty name="color" value="#E71224"/>
    </inkml:brush>
  </inkml:definitions>
  <inkml:trace contextRef="#ctx0" brushRef="#br0">299 467 21831,'-78'-43'1311,"16"1"-930,72 16 5,12-11-28,17-7 12,19-7 22,13-3-323,-30 26 0,3 2 71,2 0 0,2 3-31,0 3 0,1 3-42,0 5 1,1 4 184,44-1 0,-6 34-79,-6 17-75,-46-8 0,-3 6 14,-2 4 0,-4 2-14,-5 2 0,-5 2 47,-4 1 1,-4 0 44,-2-1 1,-5 1 168,-19 47-210,5-49 0,-6-1-149,-9 0 0,-5-2 0,-5 0 0,-5-2-284,-3-2 0,-2-3 284,-4-2 0,-2-3 0,0-4 0,-1-4 0,0-3 0,-2-4 0,-21-5 0,0-5 0,21-6 0,0-5 0,-14-6 0,4-8 0,-10-28 0,18-17 0,18-7 0,26 17 0,8-1 0,15-32 0,2 30 0,6 2-464,33-19-270,9 11-380,4 10-530,3 15-1616,5 8-308,27 9-989,-48 11 0,1 1 4557,10 2 0,-4 1 0,7-2 0,-18 5 0</inkml:trace>
</inkml:ink>
</file>

<file path=xl/ink/ink123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2-07-20T18:48:56.408"/>
    </inkml:context>
    <inkml:brush xml:id="br0">
      <inkml:brushProperty name="width" value="0.08571" units="cm"/>
      <inkml:brushProperty name="height" value="0.08571" units="cm"/>
      <inkml:brushProperty name="color" value="#E71224"/>
    </inkml:brush>
  </inkml:definitions>
  <inkml:trace contextRef="#ctx0" brushRef="#br0">192 1 23545,'73'18'674,"0"0"0,-5 0 0,-8 4-142,0 27-145,-6 5-85,-7 4 51,-10 4-17,-11 0-17,-13 1-45,-9 1-5,-22-1 63,-11 1-332,-27-5 0,-14-4 0,-8-13-228,-7-10 228,3-17 0,3-7 0,12-11 0,12-13 0,15-9 0,13-16 0,12-5 0,9-7-107,21-22-380,4 21-191,16-10-408,-3 31-116,-1 8-584,-1 5-2919,27-4-274,-10 9 4979,22-8 0,-40 16 0,-7-1 0</inkml:trace>
</inkml:ink>
</file>

<file path=xl/ink/ink124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2-07-20T18:48:56.409"/>
    </inkml:context>
    <inkml:brush xml:id="br0">
      <inkml:brushProperty name="width" value="0.08571" units="cm"/>
      <inkml:brushProperty name="height" value="0.08571" units="cm"/>
      <inkml:brushProperty name="color" value="#E71224"/>
    </inkml:brush>
  </inkml:definitions>
  <inkml:trace contextRef="#ctx0" brushRef="#br0">594 23 18688,'0'-13'3625,"0"3"-2779,0 10 705,0 0-896,-89 10-167,53 3-362,-16-3 0,3 4-59,29 11-61,10 3 44,6 5 101,9 9 73,10 7 107,6 7 105,8 8 1,-6 5-50,-6 3 90,-7 1-477,-7-1 0,-16-3 0,-10-3 0,-17-7 0,-10-5 0,-3-9 0,-2-10 0,5-10 0,4-7 0,7-11-214,1-2-576,14-5-856,4 0-1536,15 0-324,11 0-2476,10 0 5982,13-2 0,-9 2 0,-3-2 0</inkml:trace>
</inkml:ink>
</file>

<file path=xl/ink/ink125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2-07-20T18:48:56.410"/>
    </inkml:context>
    <inkml:brush xml:id="br0">
      <inkml:brushProperty name="width" value="0.08571" units="cm"/>
      <inkml:brushProperty name="height" value="0.08571" units="cm"/>
      <inkml:brushProperty name="color" value="#E71224"/>
    </inkml:brush>
  </inkml:definitions>
  <inkml:trace contextRef="#ctx0" brushRef="#br0">492 32 21338,'-56'-26'2509,"-1"20"-1579,18 44-56,-10 26-471,22-23 1,1 4-343,-3 9 1,1 4 232,0 4 0,1 3-446,1 6 0,3 1 365,1 0 1,4 0-214,4-1 0,4 0 0,2-3 0,4-2 0,4-5 0,5-3 0,6-5 0,4-2 151,29 35-151,21-15 0,5-16 0,7-14 0,-3-11 0,-4-11 0,-8-9-735,-4-6-1292,-6-4-1640,15-22-1755,-4-6 5422,10-25 0,-35 24 0,-10 4 0</inkml:trace>
</inkml:ink>
</file>

<file path=xl/ink/ink126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2-07-20T18:48:56.411"/>
    </inkml:context>
    <inkml:brush xml:id="br0">
      <inkml:brushProperty name="width" value="0.08571" units="cm"/>
      <inkml:brushProperty name="height" value="0.08571" units="cm"/>
      <inkml:brushProperty name="color" value="#E71224"/>
    </inkml:brush>
  </inkml:definitions>
  <inkml:trace contextRef="#ctx0" brushRef="#br0">257 1 21360,'-4'18'3165,"9"18"-2173,15 37-135,6 21-1100,-13-40 1,-2 1 566,0 4 1,-2 1-90,-2 1 1,-2 0 24,-1 0 1,-2-1-261,0-1 0,-2-1 0,-5-4 0,-2-1 0,-1-1 0,-3-2 0,-26 40 0,-7-3 0,-6-10 0,-1-8 366,4-12-366,7-16 188,10-9-188,10-14-1049,8-6-883,8-7-992,2-4-1429,7-10 4353,9-17 0,-6 11 0,5-8 0</inkml:trace>
</inkml:ink>
</file>

<file path=xl/ink/ink127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2-07-20T18:48:56.412"/>
    </inkml:context>
    <inkml:brush xml:id="br0">
      <inkml:brushProperty name="width" value="0.04286" units="cm"/>
      <inkml:brushProperty name="height" value="0.04286" units="cm"/>
    </inkml:brush>
  </inkml:definitions>
  <inkml:trace contextRef="#ctx0" brushRef="#br0">864 7 17473,'2'-4'1838,"0"1"-1340,-2 3 1462,0 0-744,1 26-225,-5 7-156,-4 30-168,-14 8-91,-8 9-77,-15 8-617,19-43 0,-3 1 221,-5 1 1,-2 1-15,-4-2 1,-1 0-23,-2-1 1,-1-1-15,0-4 0,0-1-22,2-5 0,1-2 36,-32 19-67,12-15-28,11-17-157,11-10-73,9-10 90,7-15-11,11-8 762,4-17-588,10-2 5,16-6 0,14 2 0,21 0 0,12 4 0,9 4 0,4 7 0,-2 8 5,-4 8 63,-5 8 122,-8 5 112,-7 9 62,-11 9 6,-6 12-68,-8 9-65,-5 5-237,-7-2 0,-4 1 0,-2-8 0,-4-2 0,0-7 0,-1-4 0,0-3 0,3-5 0,-2-2 0,1-3 0,1-3-578,0-2-1270,2-1-2062,5 0-397,15-10-3927,4-7 8234,11-12 0,-21 10 0,-5 4 0</inkml:trace>
  <inkml:trace contextRef="#ctx0" brushRef="#br0" timeOffset="1">1673 294 20677,'0'-1'3439,"0"-1"-1316,0 2-1686,94 18-39,-47-11-281,14 4 1,1 0 39,-10-4-90,-5-2-34,-8 1-33,-9-2-106,-12 2-432,-3-2-766,-8 1-1318,-2-1-985,-4 6-2683,-11 1 6290,-6 4 0,2-8 0,1-1 0</inkml:trace>
  <inkml:trace contextRef="#ctx0" brushRef="#br0" timeOffset="2">1824 609 19445,'1'7'4234,"1"-1"-3629,-2-6-190,89 3-96,-43-2-247,12 0 1,0 1-73,-10-2-162,-7 0-768,-6 0-1126,-12 0-1142,-3 0-3220,-10 1 6418,-3 2 0,-4 0 0,-3 0 0</inkml:trace>
</inkml:ink>
</file>

<file path=xl/ink/ink128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2-07-20T18:48:56.415"/>
    </inkml:context>
    <inkml:brush xml:id="br0">
      <inkml:brushProperty name="width" value="0.08571" units="cm"/>
      <inkml:brushProperty name="height" value="0.08571" units="cm"/>
      <inkml:brushProperty name="color" value="#F6630D"/>
    </inkml:brush>
  </inkml:definitions>
  <inkml:trace contextRef="#ctx0" brushRef="#br0">769 11 14146,'0'-6'4408,"0"2"-980,0 4-2363,-18 10-158,6 8-123,-16 15-50,8 9-62,-5 11-95,-7 9-96,-5 9-128,-11 7-387,-3 3 269,-6 1-50,-1-5-17,2-5-51,1-12-66,7-7 0,1-14-51,7-8-90,2-12-112,7-9-100,5-6-118,7-8-79,6-9 405,6-9-332,4-10 297,3-2 129,14 1 0,5 4 0,20 6 17,31 6 17,-13 8 218,20 5 140,-27 19 112,-3 9 61,-5 20 176,7 41-741,-18-19 0,6 24 0,-20-36 0,-1-7 0,-4-14 0,-2-6 0,-2-13 0,-1-5 0,-2-7-3109,6-4-1742,-2-18 4851,6-25 0,-8 17 0,-1-9 0</inkml:trace>
</inkml:ink>
</file>

<file path=xl/ink/ink129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2-07-20T18:48:56.416"/>
    </inkml:context>
    <inkml:brush xml:id="br0">
      <inkml:brushProperty name="width" value="0.08571" units="cm"/>
      <inkml:brushProperty name="height" value="0.08571" units="cm"/>
      <inkml:brushProperty name="color" value="#008C3A"/>
    </inkml:brush>
  </inkml:definitions>
  <inkml:trace contextRef="#ctx0" brushRef="#br0">2669 1894 19423,'-13'-7'2240,"2"1"-1495,11 6 857,0 0-1059,-12-14-106,9 3-56,-3-17-28,26-4 5,16-17-72,23-19-516,-22 27 1,1-3 316,6-5 0,1-1-12,3-4 1,1-1-18,-1-3 1,1-1-20,0-1 1,0-2-24,-2 0 1,-2 0 0,0-1 0,-2 1-14,-1 2 0,-1 1 19,-2 1 0,-1 2-19,-2 4 0,1 1 14,-4 2 0,0 3-17,-1 2 0,0 1-131,-1 1 0,-1 2 137,28-35 28,-3 4 22,-9 12 22,-9 11 79,-10 19 72,-10 13 264,-6 44-167,-5 53-326,-4-6 0,-1 10-592,0-15 1,-1 5-1,1 1 592,-1 9 0,0 3 0,0-2 0,0-4 0,0-1 0,0-3-441,0 25 0,0-6 441,0-22 0,0-6-94,0 31 94,1-18 0,4-7 0,4-2 0,1-9 0,0-14 0,-3-18 2109,-2-17-3398,-2-13-1656,-1-20-2539,-3-15 5520,-27-30 1,18 29-1,-17-5 1</inkml:trace>
  <inkml:trace contextRef="#ctx0" brushRef="#br0" timeOffset="1">1131 3608 21506,'-48'-16'1003,"24"-17"-835,75-42-875,-18 30 0,2-2 765,6-8 1,3-2 50,3-3 1,1-1-419,3-5 1,2 0 428,2 0 1,2 0 30,-1 0 1,2 1-10,1 2 1,1 2 2,-2 5 1,1 3 5,-4 5 1,1 4 125,-5 7 0,0 4-14,35-15 23,-16 24 84,-17 13 352,-18 40-61,-16 36-362,-13-17 1,-3 6 26,-1 14 1,-2 3-327,-3 3 0,0-1 0,0-3 0,0 0 0,-2 1 0,0 0 0,2 8 0,0-2 0,1-23 0,1-1 0,2 7 0,1-6 1018,7-7-1018,5-18-8,9-15-5592,48-48-668,-8-8 6220,-11 3 1,-3 0 0,-6-2 0,-10 10-1</inkml:trace>
  <inkml:trace contextRef="#ctx0" brushRef="#br0" timeOffset="2">3304 3421 17109,'0'13'3624,"0"-2"-2874,0-11 1441,0 0-1934,51-60-72,-10 4-129,3-2 0,2-4-378,-10 7 1,-2 0 399,2-4 1,-2-2-4,1-2 1,-2 0-20,-1 0 0,-1 1-6,-1 2 1,-1 0-181,-1 4 1,0 1 196,0 6 0,2 2-8,-2 4 0,1 3 2,31-27-21,3 12-6,-3 13 84,-3 12 268,-6 15 185,-10 12 331,-9 48 392,-16 53-1644,-9-17 1,-5 16 349,-5-17 0,-4 11 0,0 3 0,0-7-255,2 1 1,1-5-1,-2 4 255,-1-7 0,-2 4 0,1-2 0,1-12 0,1 3 0,2-10 38,-1 24-38,5-19 0,2-4-80,4-29-1313,6-2-2993,9-48 4791,7-41 1,-11 25-1,-1-21 1</inkml:trace>
  <inkml:trace contextRef="#ctx0" brushRef="#br0" timeOffset="3">239 5243 17893,'-60'12'1299,"1"0"1,-35 7-505,80-19-162,8-3-374,2-8-131,3-12 12,7-19 40,13-20 27,21-21-520,-10 33 1,4-3 365,6-7 0,2-1-36,7-5 0,2-1-816,1-3 0,1-1 824,2 1 1,0 0-10,-3 1 1,0 2-279,-3 4 0,-1 2 371,-5 5 1,-1 3-37,-6 8 1,-2 3 357,20-23 607,-18 22-404,-15 21 1494,-12 11-1803,-6 16 947,-3 20-836,0 19-10,0 27-28,0 14-40,0 8-235,3-28 1,1 1-124,6 29 0,-3-37 0,1-2 0,6 4 301,0-3-301,-4-25-584,1-6-508,-4-21-600,1-4-1119,5-10-1312,14-20-3242,5-10 7365,8-13 0,-17 23 0,-7 10 0</inkml:trace>
  <inkml:trace contextRef="#ctx0" brushRef="#br0" timeOffset="4">2578 4088 27646,'8'45'-1,"0"41"366,-3 0-365,-3-5 0,-2-4 0,0 18 0,0-25 0,3 11 0,2-35 0,4-14-611,3-9-1108,3-13-1787,19-15 3671,32-46 0,-27 29 0,12-25 0</inkml:trace>
  <inkml:trace contextRef="#ctx0" brushRef="#br0" timeOffset="5">4156 5146 16174,'0'-13'3518,"0"2"-2511,0 11-55,0-95-55,4 36-786,-1-12 0,3-4 432,12-15-350,-7 41 0,1-1-25,2 0 0,2-1 11,0 2 1,0 0 200,19-44-138,0 13-40,-2 9 10,-3 15 169,-3 8-84,-3 13 27,-3 6-55,-5 11-90,-2 5 477,1 8 114,-3 6-405,5 17-365,0 15 0,11 53 0,-15-40 0</inkml:trace>
</inkml:ink>
</file>

<file path=xl/ink/ink130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2-07-20T18:48:56.422"/>
    </inkml:context>
    <inkml:brush xml:id="br0">
      <inkml:brushProperty name="width" value="0.08571" units="cm"/>
      <inkml:brushProperty name="height" value="0.08571" units="cm"/>
      <inkml:brushProperty name="color" value="#E71224"/>
    </inkml:brush>
  </inkml:definitions>
  <inkml:trace contextRef="#ctx0" brushRef="#br0">916 237 23663,'-7'-56'1008,"1"1"0,-16-37-515,-22 75-45,-12 6-123,-17 6-12,-12 11-905,-11 18 740,44-4 1,2 4-7,-2 9 1,1 4-23,2 7 1,3 3 28,2 3 0,4 4-149,4 3 0,5 3 0,6 0 0,6 1 0,5-2 0,5 1 0,2-2 0,5-1 0,9-5 0,4-1 0,19 42 0,28-18 0,17-14 0,17-23 0,-40-25 0,2-6 0,3-7 0,1-8 0,2-6 0,0-6 0,-1-9 0,-1-5 0,-3-7 0,-3-4 0,-5-1 0,-5-4 0,-7 1 0,-6-2 0,-9 3 0,-6-1 0,-4-45 0,-39 9 0,-21 8 0,13 44 0,-7 5 0,-25 1 0,-4 6 0,19 8 0,0 3 0,-15 1 0,2 5 286,-10 14-286,17 5 0,15 10 146,15 2-146,13 1-343,9 1-1387,16 4-1000,22-1-1325,51-7 389,-30-16 0,2-2 3589,19-4 1,-2-2-1,4-1 1,-13 0-1</inkml:trace>
</inkml:ink>
</file>

<file path=xl/ink/ink131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2-07-20T18:48:56.423"/>
    </inkml:context>
    <inkml:brush xml:id="br0">
      <inkml:brushProperty name="width" value="0.08571" units="cm"/>
      <inkml:brushProperty name="height" value="0.08571" units="cm"/>
      <inkml:brushProperty name="color" value="#E71224"/>
    </inkml:brush>
  </inkml:definitions>
  <inkml:trace contextRef="#ctx0" brushRef="#br0">380 1 26519,'-69'26'717,"1"0"0,2 8 1,11 9-718,26 3 0,9 6-673,-2 11 0,4 5 673,5 0 0,4 2 0,2-1 0,3 0 0,6 1 0,3-2 0,3-9 0,3-3-33,4-4 0,4-4 33,22 29 0,5-25 334,-1-22-334,2-16 0,1-23 0,1-22 0,-2-27 0,-8-24 0,-24 34 0,-4-2-96,-3-1 1,-4 0 95,-8-1 0,-7 2 0,-23-44 0,8 51 0,-6 2 0,-38-26 0,2 16 0,8 16 655,16 13-655,14 11 401,17 6-1567,7 3-637,15 2-774,14 0 40,19 0-2488,37 5 5025,-16-1 0,-1 0 0,10 3 0,13 0 0</inkml:trace>
</inkml:ink>
</file>

<file path=xl/ink/ink132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2-07-20T18:48:56.424"/>
    </inkml:context>
    <inkml:brush xml:id="br0">
      <inkml:brushProperty name="width" value="0.08571" units="cm"/>
      <inkml:brushProperty name="height" value="0.08571" units="cm"/>
      <inkml:brushProperty name="color" value="#E71224"/>
    </inkml:brush>
  </inkml:definitions>
  <inkml:trace contextRef="#ctx0" brushRef="#br0">396 13 26502,'-65'-6'610,"0"1"1,6 3 0,10 10-466,13 31-139,18 20 50,9 11-45,27 9-5,10 1-389,22-1 433,6-7 7,-2-7-57,-10-7 96,-17-4-96,-13-3 0,-30 1 0,-19-1-3807,-46-22 1,-6-13-4393,39-12 8199,-21-5 0,20-9 0,70-18 0,-2 6 0</inkml:trace>
</inkml:ink>
</file>

<file path=xl/ink/ink133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2-07-20T18:48:56.425"/>
    </inkml:context>
    <inkml:brush xml:id="br0">
      <inkml:brushProperty name="width" value="0.08571" units="cm"/>
      <inkml:brushProperty name="height" value="0.08571" units="cm"/>
      <inkml:brushProperty name="color" value="#E71224"/>
    </inkml:brush>
  </inkml:definitions>
  <inkml:trace contextRef="#ctx0" brushRef="#br0">520 1 21255,'-51'57'618,"0"0"1,0-1-1,2 0 1,2 0-1,5-1-198,2 11 0,6 1-427,0 3 1,3 1 291,3 3 1,5 1-42,7-2 1,5 0-245,2-2 0,6 0 0,12-3 0,6-2 0,3-5 0,4-3 0,10-4 0,4-3 0,3-5 0,2-5 0,0-5 0,2-3 0,1-6 0,1-4-184,45 8-1490,5-16-253,-35-18 0,4-9 1841,28-18 1,-3-4 0,-37 16-1,-3 0 1,11-12 0,-1 1 0</inkml:trace>
</inkml:ink>
</file>

<file path=xl/ink/ink134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2-07-20T18:48:56.426"/>
    </inkml:context>
    <inkml:brush xml:id="br0">
      <inkml:brushProperty name="width" value="0.08571" units="cm"/>
      <inkml:brushProperty name="height" value="0.08571" units="cm"/>
      <inkml:brushProperty name="color" value="#E71224"/>
    </inkml:brush>
  </inkml:definitions>
  <inkml:trace contextRef="#ctx0" brushRef="#br0">138 0 25012,'39'54'812,"1"0"0,0-1 0,15 29 1,-13 0-608,-31-15 0,-8 2-1459,2 6 1,-3 0 1253,-5 0 0,-3 0 0,-2 0 0,-4-2-59,-5-2 0,-3-3 59,-3-2 0,-3-1 0,-2-4 0,-1-2 0,1-4 0,0-3 237,2-4 1,0-2-238,-16 28 0,12-19 0,15-22-1015,8-15-695,7-12-2883,15-25-5238,3-11 8990,14-23 0,-14 22 0,-4 5 0</inkml:trace>
</inkml:ink>
</file>

<file path=xl/ink/ink135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2-07-20T18:48:56.427"/>
    </inkml:context>
    <inkml:brush xml:id="br0">
      <inkml:brushProperty name="width" value="0.04286" units="cm"/>
      <inkml:brushProperty name="height" value="0.04286" units="cm"/>
    </inkml:brush>
  </inkml:definitions>
  <inkml:trace contextRef="#ctx0" brushRef="#br0">789 1 22010,'-17'16'2661,"-2"11"-2017,6 21-56,-9 13-134,-8 6-73,-11 5-515,-13 3 370,-11-1-161,28-38 1,-2 0-26,-1-1 1,0-2-18,-1-2 1,0-1 27,-35 22-27,10-12 70,13-15-199,15-12-95,10-9-73,11-11-57,9-13 186,5-15 33,10-14 12,11-7 369,15 2-280,11 7 0,7 9 6,7 11 5,6 9 28,9 10 12,5 3 83,4 7 101,0 14 169,-3 12 10,-7 21-11,-10 9-61,-12 5-156,-3 21-186,-20-26 0,-1 7 0,-18-34 0,-3-11 0,-4-9 0,1-6 0,-2-4 0,3-1 0,-1 0 0,3 0-444,1 0-1437,3-7-2298,16-20 4179,24-36 0,-20 26 0,10-12 0</inkml:trace>
  <inkml:trace contextRef="#ctx0" brushRef="#br0" timeOffset="1">1254 252 17288,'0'-8'3193,"0"2"-2314,0 6-32,0 0-187,79-12-167,-34 6-286,8-1 1,1-1 66,-2 3-78,-10 1-78,-7 3-79,-12 1-39,-8 0-56,-8 0-627,-4 0-1077,-3 0-972,0 3-1901,-6 14-335,-9 6 4968,-9 16 0,7-19 0,2-2 0</inkml:trace>
  <inkml:trace contextRef="#ctx0" brushRef="#br0" timeOffset="2">1368 546 15580,'7'0'5433,"-1"0"-4431,-6 0-4,0 0-774,92 0-174,-54 0-50,17 0 0,-1 0-218,-24 0-566,-5 0-303,-2 0-201,-2 0-1350,-1 0-1569,-2 0 4207,-3 0 0,-6 0 0,-5 0 0</inkml:trace>
</inkml:ink>
</file>

<file path=xl/ink/ink136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2-07-20T18:48:56.430"/>
    </inkml:context>
    <inkml:brush xml:id="br0">
      <inkml:brushProperty name="width" value="0.08571" units="cm"/>
      <inkml:brushProperty name="height" value="0.08571" units="cm"/>
      <inkml:brushProperty name="color" value="#F6630D"/>
    </inkml:brush>
  </inkml:definitions>
  <inkml:trace contextRef="#ctx0" brushRef="#br0">696 0 22352,'-3'52'966,"1"1"0,-5 39-355,2-43-34,-5 1 22,-1 3 12,-6 6-96,-5 3-95,-3 4-84,-4 3-79,-2 1-77,-3-4-29,1-3-21,-4-9-130,1-4 0,-5-10 0,-4-5 0,-2-10-91,-1-8-77,1-9-106,5-5-23,5-9 106,7-7 7,7-11 4,6-5-27,7-5-6,5 0 107,4-3 39,15-13 61,1 13 1,12-7 5,-2 21 0,2 3-6,2 7 6,5 3 34,2 5 66,7 3 147,1 8 447,25 30-330,-18 1 192,14 25-556,-25-12 0,-4-2 0,-5-1 0,-5-3 0,-5-4 0,-1 4 0,-8-15 0,1 1 0,-8-16 0,0-4 0,-2-1 0,1 0 0,1 2 0,-2-2 0,2 3-1340,3-5-1880,-4-2-1810,3-2-4801,-6-8 9562,-1-3 0,0 1 1,0 0-1</inkml:trace>
</inkml:ink>
</file>

<file path=xl/ink/ink137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2-07-20T18:48:56.431"/>
    </inkml:context>
    <inkml:brush xml:id="br0">
      <inkml:brushProperty name="width" value="0.04286" units="cm"/>
      <inkml:brushProperty name="height" value="0.04286" units="cm"/>
    </inkml:brush>
  </inkml:definitions>
  <inkml:trace contextRef="#ctx0" brushRef="#br0">626 0 20935,'0'52'3125,"0"11"-2565,0 22-84,0 11-10,0 3-805,0-1 675,-13-7-95,-8-5-106,-22-7-40,-11-7 11,-10-8-55,-6-12 16,-1-14-23,2-14 187,7-13-276,9-11 90,9-19-213,13-9 117,11-17 51,10-1 360,26-12-292,11 20 10,25 0-11,5 25 90,5 8 11,-1 4 101,-5 11 0,-5 6 16,-8 14 1,-6 4-90,-6 0-38,-4-3-158,-4-5 0,-2-6 0,-5-4 0,-1-4-41,0-1-838,11 2-314,-1-5-1686,12 0-711,10-6 3590,28-20 0,-33 13 0,9-13 0</inkml:trace>
  <inkml:trace contextRef="#ctx0" brushRef="#br0" timeOffset="1">1214 502 20918,'10'-6'3058,"-3"1"-2335,-7 5-203,98 6-217,-47 5-219,13-4 0,-1 3-16,-13 11-68,-8 1-320,-11 0-655,-7 1-1758,-10-1-1412,-6 5-5030,-10-3 9175,-12 1 0,6-13 0,-5-3 0</inkml:trace>
  <inkml:trace contextRef="#ctx0" brushRef="#br0" timeOffset="2">1378 852 18168,'0'2'3293,"0"0"-1735,0-2-942,76-11-264,-41 9-262,58-9-90,-64 11-790,-6 0-1036,-8 0-1350,0 6-5290,-3 2 8466,-1 7 0,-4-8 0,-2 1 0</inkml:trace>
</inkml:ink>
</file>

<file path=xl/ink/ink138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2-07-20T18:48:56.434"/>
    </inkml:context>
    <inkml:brush xml:id="br0">
      <inkml:brushProperty name="width" value="0.08571" units="cm"/>
      <inkml:brushProperty name="height" value="0.08571" units="cm"/>
      <inkml:brushProperty name="color" value="#F6630D"/>
    </inkml:brush>
  </inkml:definitions>
  <inkml:trace contextRef="#ctx0" brushRef="#br0">683 32 13631,'1'-13'3198,"1"3"-2257,-2 10 997,0 0-1305,0-4-275,0 2 102,0-1 228,-2 13 316,-2 8-108,-6 20-84,-9 19-146,-7 17-195,-10 15-292,15-42 0,-1 0-11,-2 0 0,-2 0-390,-2-1 0,-1 0 320,-1-4 0,-2 0-23,-1-2 1,-1-2-20,-33 29 34,1-12-46,8-11-44,11-17-33,10-12-281,17-9-145,9-14 833,8-12-419,9-11 37,13-14 3,15 1-51,40-10 50,-13 24 12,16 2 44,-32 23 314,-5 14-45,-8 10 85,-2 16 16,-4 11 358,7 34-379,-9-21-399,1 16 0,-11-34 0,-3-10 0,-2-10 0,-3-7 0,-1-7-113,-1-4-907,0-1-5096,12-11 6116,5-28 0,-4 20 0,-2-17 0</inkml:trace>
</inkml:ink>
</file>

<file path=xl/ink/ink139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2-07-20T18:48:56.435"/>
    </inkml:context>
    <inkml:brush xml:id="br0">
      <inkml:brushProperty name="width" value="0.08571" units="cm"/>
      <inkml:brushProperty name="height" value="0.08571" units="cm"/>
      <inkml:brushProperty name="color" value="#E71224"/>
    </inkml:brush>
  </inkml:definitions>
  <inkml:trace contextRef="#ctx0" brushRef="#br0">8975 421 22912,'34'77'1116,"0"0"1,-1 2 0,-1-2-639,-7-11 1,-2-1-1369,-1 5 0,-2 2 1229,-3 0 0,-3 0-339,-4 1 0,-3-1-17,-2-2 0,-2 0 17,-7-2 0,-3 0 0,-3-2 0,-4-1 0,-5-3 0,-5-2 0,-3-2 0,-2-2 125,-1-5 1,-2-2-126,2-6 0,1-2 0,-24 27 0,12-16 0,11-17-192,14-13-291,8-13-4407,7-26-4941,2-18 9809,6-25 0,-4 23 1,3 6-1</inkml:trace>
  <inkml:trace contextRef="#ctx0" brushRef="#br0" timeOffset="1">371 1360 19804,'36'-65'634,"0"-1"1,-1 5-1,5 9 146,41 2-671,10 12 266,-40 25 1,2 3-43,3 2 0,-1 5 11,3 12 1,0 6-20,0 3 0,-2 6-96,-1 12 1,-4 7-31,-3 3 0,-4 5-290,-5 3 0,-5 3 236,-6 1 1,-5 2 5,-8 1 0,-5 1 25,-5-1 1,-7 1-26,-10 1 0,-8-1-30,-7 1 0,-8-3-393,-11 2 1,-7-2 271,-6-3 0,-6-3-723,-6-2 0,-3-4 723,-2-5 0,-3-5 0,1-7 0,-2-5 0,2-9 0,1-4 0,5-3 0,1-7-66,6-11 1,3-8 65,6 0 0,5-8 0,6-9 0,7-8 0,6-2 0,7-4 0,8-3 0,6-2 0,3-2 0,7 0 0,11 0 0,6 0 0,3 1 0,5 2 0,8 1 0,4 4 0,2 4 0,1 4 235,36-27-1221,-5 19-727,-3 17-1777,14 15 3490,-21 10 0,-1 2 0,7 2 0,12 0 0</inkml:trace>
  <inkml:trace contextRef="#ctx0" brushRef="#br0" timeOffset="2">2299 1317 22677,'13'-35'1406,"3"1"-970,2 10-60,4-2-40,2-2-5,2 3 44,5 1-56,5 6 11,10 7 74,7 7-1,8 25-17,2 18-61,-1 30-185,-34-25 0,-4 3 3,-3 3 1,-4 4-144,-5 1 0,-4 2 0,-1 2 0,-5 0-200,-9 0 1,-5-2 199,-4 1 0,-5-2 0,-10-1 0,-6-2-565,-5-2 1,-5-2 564,-3-3 0,-3-4 0,-1-3 0,0-4-204,0-6 0,1-4 204,4-7 0,1-3 0,-36 1 0,15-23 0,15-22 0,11-20 0,13-18 0,11-4 0,9 1 337,7 8-337,12-13 0,4 25-192,12-9-530,3 24 598,6 5-1528,3 0-4571,45-7 661,-16 12 5658,-16 9 0,-3 2 0,-8 5 0,-11 3 0</inkml:trace>
  <inkml:trace contextRef="#ctx0" brushRef="#br0" timeOffset="3">3959 1016 22985,'-84'11'776,"-1"0"1,6-1 0,9 6-239,-2 28-236,11 1-173,20 0 11,19 0-11,13 2-28,27 3 184,12 5-66,23 5-18,9 5-371,1 3 433,-8 3 45,-9 0 45,-19 0-81,-12 0-272,-21-1 0,-23 0 0,-21-1 0,-21-5-566,-10-6 566,1-9 0,7-11 0,12-10 0,13-11 268,14-7-2021,11-7-1400,12-1-499,5-14-2935,14-3 6587,4-15 0,-2 14 0,1 2 0</inkml:trace>
  <inkml:trace contextRef="#ctx0" brushRef="#br0" timeOffset="4">4919 672 22638,'-72'52'1146,"-1"0"0,2 11 1,11 9-660,22 11 0,10 8-1073,7-24 0,1 2 1,3 0 769,4 2 1,1-1 0,3-1-14,-3 20 1,4-4-172,6-15 0,4-4 216,7-12 1,3-3-217,23 41 0,-7-46 0,5-2 0,2-1 0,4-3 0,3-3 0,4-4 0,0-5 0,2-4 0,0-5 0,1-5-231,44 6-469,-8-12-879,-10-5-1227,-9-6-633,5-23-5974,-6-7 9413,11-23 0,-39 26 0,-6 4 0</inkml:trace>
  <inkml:trace contextRef="#ctx0" brushRef="#br0" timeOffset="5">259 331 21556,'-9'-4'2566,"1"0"-1855,8 3-44,0-2-129,0 2-152,0-1 359,0 0-297,6 2-140,12 0-28,12 0-56,16 0 18,8 0-242,9 2 0,8-2 0,4 3 0,5-1 0,3 0 0,2-1 0,3-1-378,3 0 378,2 0 0,2-1 0,-3-6 0,-1 0 0,-7-5 0,-29 7 0,1 0 0,23-2 0,22 1 0,-33 3 0,1-1 0,3 3 0,0-2-24,2 2 24,0 0 0,2 1 0,1 0 0,3 0 0,-1 0 0,3 0 0,-2 0 0,-1 0 0,-2 0 0,-24 0 0,0 0 0,25 0 0,23 0 0,-36 1 0,1 4 0,-2 1 0,-1 0 0,0 1 0,-4-5 0,-1 1 0,20-3 0,-19 0 0,14 0 0,-25 0 0,-1 0 0,-2 0 0,0-2 0,1 2 376,0-2-376,1 1 26,24-1-26,-18-1 0,17-1 0,-23 3 0,-1-1 0,2 2 0,-2 0 0,1 0 0,2 0 0,1 0 0,2 0 0,1 0 0,1 0 0,0 0 0,1 0 0,0 0 0,2 0 0,0-1 0,0 0 0,24 0 0,-19 1 0,20-2 0,-24 2 0,1-3 0,1 0 0,2-3 0,1-2 0,30-6 0,-23 2 0,22-5 0,-34 6 0,1 0 0,-5 2 0,2 1 0,-2 3 0,1 2 0,-1 1 0,24 2 0,-17 0 0,19-1 0,-26 0 0,4-2 0,-2 1 0,0-1 0,0-2 0,-2 0 0,1-2 0,25-4 0,-18 3 0,20-3 0,-23 5 0,-3-1 0,3 2 0,-4 1 0,1 1 0,25 2 0,-17-4 0,23 1 0,-24-4 0,2 3 0,-1-5 0,0 1 0,-1 1 0,24-3 0,-23 5 0,16 0 0,-30 4 0,-3 2 0,-6 0 0,-2 0 0,-5 0 0,-4 0 0,-3 0 0,0 0 0,-1 3 0,1-1 0,2 5 0,0-4 0,1 1 0,-1-1 0,-2-3 0,-3 1 0,-3-1 0,-4 0 0,1 0 0,-4 0 0,1 0 0,-2 0 0,1 2 0,3-2 0,2 2 0,-1-2 0,7 0 0,-11 0 0,3 0 0,-11 0 0,-3 0 0,0 0 0,-3 0 0,3 0 0,-2 1-4303,0 0-2631,-11 0 6934,-5-1 0,1 0 0,2 0 0</inkml:trace>
</inkml:ink>
</file>

<file path=xl/ink/ink140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2-07-20T18:48:56.441"/>
    </inkml:context>
    <inkml:brush xml:id="br0">
      <inkml:brushProperty name="width" value="0.2" units="cm"/>
      <inkml:brushProperty name="height" value="0.4" units="cm"/>
      <inkml:brushProperty name="color" value="#FF40FF"/>
      <inkml:brushProperty name="tip" value="rectangle"/>
      <inkml:brushProperty name="rasterOp" value="maskPen"/>
    </inkml:brush>
  </inkml:definitions>
  <inkml:trace contextRef="#ctx0" brushRef="#br0">197 349 15217,'0'90'327,"0"1"1,-1-3 0,2-4 163,-1-19 1,1 0-1,3 14 1,1 4-165,-1-16 1,0 2 0,1 2-1,1 8 1,1 1 0,-2 1-1,0 3 1,-1 2 0,0-1-1,-1-1 1,0-1 0,-1 0-1,-1-6 1,-1 0 0,0-1-1,0-2 1,-1-1 0,1-1-1,-2-2 1,0-2 0,-1 0-1,0 1 1,0-1 0,-1-1 163,-3 27 1,0-2-1,0-9 1,-1-4-1,3-12 1,0-4-1,0-8 1,2-3 491,-2 44 0,2 3-564,1-48 1,2 0-420,-2 49 0,2-10 0,0-15 0,2-13 0,1-11 0,4-6 0,0-3 0,2-4 0,0-1 0,1-5 0,0-5 0,0-7 0,2-5 0,2-5 0,26 1 0,0-4 0,29 4 0,-1-3 0,16 0 0,-36-4 0,4 0 0,11 0 0,4-1 0,14 1 0,13 0 0,-24-3 0,9 0 0,6 0 0,0-1 0,-4 1 0,4 0 0,-3-1 0,1 1 0,5 0 0,6-1 0,6 0 0,3 0 0,-2 0 0,-8 0 0,-6 0 0,-4 0 0,-3 0 0,1 0 0,-2 0 0,0 0 0,0 0 0,-1 0 0,22-1 0,-2-1 0,0 0 0,-1 0 0,-1 0 0,0-1 0,0-1 0,0 0 0,-1-1 0,-1 0 0,-1-1 0,0 0 0,-1 0 0,0 0 0,-1 0 0,-1-1 0,-1 1 0,0 0 0,-2 0 0,0 0 0,-1 0 0,0 0 0,-1 0 0,0 1 0,-1 0 0,-1 1 0,1-1 0,-2 1 0,1-1 0,-1 0 0,-1 1 0,1 1 0,-1 0 0,-2-1 0,1 1 0,-2 0 0,1 0 0,-1 0 0,-1 0 0,-3 1 0,0 1 0,2-1 0,21 0 0,4 0 0,-6 0 0,6 0 0,-2 0 0,-21 1 0,3 0 0,-10 0 0,-9 0 0,-6 0 0,-2 1 0,1 0 0,1 0 0,1 0 0,6 0 0,1 0 0,-1 0 0,3 2 0,23 4 0,-1 3 0,-24-3 0,-1 2 0,16 4 0,-2 2 0,21 6 0,0-1 0,-3 0 0,2-3 0,-1 0 0,-4-5 0,-5-3 0,-34-6 0,-1-1 0,19 1 0,10-2 0,-40 0 0,-5 0 0,-3 0 0,-3 0 0,0 0 0,3 0 0,1 0 0,3 0 0,-2 0 0,0 0 0,-3 0 0,-4 0 0,-1 0 0,-5 1 0,-4 1 0,0 0 0,0 2 0,-2-1 0,0 3 0,-1-1 0,-1 2 0,2-1 0,3 0 0,-4 0 0,3-2 0,-6-1 0,0 0 0,-3-3 0,0 2 0,4-23 0,-4-8 0,2-32 0,-2-14 0,-5 22 0,2-4 0,1-14 0,0-4-7,2-19 1,0-4-89,-2 24 0,1-1 0,0-2 22,-1-3 0,1-1 0,0 0 11,1 2 1,1 0-1,0 2 19,-1 4 0,0 2 1,0 1-12,4-25 1,0 3 22,-1 13 1,-2 1 30,0 1 0,-2 0-17,0 3 0,-1-6 17,-1-11 0,-2-9 0,0 3 2,-1 19 0,0 3 0,0-4-2,-1 4 0,-1-4 0,1 0 0,-1 7-37,0-25 1,1 8 2,-1 17 1,1 4 30,0 11 0,0 4 3,6-37 50,-3 10-30,2 22 0,0-1-15,3-27 0,-3 32 1,-1 2 0,2-11 56,0 8-23,-2 5 28,2 5-17,-4 8-44,0 4 28,-2 6-29,1 5-5,-2 4 6,1 4-1,-1 3 46,2 1 16,0-2 28,1 3-44,-1-2-12,-1 1-6,-8-2-27,-5 2 5,-9 0-5,-8 2 44,-10 1-50,-11-3 6,-15 5-1,-12-3 7,-14 6-7,-9-1-5,48 3 0,1 0 0,-2 0 0,1 0 0,-47 0 0,3 0 6,2 0 61,1 3-5,-6 2-37,47 0 0,0 0 20,-3 1 0,-1 0-8,-2 1 0,-1 1-37,-1-1 0,-1 1 0,0 0 0,-4 1 0,-26 2 0,-2-1 0,22-2 0,-1-1 0,-20 1 0,2-2 0,26-2 0,4-1 0,0-2 0,1-1 0,2 1 0,0 0 0,2-1 0,1 0 0,3 0 0,-2 0 0,-17 0 0,-2 1 0,17 1 0,-1 0 0,-16 0 0,1 1 0,16 0 0,2 1 0,0-2 0,-1 1 0,-2 0 0,0 0 0,2-2 0,0 0 0,-1 2 0,1-1 0,2-2 0,0 0 0,1 2 0,0-1 0,-50 0 0,3 2 0,-2-3 0,-1 3 0,49-2 0,-1 0 0,-3 0 0,0 1 0,-3-1 0,0 0 0,-3 1 0,0-1 0,0-1 0,-3 0 0,-30 1 0,-1 0-18,23-1 1,-1 1 17,-22 1 0,2 0 17,29 0 1,2 1-18,1 1 0,1 0 0,2 0 0,-1 0-23,-21 4 0,0 0 6,20-2 0,0 0 14,-18 1 0,2 0 0,21-2 1,3-1-1,-3-1 0,-1 0 0,0 0 1,-1-1-24,-2 1 1,1-1 8,-2-1 1,1 0 13,-1 1 0,0-1-3,0-1 1,1 1 2,-1-1 0,1 1 0,3-1 1,-2 0 2,-21 0 0,-1 0 0,20 0 0,1 0 0,-17 0 0,1 0 0,23 0 0,2 0 33,-48 2-33,-1-1 0,2 3 0,0-2 6,0 1-6,0-3-3,29 1 0,-1-1 0,17 0 1,0 0 2,-14 0 0,1 0-6,-22 0 0,0 0 6,2 0-5,-2 0-1,0 0 9,27 3 0,0 0 2,-27 2-2,32-1 0,2 1 3,-12 2 5,7-2-6,3 0 1,2-1 0,2-1 5,-2-1-11,1 1 17,-24-3-6,19 2-6,-16-1 7,25-1-7,6 2 29,2-2-34,8 0 5,5 0-5,9 0-984,5 0 738,49 34 0,-28-25 0,33 25 0</inkml:trace>
</inkml:ink>
</file>

<file path=xl/ink/ink141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2-07-20T18:48:56.442"/>
    </inkml:context>
    <inkml:brush xml:id="br0">
      <inkml:brushProperty name="width" value="0.04286" units="cm"/>
      <inkml:brushProperty name="height" value="0.04286" units="cm"/>
    </inkml:brush>
  </inkml:definitions>
  <inkml:trace contextRef="#ctx0" brushRef="#br0">1849 34 16168,'0'-11'3624,"0"2"-2560,0 9 1670,0 0-2029,0-6-44,0 4-67,0-4-39,0 6-85,0 0-55,0 8 206,-8 17-78,-6 24-26,-16 30-517,9-29 0,-1 2-609,-6 6 0,-2 2 609,-5 5 0,-2 0 0,-5 2 0,-3 0-395,-3 1 1,-3-2 394,-5 0 0,-2-1 0,-2-4 0,-2-2 0,0-3 0,-6-3 0,7-12 0,-6-1 0,3-4 0,-9 3 0,-2-5 0,12-8 0,-4-1 0,5-5 0,-2-8 0,3-4 0,2-2 0,2-3 0,-40-1 0,3-35 0,41 1 0,8-36 0,36 4 0,10-10 0,17-3 0,12 1 0,19 6 0,11 8 0,13 12-648,9 8 648,-34 26 0,3 4 0,3 2 0,3 3 254,4 2 0,3 2-254,3 6 0,1 3 0,2 5 0,0 5 0,2 4 0,-1 6 0,-1 4 0,-1 5 0,-3 0 0,-1 4 0,15 17 0,-4 4 0,-22-17 0,-3 0 0,8 14 0,-5-2 0,1 13 539,-15-7-539,-7-7 0,-9-7 0,-4-7 0,-6-7 0,-1-8 737,-3-2-737,-4-13 598,-2-1-598,-4-9 273,0 0-273,0 1 0,0-1 0,2 3 0,-2 1 0,3 1 0,-1 2 0,2-1 0,-1 1 0,0-3 0,-1-1 0,0-3 0,-2 0-836,0-12-5941,9-46-247,2 0 7024,13-37 0,-12 55 0,0 9 0</inkml:trace>
  <inkml:trace contextRef="#ctx0" brushRef="#br0" timeOffset="1">2674 625 22991,'-13'-9'2184,"2"1"-1579,11 8-28,0 0-73,0-1-73,0 1 948,0-2-1379,0 1 0,0-1 0,0 0 0,0-1 0,3 1 0,6 0 0,6-1 0,11 1 0,8 1 0,12-2 0,9 2 0,8 0 0,7 1 0,0 0 0,1 1 0,-7 4 0,-7 1 0,-9 0 0,-9 1 0,-9-4 0,-4 2 0,-9-2 0,-2 1 0,-8-2 0,-2-1 0,-2 1 0,-2-2 0,0 2-769,-1-2-894,0 2-1098,-11 2 212,-11 4 511,-18 4-869,-14 5 1114,-11 5 51,-15 9 1530,25-9 1,2 0-1,-5 3 1,-6 3 0</inkml:trace>
  <inkml:trace contextRef="#ctx0" brushRef="#br0" timeOffset="2">2654 943 25337,'82'0'3334,"-1"0"-3334,-17 1 0,1 1 0,-5 3 0,-3-1 0,-2 2 0,-4-2 0,0 0 0,-6 0 0,-1-2 0,-6-1 0,-4 1 0,-7-2 0,-8 2 0,-5-2 0,-8 0 0,-2 0 0,-3 0-1368,-1 0-1416,-9 0-940,-11 0 3724,-27 4 0,20-3 0,-6 3 0</inkml:trace>
</inkml:ink>
</file>

<file path=xl/ink/ink142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2-07-20T18:48:56.445"/>
    </inkml:context>
    <inkml:brush xml:id="br0">
      <inkml:brushProperty name="width" value="0.08571" units="cm"/>
      <inkml:brushProperty name="height" value="0.08571" units="cm"/>
      <inkml:brushProperty name="color" value="#008C3A"/>
    </inkml:brush>
  </inkml:definitions>
  <inkml:trace contextRef="#ctx0" brushRef="#br0">2246 1909 15916,'15'13'2481,"-3"-3"-1634,-12-10 1213,0 0-1601,3 0-49,-1 0-12,3 0 33,-1 0 39,-1-1-16,-1-3-51,3-1 17,0-3-28,6-5-11,9-7-73,11-12-72,10-11-18,11-14 62,8-12-597,-27 30 0,2-2 440,2-3 0,0-2-20,3-4 1,0-2-3,2-2 0,-1-1 8,0-3 0,0-1-19,-2 2 0,-2 0 2,-3 1 0,-2 0-134,-3 4 0,-3 0 95,-3 4 1,-3 1 47,13-43-23,-6 6 1,-14 29 0,-2 0-79,7-24 0,1-16 0,-8 40 0,-1 7 0,-1 6 0,-1 5 0,-1 7 868,1-1-868,-2 13 276,-1-1-276,-4 10 0,-1 4 0,0 2 0,0 1 0,0 8 0,8 12 0,9 20 0,23 39 0,-10-20 0,3 7-745,10 19 0,4 6 745,-13-21 0,2 3 0,0-1 0,0 1 0,0 0 0,0-1 0,-3-4 0,-1-2 0,0-3 0,7 14 0,-2-5 0,-6-13 0,-1-3-135,-2-7 1,0-2 134,0-1 0,1-1 0,2 3 0,1 2 0,10 12 0,-1 0 0,-11-17 0,-2-2 0,5 7 0,-4-4 0,-2-4 0,-12-11 0,-5-13 0,-5-6 1443,-3-5-1443,-1-3 316,-1-1-2205,0 1-3018,-14-2-2693,-7 3 7600,-20 2 0,18-2 0,0 1 0</inkml:trace>
  <inkml:trace contextRef="#ctx0" brushRef="#br0" timeOffset="1">992 3232 23332,'4'-5'807,"-1"-1"-639,2-2-84,5-7-17,7-7 39,8-10 12,11-6 50,8-8-39,7-5 5,8-3 0,4-4-662,3-3 663,0-1 0,-3-1-177,-5 1 170,-9 2-4,-7 1-46,-6 6-28,3-20-16,-8 21-34,4-14 6,-10 23 5,-3 3 22,0 1 35,0-2 605,-7 14-662,-2 0 200,-9 15-206,-2 4 1,1 4-1,-2 1 1384,0 3-1389,1 0 0,1 0 6,1-3-1,4 0 29,0-4-28,4 0-6,1 1 5,0-1-5,-1-1 11,0 1-11,1 0 6,-4 1-6,1 4 6,-6-1 5,0 3-6,-4 0 107,2 0-100,4 0 172,5 7 35,12 10 51,9 21-270,15 19 0,-19-17 0,1 3-285,4 7 1,2 2 284,0 7 0,1 2-431,1 3 0,1 1 431,-2-1 0,1 1 0,-3-3 0,0 0 0,-2-5 0,-2-1 0,-2-5 0,-1-1 0,18 35-60,-6-13 60,-8-15 0,-8-14 0,-6-10 514,-6-15-514,-7-8 906,-2-8-906,-2-2 71,3 0-71,-2 0 0,2 0-214,-2-3-1332,4-4-2531,16-17 4077,27-24 0,-20 20 0,11-9 0</inkml:trace>
  <inkml:trace contextRef="#ctx0" brushRef="#br0" timeOffset="2">3629 3172 16174,'-2'4'3002,"0"-1"673,2-3-3267,0-5-94,0-3 56,6-10-18,8-11 24,10-9-35,11-11-10,9-11 11,9-5-258,8-12 61,-28 36 1,0 0-62,3-4 0,-1 0-28,1-3 0,-2 0-37,2 0 1,-2-1 5,-4 2 0,0 0 20,20-38-39,-9 13 39,-12 16 5,-9 17 0,-7 15-10,-6 11 10,-4 8-5,-1 4 946,-2 1-828,3 7 10,2 1-10,8 10-29,5 3 153,7 9-287,8 12 0,8 10 0,10 12-840,10 9 840,-29-33 0,1 1 0,4 3 0,0 0 0,1 1 0,-1-1 0,1 2 0,-1 0 0,-1-2 0,-1-1 0,-2-1 0,-1 0-167,24 35 167,-7-7 0,-10-8 0,0 12 0,-16-27 0,-1 6 0,-15-33 825,-4-7-825,0-8-1102,-1-2-2135,0-3-1121,0 0 4358,-16-14 0,11 11 0,-11-10 0</inkml:trace>
  <inkml:trace contextRef="#ctx0" brushRef="#br0" timeOffset="3">804 3662 26394,'0'-2'48,"5"-20"-42,-1 7 82,-1 3-38,-1 7 1,0 2 83,-2 3-128,1 0-1,2 0 1,3 0 28,0 0-29,1-1-5,-2 0-45,2 0-16,-2 1 61,3 0 39,4 6 73,5 7 6,7 12 83,8 14 68,7 12 17,8 16-406,-19-26 1,0 2 262,2 4 0,2 1 33,2 6 1,1 1-177,-1 0 0,2 2 0,12 23 0,1-1 0,-15-22 0,0-1 0,7 13 0,-3-4 0,3 3-142,-9-14 142,-8-15 0,-9-12 0,-4-10 0,-7-7 0,1-7 517,-5-2-580,1-1-862,-1-13-1674,0-7-1092,2-30-2336,7-4 6027,6-11 0,-4 29 0,0 10 0</inkml:trace>
  <inkml:trace contextRef="#ctx0" brushRef="#br0" timeOffset="4">2300 4619 13435,'-5'2'3271,"0"0"381,5-2-2975,-7 3-212,5-3-185,-6 3-101,8-9-33,0-4 112,3-10-11,2-10-51,7-10-28,5-10 17,4-14 27,7-5-38,1-7-45,10-5-6,0-1-5,5 2 27,-1 1-10,-2 7-29,-4 4 17,-5 7-22,-3 5-17,-12 23 129</inkml:trace>
  <inkml:trace contextRef="#ctx0" brushRef="#br0" timeOffset="5">2778 3486 25381,'7'-18'119,"-3"2"10,0 5-56,-3 3-12,0 1-61,-1-1 0,0-1 6,0-4-6,0 6 11,0-3 95,0 8 113,0 1-6,0 13 156,6 7-10,6 22-46,2-3-93</inkml:trace>
  <inkml:trace contextRef="#ctx0" brushRef="#br0" timeOffset="6">3469 4405 13586,'0'15'3932,"0"-3"-2902,0-12 1144,0 0-1788,0-16 73,0-2 34,0-19-66,2-3-19,0-8-77,1-6-79,0-5-135,2-8-27,2-3 39,2-7 39,3-3-17,1-1 0,2-1-22,4 5 0,0 2 5,0 9-16,-2 7-1,-2 10 7,-5 9-12,0 8 56,-2 6-129,-4 10-39,2 3 0,-5 10 5,2 2 802,-3 1-627,3 0-40,-2 0 56,3 0 28,1 0 5,5 0-78,3 0 6,0 0 22,1 0-39,-1 0-28,2 0-28,1 0 0,-1-2 6,-1-1 11,-3-1-6,-4 1 6,-2 1-34,-2 2-28,-2 0-22,5 5 102,3 15-119,9 19 0,8 32 0,-10-24 0,0 4 0,2 9 0,0 2-391,0 6 1,-1 2 390,2 1 0,-1-1 0,-1-1 0,-1-1 0,1-6 0,1-1 0,-2-6 0,-1-2 0,15 37 0,-1-15 0,-5-16 0,-2-14 0,-6-13 0,-5-14 0,-6-7 0,0-7 781,-5-3-781,2-1 0,-1 0-533,3 0-1147,2-7-2291,9-17 3971,12-28 0,-12 20 0,5-7 0</inkml:trace>
  <inkml:trace contextRef="#ctx0" brushRef="#br0" timeOffset="7">5435 3415 26106,'5'-4'55,"5"-4"1,0-2 11,3 0-5,-2 1 78,-1 2 123,-2 4 11,-1 2 6,3 7-39,2 13 375,17 48-274,-6 2-376,-5-17 1,0 3 33,6 37 0,-10-42 0,-1 0 0,0 2 0,0 0 0,0 1 0,1 0 0,-1-2 0,1 1 0,4 16 0,1-1 0,-4-18 0,-1-2 0,3 10 0,0-3 0,5 6 0,-5-15 0,0-10 0,-7-11 0,0-10 0,-5-7 0,0-4 236,0-3-837,2 0-474,1-6-925,3-7-1786,-1-20 3786,-3-26 0,-2 24 0,-4-6 0</inkml:trace>
</inkml:ink>
</file>

<file path=xl/ink/ink143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2-07-20T18:48:56.453"/>
    </inkml:context>
    <inkml:brush xml:id="br0">
      <inkml:brushProperty name="width" value="0.08571" units="cm"/>
      <inkml:brushProperty name="height" value="0.08571" units="cm"/>
      <inkml:brushProperty name="color" value="#E71224"/>
    </inkml:brush>
  </inkml:definitions>
  <inkml:trace contextRef="#ctx0" brushRef="#br0">549 622 22996,'-82'-38'2123,"17"6"-1652,65 27-18,0-2-117,4 1-89,12-6 61,19-6-62,21-7-106,21-6-56,13-1-25,-41 17 0,1 0-126,1 3 1,0 2 147,0 2 0,-1 1 37,44 1 5,-6 12 73,-12 16 39,-11 22-55,-17 22-180,-17 19 0,-15 12 0,-17-43 0,-6 1-236,-6 3 1,-6 0 235,-7 2 0,-6-1-427,-10 0 0,-5-1 427,-2-1 0,-7-1 0,-1-8 0,-6-1 0,2-3 0,-8 3 0,-2-3 0,10-8 0,-3 0 0,4-8 0,-2-7 0,3-6 0,4-3 0,0-5 0,-44-13 0,13-25 0,16-24 0,36-3 0,6-7 0,11 13 0,4-2-192,-2-20 1,7 1 191,13 17 0,6 3 0,0 0 0,4 2 0,6 3 0,4 2 0,28-34 410,0 16-2304,16 8 992,-19 27-2262,12 6-533,-9 26 3697,19 30 0,-30-20 0,4 19 0</inkml:trace>
  <inkml:trace contextRef="#ctx0" brushRef="#br0" timeOffset="1">2073 575 21187,'62'-5'771,"-1"-1"0,-2 1 0,-6 1-116,7 6 107,1 13-22,-4 12-85,-7 24 23,-11 12-275,-16 16-56,-10 7 6,-20 6-420,-21-2 286,-23-4-219,15-46 0,-3-2 0,-5-2 0,-1-3 0,-6-2 0,0-2 0,0-4 0,-1-3 0,1-3 0,0-3 0,-41 3 0,12-10 0,16-17 0,12-15 0,17-17 13,10-18-13,13-7 0,6-7 0,6-2 0,12-2-147,7 0-502,17 4-365,4 8-274,4 11-1,-1 14-766,1 13-908,9 14-6325,-1 6 9288,8 6 0,-29 0 0,-7 0 0</inkml:trace>
  <inkml:trace contextRef="#ctx0" brushRef="#br0" timeOffset="2">3533 432 17932,'4'-13'3876,"-1"2"-2570,-3 11 111,0 0-829,-76-25 51,32 19-407,-9-4 0,0 5 93,3 21-140,6 12-101,14 6-50,10 3-1,12 4 18,5 7 66,4 9 152,10 10 0,4 11 33,8 8-935,-1 8 935,-5-2-111,-5-3-320,-8-6 129,-4-7 0,-16-6 0,-9-7 0,-19-6 0,-4-8 0,-1-9 0,-14-9 0,18-15 0,-4-5 0,20-11 0,6-5 0,4-5-3009,7-22-845,12-11 3854,33-40 0,-19 42 0,19-9 0</inkml:trace>
  <inkml:trace contextRef="#ctx0" brushRef="#br0" timeOffset="3">4740 14 22060,'-23'-7'2291,"-4"1"-1669,-8 17 17,-10 12 33,-7 20-67,-8 17-697,-4 17 313,31-31 1,1 2-29,-2 6 0,2 2 23,1 6 0,0 2-533,2 3 1,2 3 316,2 4 0,4 0-657,1 2 0,3 0 657,6 0 0,4 0 0,0-1 0,3-2 0,3-2 0,3-2 0,5-3 0,2-1-178,1-4 0,3-3 178,5-3 0,2-3 0,-1-5 0,3 0 0,6 7 0,0-3 0,15 20 180,7 7-180,-20-38 0,-4-6 653,-2-3-653,-4-6 1396,-2-2-1396,2-2 464,-7-6-464,1-4 223,-6-8-2184,0-3-3450,8-21 5411,9-37 0,-10 23 0,3-18 0</inkml:trace>
</inkml:ink>
</file>

<file path=xl/ink/ink144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2-07-20T18:48:56.457"/>
    </inkml:context>
    <inkml:brush xml:id="br0">
      <inkml:brushProperty name="width" value="0.04286" units="cm"/>
      <inkml:brushProperty name="height" value="0.04286" units="cm"/>
    </inkml:brush>
  </inkml:definitions>
  <inkml:trace contextRef="#ctx0" brushRef="#br0">800 148 20795,'50'-81'2957,"-9"16"-2044,-37 64 62,1 4-264,-2 12-229,1 13-57,-3 20-55,-1 14-107,-16 12-56,-13 11-346,4-40 1,-4-1 202,-3 3 1,-3-2-23,-4 1 0,-2-1-14,1-3 0,-2-2-6,0-1 0,-1-3-8,3-4 0,0-2-8,-35 19-6,7-14 0,7-14-78,7-11-62,6-5-6,9-17-56,2-19 163,20-3-28,2-12 513,24 16-452,13 4 6,16 2 6,51 6 27,-16 7-218,-21 9 0,0 4 337,21 16 83,-3 14-94,-4 17-141,-3 7 0,-6 2 0,-4-1 0,-5-6 0,-7-8 0,-7-8 0,0-1 0,-13-13 0,0-1 538,-13-13-538,-2-2 0,0-1 0,-1 3 0,1 0 0,-3-2 0,-2 0 0,-1-5-959,0 2-1147,2-2-1737,7 0 3843,12-20 0,-8 16 0,4-16 0</inkml:trace>
  <inkml:trace contextRef="#ctx0" brushRef="#br0" timeOffset="1">1758 302 18930,'-8'-11'4800,"2"2"-4559,6 9 655,0 0-381,32-33-5,-13 23-62,27-23-90,-19 32-139,2 1-118,3 0-57,3 4-44,0 2 0,1 4-100,-3 0-85,-5-2-280,-5 2-431,-6-4-381,-7 1-1412,-5-1-700,-4 0-1164,-13 7-1021,-9 0 5574,-15 6 0,13-9 0,3-1 0</inkml:trace>
  <inkml:trace contextRef="#ctx0" brushRef="#br0" timeOffset="2">1581 596 14645,'-2'7'5987,"1"-1"-4884,1-6 18,0 0-891,80 0-6,-42 0 11,63 0-106,-62 0-84,-4 0-45,-5 0-269,-5 0-515,-6 0-415,-1 0-145,-4 2-656,3 1-2044,3 8-1893,1 3 5937,2 5 0,-11-8 0,-4-4 0</inkml:trace>
</inkml:ink>
</file>

<file path=xl/ink/ink145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2-07-20T18:48:56.460"/>
    </inkml:context>
    <inkml:brush xml:id="br0">
      <inkml:brushProperty name="width" value="0.08571" units="cm"/>
      <inkml:brushProperty name="height" value="0.08571" units="cm"/>
      <inkml:brushProperty name="color" value="#F6630D"/>
    </inkml:brush>
  </inkml:definitions>
  <inkml:trace contextRef="#ctx0" brushRef="#br0">739 54 19132,'-6'-29'2116,"2"6"-1567,4 21 73,0 5 95,0 13-146,-2 14-67,-3 21-78,-3 14-90,-7 11-34,-6 6-223,-7 0 207,-7 1-34,-3-2 0,-7-4-56,-2-4-39,-3-4-12,0-9 6,-20 10-111,17-24 4,-13 0-38,21-26 28,6-11-34,2-5-68,4-11-32,12-8-7,5-13 40,11-7 17,5-5 16,11-3 236,3-1-202,14 0 0,1 6-6,3 4 1,-1 9 5,0 7 28,5 9-23,2 5 23,11 7 101,6 12 22,9 13 6,1 16 39,-1 6 39,-6 5-28,-9-3 29,-9 2 16,-8-7-6,-9-1-127,-6-4-119,-6-3 0,-5-4 0,-3-8 0,-3-4 0,0-8 0,0-1 0,0-6 0,0-2 0,0-3-6448,0-2 2835,-6-7 3613,-14-14 0,10 8 0,-8-6 0</inkml:trace>
</inkml:ink>
</file>

<file path=xl/ink/ink146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2-07-20T18:48:56.461"/>
    </inkml:context>
    <inkml:brush xml:id="br0">
      <inkml:brushProperty name="width" value="0.08571" units="cm"/>
      <inkml:brushProperty name="height" value="0.08571" units="cm"/>
      <inkml:brushProperty name="color" value="#E71224"/>
    </inkml:brush>
  </inkml:definitions>
  <inkml:trace contextRef="#ctx0" brushRef="#br0">38 1 22419,'44'45'1029,"1"-1"0,-2 4 0,-6 1-601,-14 0 0,-4 2-721,-1 8 0,-1 3 612,-2 4 1,-3 4-376,-3 4 1,-2 2 279,-2 2 1,-2 0-225,0 1 0,-3 1 0,-2-3 0,-3 0 0,-1-4 0,-3 0 0,-2-6 0,-2-1 0,-2-5 0,-2-1 0,1-6 0,0-2 108,-16 42-108,1-14 0,2-11 0,2-16 0,4-8 0,3-15 585,5-7-585,2-8 834,3-6-1143,3-4-392,0-4-1333,2-1-1259,2-7-253,-1-10 3546,3-19 0,1 15 0,0-5 0</inkml:trace>
</inkml:ink>
</file>

<file path=xl/ink/ink147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2-07-20T18:48:56.462"/>
    </inkml:context>
    <inkml:brush xml:id="br0">
      <inkml:brushProperty name="width" value="0.08571" units="cm"/>
      <inkml:brushProperty name="height" value="0.08571" units="cm"/>
      <inkml:brushProperty name="color" value="#008C3A"/>
    </inkml:brush>
  </inkml:definitions>
  <inkml:trace contextRef="#ctx0" brushRef="#br0">2771 1120 12931,'-10'0'4458,"3"0"-3472,7 0 661,0 0-852,-38 35 67,25-22 2,-31 25-153,36-30-129,0-1-106,2-4-33,1 0-57,3-3 466,1 0-651,1-6-33,3-7-61,8-15-46,11-15-10,17-18-18,11-15-295,-19 30 1,1-1 264,3-4 0,0-2-1,4-2 1,1 0 3,0-2 0,0 0 19,1 1 0,1 1-25,-4 4 0,-1 0 3,-3 4 0,-1 2 47,21-30 6,-13 16 90,-13 15 5,-11 14-17,-7 9-11,-7 9-11,-1 6 518,-2 2-624,1 2 27,-1-1-33,2-1 6,-1 0-1,0 0 46,0 0 22,1 3 55,-2 1-77,3 0-1,1 0 40,2 6-6,4 6-23,4 11 46,3 11 78,3 13-16,2 17-169,3 21-579,-10-28 0,0 3 579,1 5 0,0 2 0,1 10 0,1 1 0,-1-1 0,1-2 0,-1-5 0,0-1 0,1 0 0,-1-3 0,0-10 0,-1-2-12,-1-2 0,0-2 12,12 30 0,1-2 0,-11-34 0,-1-1 0,-11-31 0,-3-6 0,-1-5 1155,-1-1-1155,0-4 27,0-6-27,-3-9-326,-4-6-1388,-6-6-2442,-6-3-1372,0 1 5528,-2 7 0,11 12 0,1 7 0</inkml:trace>
  <inkml:trace contextRef="#ctx0" brushRef="#br0" timeOffset="1">1194 2752 19837,'0'3'840,"6"-1"-353,6-10 6,12-6-179,8-12-129,10-9 0,7-11 28,9-9 44,3-7-5,5-8-50,1-4-271,-34 36 1,1-1 135,30-33-11,-6 2 12,-6 10-35,-6 3-22,-5 8 29,-5 4-21,6-14 15,-12 16-29,4-12 1,-14 22 5,0 1 40,-3 5 21,1 1-10,-1 4 197,0 2-180,-1 2 53,5-3-82,-8 6 1,5-3-1,-7 8 29,0-1-1,0 0 118,1 0-45,-4 5 84,-1 2-16,-3 4 123,-1 4 123,5 14-140,1 10-90,6 17-22,-1 5-40,1 2 6,-2 2 6,-1-4 202,5 27-85,-5-13-44,3 26-46,-3-14-59,-3 4-153,0 2 0,-2-6 0,2-8 0,-1-12 0,-1-13 0,1-13 0,-1-10 0,-3-10 0,0-4 0,-3-4-63,0 0-441,1-2-633,-2 0-818,3 0-2100,5-14 4055,13-22 0,-9 15 0,6-12 0</inkml:trace>
  <inkml:trace contextRef="#ctx0" brushRef="#br0" timeOffset="2">3493 2551 21265,'-4'-11'886,"4"-6"-674,12-11-38,8-12-12,16-12 12,8-12 0,8-5-298,6-6 292,-2 3-79,-2 0-10,-5 8-12,-8 7 22,-9 11 79,-7 10 17,-12 10-34,-3 9-33,-6 7 392,-1 4-442,-3 4-24,3 1-38,-1 1 67,4 0 229,4 0 68,7 0 134,8 14 667,24 48-695,-9 8-236,-11-16 1,-3 4-425,-7-9 0,-4-1 276,1 2 1,-1 0-93,8 45-146,-4-10 146,-6-10 0,0 2 0,-5-29 0,0-2 0,-6-33 0,1-5-679,-3-6-4324,2-1-1215,-2-14 6218,-5-1 0,4-2 0,-4 6 0</inkml:trace>
  <inkml:trace contextRef="#ctx0" brushRef="#br0" timeOffset="3">1216 3161 25896,'8'30'304,"16"44"183,5 15-316,-13-39 0,0 2-182,1 1 0,0 0 159,-1 1 1,0 0-32,-1-3 1,0-1-40,0-1 1,-1-1 55,10 36-50,-3-11 28,-1 2-106,-7-29-1,0-2 1,-9-29-6,-1-7-303,-2-4-363,-1-3-2320,4-1 2986,23-61 0,-19 46 0,19-46 0</inkml:trace>
  <inkml:trace contextRef="#ctx0" brushRef="#br0" timeOffset="4">2308 3988 15238,'-11'16'2941,"2"-2"-2162,9-14 610,0 0-1154,7-34 45,4 3 39,8-34 51,1 7-79,0-5-84,-1-7-77,-1 1 38,-2-2-12,-3 2-21,1 2 10,-2 7-21,-1 3-52,1 10-10,-2 4-56,-1 6 27,1 4-27,-2 1-1,1 2 1,1 0-6,0 0 6,3-2-1,3 3 29,0 0 22,3 5 61,4-1-38,-14 18-43</inkml:trace>
  <inkml:trace contextRef="#ctx0" brushRef="#br0" timeOffset="5">3159 3974 21629,'7'28'1115,"2"-20"-924,6-53-63,-1-14 40,0-9-61,-4-9-29,-3-4-22,-2-4-45,-4 1-5,1 1 0,-1 2-1,4 5-5,2 2 6,5 4-1,-1 5 1,2 6-6,-3 9 6,0 11 66,-1 9-10,-3 10-6,0 7-11,0 5 11,-1 3-23,3 2 214,9 1 145,-1 5 397,10 25 69,1 23-237,7 39-721,-15-33 1,0 2 300,1 7 1,0 2-74,-1 1 1,1 2 64,5 20 1,-1-2-130,-7-26 1,0-3-12,2 13 0,-1-6 60,1 0-432,-7-14 319,-1-14 0,-4-14-12,3-7-683,7-10-290,2-3-201,10-8-2595,-1-11-1269,2-18 5050,0-20 0,-13 20 0,-3-1 0</inkml:trace>
  <inkml:trace contextRef="#ctx0" brushRef="#br0" timeOffset="6">4252 3917 18716,'-3'17'2291,"0"-3"-1333,3-14 964,0 0-1626,4-20-144,8-5 21,5-27-5,10-11-33,-1-11-35,1-14-593,-4-5 515,-12 43 0,-1 0-5,-2 1 0,1-1-17,-2 0 0,-1 0 0,4-44 0,-2 9 6,-2 11-1,-2 11-5,0 12 0,1 10 6,0 2-1,0 18 1,-1 1 633,-3 17-443,2 1 175,1 2 323,9 18-61,4 15-107,11 29-44,7 18-333,2 13-65,-17-45 1,-1 1-85,-1-1 0,-1-1 0,16 42 0,-3-9 0,-6-7 0,-1-7 0,-3-4 0,-1-6 0,-1-4 0,-2-3 0,-1-6 0,-3-7 288,-2-5-351,-2-11-1012,-3-3-1681,0-7-1187,-3-5-2381,-1-2 6324,-1-3 0,0 0 0</inkml:trace>
</inkml:ink>
</file>

<file path=xl/ink/ink148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2-07-20T18:48:56.469"/>
    </inkml:context>
    <inkml:brush xml:id="br0">
      <inkml:brushProperty name="width" value="0.08571" units="cm"/>
      <inkml:brushProperty name="height" value="0.08571" units="cm"/>
      <inkml:brushProperty name="color" value="#E71224"/>
    </inkml:brush>
  </inkml:definitions>
  <inkml:trace contextRef="#ctx0" brushRef="#br0">299 467 21831,'-78'-43'1311,"16"1"-930,72 16 5,12-11-28,17-7 12,19-7 22,13-3-323,-30 26 0,3 2 71,2 0 0,2 3-31,0 3 0,1 3-42,0 5 1,1 4 184,44-1 0,-6 34-79,-6 17-75,-46-8 0,-3 6 14,-2 4 0,-4 2-14,-5 2 0,-5 2 47,-4 1 1,-4 0 44,-2-1 1,-5 1 168,-19 47-210,5-49 0,-6-1-149,-9 0 0,-5-2 0,-5 0 0,-5-2-284,-3-2 0,-2-3 284,-4-2 0,-2-3 0,0-4 0,-1-4 0,0-3 0,-2-4 0,-21-5 0,0-5 0,21-6 0,0-5 0,-14-6 0,4-8 0,-10-28 0,18-17 0,18-7 0,26 17 0,8-1 0,15-32 0,2 30 0,6 2-464,33-19-270,9 11-380,4 10-530,3 15-1616,5 8-308,27 9-989,-48 11 0,1 1 4557,10 2 0,-4 1 0,7-2 0,-18 5 0</inkml:trace>
</inkml:ink>
</file>

<file path=xl/ink/ink149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2-07-20T18:48:56.470"/>
    </inkml:context>
    <inkml:brush xml:id="br0">
      <inkml:brushProperty name="width" value="0.08571" units="cm"/>
      <inkml:brushProperty name="height" value="0.08571" units="cm"/>
      <inkml:brushProperty name="color" value="#E71224"/>
    </inkml:brush>
  </inkml:definitions>
  <inkml:trace contextRef="#ctx0" brushRef="#br0">192 1 23545,'73'18'674,"0"0"0,-5 0 0,-8 4-142,0 27-145,-6 5-85,-7 4 51,-10 4-17,-11 0-17,-13 1-45,-9 1-5,-22-1 63,-11 1-332,-27-5 0,-14-4 0,-8-13-228,-7-10 228,3-17 0,3-7 0,12-11 0,12-13 0,15-9 0,13-16 0,12-5 0,9-7-107,21-22-380,4 21-191,16-10-408,-3 31-116,-1 8-584,-1 5-2919,27-4-274,-10 9 4979,22-8 0,-40 16 0,-7-1 0</inkml:trace>
</inkml:ink>
</file>

<file path=xl/ink/ink150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2-07-20T18:48:56.471"/>
    </inkml:context>
    <inkml:brush xml:id="br0">
      <inkml:brushProperty name="width" value="0.08571" units="cm"/>
      <inkml:brushProperty name="height" value="0.08571" units="cm"/>
      <inkml:brushProperty name="color" value="#E71224"/>
    </inkml:brush>
  </inkml:definitions>
  <inkml:trace contextRef="#ctx0" brushRef="#br0">594 23 18688,'0'-13'3625,"0"3"-2779,0 10 705,0 0-896,-89 10-167,53 3-362,-16-3 0,3 4-59,29 11-61,10 3 44,6 5 101,9 9 73,10 7 107,6 7 105,8 8 1,-6 5-50,-6 3 90,-7 1-477,-7-1 0,-16-3 0,-10-3 0,-17-7 0,-10-5 0,-3-9 0,-2-10 0,5-10 0,4-7 0,7-11-214,1-2-576,14-5-856,4 0-1536,15 0-324,11 0-2476,10 0 5982,13-2 0,-9 2 0,-3-2 0</inkml:trace>
</inkml:ink>
</file>

<file path=xl/ink/ink151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2-07-20T18:48:56.472"/>
    </inkml:context>
    <inkml:brush xml:id="br0">
      <inkml:brushProperty name="width" value="0.08571" units="cm"/>
      <inkml:brushProperty name="height" value="0.08571" units="cm"/>
      <inkml:brushProperty name="color" value="#E71224"/>
    </inkml:brush>
  </inkml:definitions>
  <inkml:trace contextRef="#ctx0" brushRef="#br0">492 32 21338,'-56'-26'2509,"-1"20"-1579,18 44-56,-10 26-471,22-23 1,1 4-343,-3 9 1,1 4 232,0 4 0,1 3-446,1 6 0,3 1 365,1 0 1,4 0-214,4-1 0,4 0 0,2-3 0,4-2 0,4-5 0,5-3 0,6-5 0,4-2 151,29 35-151,21-15 0,5-16 0,7-14 0,-3-11 0,-4-11 0,-8-9-735,-4-6-1292,-6-4-1640,15-22-1755,-4-6 5422,10-25 0,-35 24 0,-10 4 0</inkml:trace>
</inkml:ink>
</file>

<file path=xl/ink/ink152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2-07-20T18:48:56.473"/>
    </inkml:context>
    <inkml:brush xml:id="br0">
      <inkml:brushProperty name="width" value="0.08571" units="cm"/>
      <inkml:brushProperty name="height" value="0.08571" units="cm"/>
      <inkml:brushProperty name="color" value="#E71224"/>
    </inkml:brush>
  </inkml:definitions>
  <inkml:trace contextRef="#ctx0" brushRef="#br0">257 1 21360,'-4'18'3165,"9"18"-2173,15 37-135,6 21-1100,-13-40 1,-2 1 566,0 4 1,-2 1-90,-2 1 1,-2 0 24,-1 0 1,-2-1-261,0-1 0,-2-1 0,-5-4 0,-2-1 0,-1-1 0,-3-2 0,-26 40 0,-7-3 0,-6-10 0,-1-8 366,4-12-366,7-16 188,10-9-188,10-14-1049,8-6-883,8-7-992,2-4-1429,7-10 4353,9-17 0,-6 11 0,5-8 0</inkml:trace>
</inkml:ink>
</file>

<file path=xl/ink/ink153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2-07-20T18:48:56.474"/>
    </inkml:context>
    <inkml:brush xml:id="br0">
      <inkml:brushProperty name="width" value="0.04286" units="cm"/>
      <inkml:brushProperty name="height" value="0.04286" units="cm"/>
    </inkml:brush>
  </inkml:definitions>
  <inkml:trace contextRef="#ctx0" brushRef="#br0">864 7 17473,'2'-4'1838,"0"1"-1340,-2 3 1462,0 0-744,1 26-225,-5 7-156,-4 30-168,-14 8-91,-8 9-77,-15 8-617,19-43 0,-3 1 221,-5 1 1,-2 1-15,-4-2 1,-1 0-23,-2-1 1,-1-1-15,0-4 0,0-1-22,2-5 0,1-2 36,-32 19-67,12-15-28,11-17-157,11-10-73,9-10 90,7-15-11,11-8 762,4-17-588,10-2 5,16-6 0,14 2 0,21 0 0,12 4 0,9 4 0,4 7 0,-2 8 5,-4 8 63,-5 8 122,-8 5 112,-7 9 62,-11 9 6,-6 12-68,-8 9-65,-5 5-237,-7-2 0,-4 1 0,-2-8 0,-4-2 0,0-7 0,-1-4 0,0-3 0,3-5 0,-2-2 0,1-3 0,1-3-578,0-2-1270,2-1-2062,5 0-397,15-10-3927,4-7 8234,11-12 0,-21 10 0,-5 4 0</inkml:trace>
  <inkml:trace contextRef="#ctx0" brushRef="#br0" timeOffset="1">1673 294 20677,'0'-1'3439,"0"-1"-1316,0 2-1686,94 18-39,-47-11-281,14 4 1,1 0 39,-10-4-90,-5-2-34,-8 1-33,-9-2-106,-12 2-432,-3-2-766,-8 1-1318,-2-1-985,-4 6-2683,-11 1 6290,-6 4 0,2-8 0,1-1 0</inkml:trace>
  <inkml:trace contextRef="#ctx0" brushRef="#br0" timeOffset="2">1824 609 19445,'1'7'4234,"1"-1"-3629,-2-6-190,89 3-96,-43-2-247,12 0 1,0 1-73,-10-2-162,-7 0-768,-6 0-1126,-12 0-1142,-3 0-3220,-10 1 6418,-3 2 0,-4 0 0,-3 0 0</inkml:trace>
</inkml:ink>
</file>

<file path=xl/ink/ink154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2-07-20T18:48:56.477"/>
    </inkml:context>
    <inkml:brush xml:id="br0">
      <inkml:brushProperty name="width" value="0.08571" units="cm"/>
      <inkml:brushProperty name="height" value="0.08571" units="cm"/>
      <inkml:brushProperty name="color" value="#F6630D"/>
    </inkml:brush>
  </inkml:definitions>
  <inkml:trace contextRef="#ctx0" brushRef="#br0">769 11 14146,'0'-6'4408,"0"2"-980,0 4-2363,-18 10-158,6 8-123,-16 15-50,8 9-62,-5 11-95,-7 9-96,-5 9-128,-11 7-387,-3 3 269,-6 1-50,-1-5-17,2-5-51,1-12-66,7-7 0,1-14-51,7-8-90,2-12-112,7-9-100,5-6-118,7-8-79,6-9 405,6-9-332,4-10 297,3-2 129,14 1 0,5 4 0,20 6 17,31 6 17,-13 8 218,20 5 140,-27 19 112,-3 9 61,-5 20 176,7 41-741,-18-19 0,6 24 0,-20-36 0,-1-7 0,-4-14 0,-2-6 0,-2-13 0,-1-5 0,-2-7-3109,6-4-1742,-2-18 4851,6-25 0,-8 17 0,-1-9 0</inkml:trace>
</inkml:ink>
</file>

<file path=xl/ink/ink155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2-07-20T18:48:56.478"/>
    </inkml:context>
    <inkml:brush xml:id="br0">
      <inkml:brushProperty name="width" value="0.08571" units="cm"/>
      <inkml:brushProperty name="height" value="0.08571" units="cm"/>
      <inkml:brushProperty name="color" value="#008C3A"/>
    </inkml:brush>
  </inkml:definitions>
  <inkml:trace contextRef="#ctx0" brushRef="#br0">2669 1894 19423,'-13'-7'2240,"2"1"-1495,11 6 857,0 0-1059,-12-14-106,9 3-56,-3-17-28,26-4 5,16-17-72,23-19-516,-22 27 1,1-3 316,6-5 0,1-1-12,3-4 1,1-1-18,-1-3 1,1-1-20,0-1 1,0-2-24,-2 0 1,-2 0 0,0-1 0,-2 1-14,-1 2 0,-1 1 19,-2 1 0,-1 2-19,-2 4 0,1 1 14,-4 2 0,0 3-17,-1 2 0,0 1-131,-1 1 0,-1 2 137,28-35 28,-3 4 22,-9 12 22,-9 11 79,-10 19 72,-10 13 264,-6 44-167,-5 53-326,-4-6 0,-1 10-592,0-15 1,-1 5-1,1 1 592,-1 9 0,0 3 0,0-2 0,0-4 0,0-1 0,0-3-441,0 25 0,0-6 441,0-22 0,0-6-94,0 31 94,1-18 0,4-7 0,4-2 0,1-9 0,0-14 0,-3-18 2109,-2-17-3398,-2-13-1656,-1-20-2539,-3-15 5520,-27-30 1,18 29-1,-17-5 1</inkml:trace>
  <inkml:trace contextRef="#ctx0" brushRef="#br0" timeOffset="1">1131 3608 21506,'-48'-16'1003,"24"-17"-835,75-42-875,-18 30 0,2-2 765,6-8 1,3-2 50,3-3 1,1-1-419,3-5 1,2 0 428,2 0 1,2 0 30,-1 0 1,2 1-10,1 2 1,1 2 2,-2 5 1,1 3 5,-4 5 1,1 4 125,-5 7 0,0 4-14,35-15 23,-16 24 84,-17 13 352,-18 40-61,-16 36-362,-13-17 1,-3 6 26,-1 14 1,-2 3-327,-3 3 0,0-1 0,0-3 0,0 0 0,-2 1 0,0 0 0,2 8 0,0-2 0,1-23 0,1-1 0,2 7 0,1-6 1018,7-7-1018,5-18-8,9-15-5592,48-48-668,-8-8 6220,-11 3 1,-3 0 0,-6-2 0,-10 10-1</inkml:trace>
  <inkml:trace contextRef="#ctx0" brushRef="#br0" timeOffset="2">3304 3421 17109,'0'13'3624,"0"-2"-2874,0-11 1441,0 0-1934,51-60-72,-10 4-129,3-2 0,2-4-378,-10 7 1,-2 0 399,2-4 1,-2-2-4,1-2 1,-2 0-20,-1 0 0,-1 1-6,-1 2 1,-1 0-181,-1 4 1,0 1 196,0 6 0,2 2-8,-2 4 0,1 3 2,31-27-21,3 12-6,-3 13 84,-3 12 268,-6 15 185,-10 12 331,-9 48 392,-16 53-1644,-9-17 1,-5 16 349,-5-17 0,-4 11 0,0 3 0,0-7-255,2 1 1,1-5-1,-2 4 255,-1-7 0,-2 4 0,1-2 0,1-12 0,1 3 0,2-10 38,-1 24-38,5-19 0,2-4-80,4-29-1313,6-2-2993,9-48 4791,7-41 1,-11 25-1,-1-21 1</inkml:trace>
  <inkml:trace contextRef="#ctx0" brushRef="#br0" timeOffset="3">239 5243 17893,'-60'12'1299,"1"0"1,-35 7-505,80-19-162,8-3-374,2-8-131,3-12 12,7-19 40,13-20 27,21-21-520,-10 33 1,4-3 365,6-7 0,2-1-36,7-5 0,2-1-816,1-3 0,1-1 824,2 1 1,0 0-10,-3 1 1,0 2-279,-3 4 0,-1 2 371,-5 5 1,-1 3-37,-6 8 1,-2 3 357,20-23 607,-18 22-404,-15 21 1494,-12 11-1803,-6 16 947,-3 20-836,0 19-10,0 27-28,0 14-40,0 8-235,3-28 1,1 1-124,6 29 0,-3-37 0,1-2 0,6 4 301,0-3-301,-4-25-584,1-6-508,-4-21-600,1-4-1119,5-10-1312,14-20-3242,5-10 7365,8-13 0,-17 23 0,-7 10 0</inkml:trace>
  <inkml:trace contextRef="#ctx0" brushRef="#br0" timeOffset="4">2578 4088 27646,'8'45'-1,"0"41"366,-3 0-365,-3-5 0,-2-4 0,0 18 0,0-25 0,3 11 0,2-35 0,4-14-611,3-9-1108,3-13-1787,19-15 3671,32-46 0,-27 29 0,12-25 0</inkml:trace>
  <inkml:trace contextRef="#ctx0" brushRef="#br0" timeOffset="5">4156 5146 16174,'0'-13'3518,"0"2"-2511,0 11-55,0-95-55,4 36-786,-1-12 0,3-4 432,12-15-350,-7 41 0,1-1-25,2 0 0,2-1 11,0 2 1,0 0 200,19-44-138,0 13-40,-2 9 10,-3 15 169,-3 8-84,-3 13 27,-3 6-55,-5 11-90,-2 5 477,1 8 114,-3 6-405,5 17-365,0 15 0,11 53 0,-15-40 0</inkml:trace>
</inkml:ink>
</file>

<file path=xl/ink/ink156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2-07-20T18:48:56.484"/>
    </inkml:context>
    <inkml:brush xml:id="br0">
      <inkml:brushProperty name="width" value="0.08571" units="cm"/>
      <inkml:brushProperty name="height" value="0.08571" units="cm"/>
      <inkml:brushProperty name="color" value="#E71224"/>
    </inkml:brush>
  </inkml:definitions>
  <inkml:trace contextRef="#ctx0" brushRef="#br0">916 237 23663,'-7'-56'1008,"1"1"0,-16-37-515,-22 75-45,-12 6-123,-17 6-12,-12 11-905,-11 18 740,44-4 1,2 4-7,-2 9 1,1 4-23,2 7 1,3 3 28,2 3 0,4 4-149,4 3 0,5 3 0,6 0 0,6 1 0,5-2 0,5 1 0,2-2 0,5-1 0,9-5 0,4-1 0,19 42 0,28-18 0,17-14 0,17-23 0,-40-25 0,2-6 0,3-7 0,1-8 0,2-6 0,0-6 0,-1-9 0,-1-5 0,-3-7 0,-3-4 0,-5-1 0,-5-4 0,-7 1 0,-6-2 0,-9 3 0,-6-1 0,-4-45 0,-39 9 0,-21 8 0,13 44 0,-7 5 0,-25 1 0,-4 6 0,19 8 0,0 3 0,-15 1 0,2 5 286,-10 14-286,17 5 0,15 10 146,15 2-146,13 1-343,9 1-1387,16 4-1000,22-1-1325,51-7 389,-30-16 0,2-2 3589,19-4 1,-2-2-1,4-1 1,-13 0-1</inkml:trace>
</inkml:ink>
</file>

<file path=xl/ink/ink157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2-07-20T18:48:56.485"/>
    </inkml:context>
    <inkml:brush xml:id="br0">
      <inkml:brushProperty name="width" value="0.08571" units="cm"/>
      <inkml:brushProperty name="height" value="0.08571" units="cm"/>
      <inkml:brushProperty name="color" value="#E71224"/>
    </inkml:brush>
  </inkml:definitions>
  <inkml:trace contextRef="#ctx0" brushRef="#br0">380 1 26519,'-69'26'717,"1"0"0,2 8 1,11 9-718,26 3 0,9 6-673,-2 11 0,4 5 673,5 0 0,4 2 0,2-1 0,3 0 0,6 1 0,3-2 0,3-9 0,3-3-33,4-4 0,4-4 33,22 29 0,5-25 334,-1-22-334,2-16 0,1-23 0,1-22 0,-2-27 0,-8-24 0,-24 34 0,-4-2-96,-3-1 1,-4 0 95,-8-1 0,-7 2 0,-23-44 0,8 51 0,-6 2 0,-38-26 0,2 16 0,8 16 655,16 13-655,14 11 401,17 6-1567,7 3-637,15 2-774,14 0 40,19 0-2488,37 5 5025,-16-1 0,-1 0 0,10 3 0,13 0 0</inkml:trace>
</inkml:ink>
</file>

<file path=xl/ink/ink158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2-07-20T18:48:56.486"/>
    </inkml:context>
    <inkml:brush xml:id="br0">
      <inkml:brushProperty name="width" value="0.08571" units="cm"/>
      <inkml:brushProperty name="height" value="0.08571" units="cm"/>
      <inkml:brushProperty name="color" value="#E71224"/>
    </inkml:brush>
  </inkml:definitions>
  <inkml:trace contextRef="#ctx0" brushRef="#br0">396 13 26502,'-65'-6'610,"0"1"1,6 3 0,10 10-466,13 31-139,18 20 50,9 11-45,27 9-5,10 1-389,22-1 433,6-7 7,-2-7-57,-10-7 96,-17-4-96,-13-3 0,-30 1 0,-19-1-3807,-46-22 1,-6-13-4393,39-12 8199,-21-5 0,20-9 0,70-18 0,-2 6 0</inkml:trace>
</inkml:ink>
</file>

<file path=xl/ink/ink159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2-07-20T18:48:56.487"/>
    </inkml:context>
    <inkml:brush xml:id="br0">
      <inkml:brushProperty name="width" value="0.08571" units="cm"/>
      <inkml:brushProperty name="height" value="0.08571" units="cm"/>
      <inkml:brushProperty name="color" value="#E71224"/>
    </inkml:brush>
  </inkml:definitions>
  <inkml:trace contextRef="#ctx0" brushRef="#br0">520 1 21255,'-51'57'618,"0"0"1,0-1-1,2 0 1,2 0-1,5-1-198,2 11 0,6 1-427,0 3 1,3 1 291,3 3 1,5 1-42,7-2 1,5 0-245,2-2 0,6 0 0,12-3 0,6-2 0,3-5 0,4-3 0,10-4 0,4-3 0,3-5 0,2-5 0,0-5 0,2-3 0,1-6 0,1-4-184,45 8-1490,5-16-253,-35-18 0,4-9 1841,28-18 1,-3-4 0,-37 16-1,-3 0 1,11-12 0,-1 1 0</inkml:trace>
</inkml:ink>
</file>

<file path=xl/ink/ink160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2-07-20T18:48:56.488"/>
    </inkml:context>
    <inkml:brush xml:id="br0">
      <inkml:brushProperty name="width" value="0.08571" units="cm"/>
      <inkml:brushProperty name="height" value="0.08571" units="cm"/>
      <inkml:brushProperty name="color" value="#E71224"/>
    </inkml:brush>
  </inkml:definitions>
  <inkml:trace contextRef="#ctx0" brushRef="#br0">138 0 25012,'39'54'812,"1"0"0,0-1 0,15 29 1,-13 0-608,-31-15 0,-8 2-1459,2 6 1,-3 0 1253,-5 0 0,-3 0 0,-2 0 0,-4-2-59,-5-2 0,-3-3 59,-3-2 0,-3-1 0,-2-4 0,-1-2 0,1-4 0,0-3 237,2-4 1,0-2-238,-16 28 0,12-19 0,15-22-1015,8-15-695,7-12-2883,15-25-5238,3-11 8990,14-23 0,-14 22 0,-4 5 0</inkml:trace>
</inkml:ink>
</file>

<file path=xl/ink/ink161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2-07-20T18:48:56.489"/>
    </inkml:context>
    <inkml:brush xml:id="br0">
      <inkml:brushProperty name="width" value="0.04286" units="cm"/>
      <inkml:brushProperty name="height" value="0.04286" units="cm"/>
    </inkml:brush>
  </inkml:definitions>
  <inkml:trace contextRef="#ctx0" brushRef="#br0">789 1 22010,'-17'16'2661,"-2"11"-2017,6 21-56,-9 13-134,-8 6-73,-11 5-515,-13 3 370,-11-1-161,28-38 1,-2 0-26,-1-1 1,0-2-18,-1-2 1,0-1 27,-35 22-27,10-12 70,13-15-199,15-12-95,10-9-73,11-11-57,9-13 186,5-15 33,10-14 12,11-7 369,15 2-280,11 7 0,7 9 6,7 11 5,6 9 28,9 10 12,5 3 83,4 7 101,0 14 169,-3 12 10,-7 21-11,-10 9-61,-12 5-156,-3 21-186,-20-26 0,-1 7 0,-18-34 0,-3-11 0,-4-9 0,1-6 0,-2-4 0,3-1 0,-1 0 0,3 0-444,1 0-1437,3-7-2298,16-20 4179,24-36 0,-20 26 0,10-12 0</inkml:trace>
  <inkml:trace contextRef="#ctx0" brushRef="#br0" timeOffset="1">1254 252 17288,'0'-8'3193,"0"2"-2314,0 6-32,0 0-187,79-12-167,-34 6-286,8-1 1,1-1 66,-2 3-78,-10 1-78,-7 3-79,-12 1-39,-8 0-56,-8 0-627,-4 0-1077,-3 0-972,0 3-1901,-6 14-335,-9 6 4968,-9 16 0,7-19 0,2-2 0</inkml:trace>
  <inkml:trace contextRef="#ctx0" brushRef="#br0" timeOffset="2">1368 546 15580,'7'0'5433,"-1"0"-4431,-6 0-4,0 0-774,92 0-174,-54 0-50,17 0 0,-1 0-218,-24 0-566,-5 0-303,-2 0-201,-2 0-1350,-1 0-1569,-2 0 4207,-3 0 0,-6 0 0,-5 0 0</inkml:trace>
</inkml:ink>
</file>

<file path=xl/ink/ink162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2-07-20T18:48:56.492"/>
    </inkml:context>
    <inkml:brush xml:id="br0">
      <inkml:brushProperty name="width" value="0.08571" units="cm"/>
      <inkml:brushProperty name="height" value="0.08571" units="cm"/>
      <inkml:brushProperty name="color" value="#F6630D"/>
    </inkml:brush>
  </inkml:definitions>
  <inkml:trace contextRef="#ctx0" brushRef="#br0">696 0 22352,'-3'52'966,"1"1"0,-5 39-355,2-43-34,-5 1 22,-1 3 12,-6 6-96,-5 3-95,-3 4-84,-4 3-79,-2 1-77,-3-4-29,1-3-21,-4-9-130,1-4 0,-5-10 0,-4-5 0,-2-10-91,-1-8-77,1-9-106,5-5-23,5-9 106,7-7 7,7-11 4,6-5-27,7-5-6,5 0 107,4-3 39,15-13 61,1 13 1,12-7 5,-2 21 0,2 3-6,2 7 6,5 3 34,2 5 66,7 3 147,1 8 447,25 30-330,-18 1 192,14 25-556,-25-12 0,-4-2 0,-5-1 0,-5-3 0,-5-4 0,-1 4 0,-8-15 0,1 1 0,-8-16 0,0-4 0,-2-1 0,1 0 0,1 2 0,-2-2 0,2 3-1340,3-5-1880,-4-2-1810,3-2-4801,-6-8 9562,-1-3 0,0 1 1,0 0-1</inkml:trace>
</inkml:ink>
</file>

<file path=xl/ink/ink163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2-07-20T18:48:56.493"/>
    </inkml:context>
    <inkml:brush xml:id="br0">
      <inkml:brushProperty name="width" value="0.04286" units="cm"/>
      <inkml:brushProperty name="height" value="0.04286" units="cm"/>
    </inkml:brush>
  </inkml:definitions>
  <inkml:trace contextRef="#ctx0" brushRef="#br0">626 0 20935,'0'52'3125,"0"11"-2565,0 22-84,0 11-10,0 3-805,0-1 675,-13-7-95,-8-5-106,-22-7-40,-11-7 11,-10-8-55,-6-12 16,-1-14-23,2-14 187,7-13-276,9-11 90,9-19-213,13-9 117,11-17 51,10-1 360,26-12-292,11 20 10,25 0-11,5 25 90,5 8 11,-1 4 101,-5 11 0,-5 6 16,-8 14 1,-6 4-90,-6 0-38,-4-3-158,-4-5 0,-2-6 0,-5-4 0,-1-4-41,0-1-838,11 2-314,-1-5-1686,12 0-711,10-6 3590,28-20 0,-33 13 0,9-13 0</inkml:trace>
  <inkml:trace contextRef="#ctx0" brushRef="#br0" timeOffset="1">1214 502 20918,'10'-6'3058,"-3"1"-2335,-7 5-203,98 6-217,-47 5-219,13-4 0,-1 3-16,-13 11-68,-8 1-320,-11 0-655,-7 1-1758,-10-1-1412,-6 5-5030,-10-3 9175,-12 1 0,6-13 0,-5-3 0</inkml:trace>
  <inkml:trace contextRef="#ctx0" brushRef="#br0" timeOffset="2">1378 852 18168,'0'2'3293,"0"0"-1735,0-2-942,76-11-264,-41 9-262,58-9-90,-64 11-790,-6 0-1036,-8 0-1350,0 6-5290,-3 2 8466,-1 7 0,-4-8 0,-2 1 0</inkml:trace>
</inkml:ink>
</file>

<file path=xl/ink/ink164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2-07-20T18:48:56.496"/>
    </inkml:context>
    <inkml:brush xml:id="br0">
      <inkml:brushProperty name="width" value="0.08571" units="cm"/>
      <inkml:brushProperty name="height" value="0.08571" units="cm"/>
      <inkml:brushProperty name="color" value="#F6630D"/>
    </inkml:brush>
  </inkml:definitions>
  <inkml:trace contextRef="#ctx0" brushRef="#br0">683 32 13631,'1'-13'3198,"1"3"-2257,-2 10 997,0 0-1305,0-4-275,0 2 102,0-1 228,-2 13 316,-2 8-108,-6 20-84,-9 19-146,-7 17-195,-10 15-292,15-42 0,-1 0-11,-2 0 0,-2 0-390,-2-1 0,-1 0 320,-1-4 0,-2 0-23,-1-2 1,-1-2-20,-33 29 34,1-12-46,8-11-44,11-17-33,10-12-281,17-9-145,9-14 833,8-12-419,9-11 37,13-14 3,15 1-51,40-10 50,-13 24 12,16 2 44,-32 23 314,-5 14-45,-8 10 85,-2 16 16,-4 11 358,7 34-379,-9-21-399,1 16 0,-11-34 0,-3-10 0,-2-10 0,-3-7 0,-1-7-113,-1-4-907,0-1-5096,12-11 6116,5-28 0,-4 20 0,-2-17 0</inkml:trace>
</inkml:ink>
</file>

<file path=xl/ink/ink165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2-07-20T18:48:56.497"/>
    </inkml:context>
    <inkml:brush xml:id="br0">
      <inkml:brushProperty name="width" value="0.08571" units="cm"/>
      <inkml:brushProperty name="height" value="0.08571" units="cm"/>
      <inkml:brushProperty name="color" value="#E71224"/>
    </inkml:brush>
  </inkml:definitions>
  <inkml:trace contextRef="#ctx0" brushRef="#br0">8975 421 22912,'34'77'1116,"0"0"1,-1 2 0,-1-2-639,-7-11 1,-2-1-1369,-1 5 0,-2 2 1229,-3 0 0,-3 0-339,-4 1 0,-3-1-17,-2-2 0,-2 0 17,-7-2 0,-3 0 0,-3-2 0,-4-1 0,-5-3 0,-5-2 0,-3-2 0,-2-2 125,-1-5 1,-2-2-126,2-6 0,1-2 0,-24 27 0,12-16 0,11-17-192,14-13-291,8-13-4407,7-26-4941,2-18 9809,6-25 0,-4 23 1,3 6-1</inkml:trace>
  <inkml:trace contextRef="#ctx0" brushRef="#br0" timeOffset="1">371 1360 19804,'36'-65'634,"0"-1"1,-1 5-1,5 9 146,41 2-671,10 12 266,-40 25 1,2 3-43,3 2 0,-1 5 11,3 12 1,0 6-20,0 3 0,-2 6-96,-1 12 1,-4 7-31,-3 3 0,-4 5-290,-5 3 0,-5 3 236,-6 1 1,-5 2 5,-8 1 0,-5 1 25,-5-1 1,-7 1-26,-10 1 0,-8-1-30,-7 1 0,-8-3-393,-11 2 1,-7-2 271,-6-3 0,-6-3-723,-6-2 0,-3-4 723,-2-5 0,-3-5 0,1-7 0,-2-5 0,2-9 0,1-4 0,5-3 0,1-7-66,6-11 1,3-8 65,6 0 0,5-8 0,6-9 0,7-8 0,6-2 0,7-4 0,8-3 0,6-2 0,3-2 0,7 0 0,11 0 0,6 0 0,3 1 0,5 2 0,8 1 0,4 4 0,2 4 0,1 4 235,36-27-1221,-5 19-727,-3 17-1777,14 15 3490,-21 10 0,-1 2 0,7 2 0,12 0 0</inkml:trace>
  <inkml:trace contextRef="#ctx0" brushRef="#br0" timeOffset="2">2299 1317 22677,'13'-35'1406,"3"1"-970,2 10-60,4-2-40,2-2-5,2 3 44,5 1-56,5 6 11,10 7 74,7 7-1,8 25-17,2 18-61,-1 30-185,-34-25 0,-4 3 3,-3 3 1,-4 4-144,-5 1 0,-4 2 0,-1 2 0,-5 0-200,-9 0 1,-5-2 199,-4 1 0,-5-2 0,-10-1 0,-6-2-565,-5-2 1,-5-2 564,-3-3 0,-3-4 0,-1-3 0,0-4-204,0-6 0,1-4 204,4-7 0,1-3 0,-36 1 0,15-23 0,15-22 0,11-20 0,13-18 0,11-4 0,9 1 337,7 8-337,12-13 0,4 25-192,12-9-530,3 24 598,6 5-1528,3 0-4571,45-7 661,-16 12 5658,-16 9 0,-3 2 0,-8 5 0,-11 3 0</inkml:trace>
  <inkml:trace contextRef="#ctx0" brushRef="#br0" timeOffset="3">3959 1016 22985,'-84'11'776,"-1"0"1,6-1 0,9 6-239,-2 28-236,11 1-173,20 0 11,19 0-11,13 2-28,27 3 184,12 5-66,23 5-18,9 5-371,1 3 433,-8 3 45,-9 0 45,-19 0-81,-12 0-272,-21-1 0,-23 0 0,-21-1 0,-21-5-566,-10-6 566,1-9 0,7-11 0,12-10 0,13-11 268,14-7-2021,11-7-1400,12-1-499,5-14-2935,14-3 6587,4-15 0,-2 14 0,1 2 0</inkml:trace>
  <inkml:trace contextRef="#ctx0" brushRef="#br0" timeOffset="4">4919 672 22638,'-72'52'1146,"-1"0"0,2 11 1,11 9-660,22 11 0,10 8-1073,7-24 0,1 2 1,3 0 769,4 2 1,1-1 0,3-1-14,-3 20 1,4-4-172,6-15 0,4-4 216,7-12 1,3-3-217,23 41 0,-7-46 0,5-2 0,2-1 0,4-3 0,3-3 0,4-4 0,0-5 0,2-4 0,0-5 0,1-5-231,44 6-469,-8-12-879,-10-5-1227,-9-6-633,5-23-5974,-6-7 9413,11-23 0,-39 26 0,-6 4 0</inkml:trace>
  <inkml:trace contextRef="#ctx0" brushRef="#br0" timeOffset="5">259 331 21556,'-9'-4'2566,"1"0"-1855,8 3-44,0-2-129,0 2-152,0-1 359,0 0-297,6 2-140,12 0-28,12 0-56,16 0 18,8 0-242,9 2 0,8-2 0,4 3 0,5-1 0,3 0 0,2-1 0,3-1-378,3 0 378,2 0 0,2-1 0,-3-6 0,-1 0 0,-7-5 0,-29 7 0,1 0 0,23-2 0,22 1 0,-33 3 0,1-1 0,3 3 0,0-2-24,2 2 24,0 0 0,2 1 0,1 0 0,3 0 0,-1 0 0,3 0 0,-2 0 0,-1 0 0,-2 0 0,-24 0 0,0 0 0,25 0 0,23 0 0,-36 1 0,1 4 0,-2 1 0,-1 0 0,0 1 0,-4-5 0,-1 1 0,20-3 0,-19 0 0,14 0 0,-25 0 0,-1 0 0,-2 0 0,0-2 0,1 2 376,0-2-376,1 1 26,24-1-26,-18-1 0,17-1 0,-23 3 0,-1-1 0,2 2 0,-2 0 0,1 0 0,2 0 0,1 0 0,2 0 0,1 0 0,1 0 0,0 0 0,1 0 0,0 0 0,2 0 0,0-1 0,0 0 0,24 0 0,-19 1 0,20-2 0,-24 2 0,1-3 0,1 0 0,2-3 0,1-2 0,30-6 0,-23 2 0,22-5 0,-34 6 0,1 0 0,-5 2 0,2 1 0,-2 3 0,1 2 0,-1 1 0,24 2 0,-17 0 0,19-1 0,-26 0 0,4-2 0,-2 1 0,0-1 0,0-2 0,-2 0 0,1-2 0,25-4 0,-18 3 0,20-3 0,-23 5 0,-3-1 0,3 2 0,-4 1 0,1 1 0,25 2 0,-17-4 0,23 1 0,-24-4 0,2 3 0,-1-5 0,0 1 0,-1 1 0,24-3 0,-23 5 0,16 0 0,-30 4 0,-3 2 0,-6 0 0,-2 0 0,-5 0 0,-4 0 0,-3 0 0,0 0 0,-1 3 0,1-1 0,2 5 0,0-4 0,1 1 0,-1-1 0,-2-3 0,-3 1 0,-3-1 0,-4 0 0,1 0 0,-4 0 0,1 0 0,-2 0 0,1 2 0,3-2 0,2 2 0,-1-2 0,7 0 0,-11 0 0,3 0 0,-11 0 0,-3 0 0,0 0 0,-3 0 0,3 0 0,-2 1-4303,0 0-2631,-11 0 6934,-5-1 0,1 0 0,2 0 0</inkml:trace>
</inkml:ink>
</file>

<file path=xl/ink/ink166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2-07-20T18:48:56.503"/>
    </inkml:context>
    <inkml:brush xml:id="br0">
      <inkml:brushProperty name="width" value="0.2" units="cm"/>
      <inkml:brushProperty name="height" value="0.4" units="cm"/>
      <inkml:brushProperty name="color" value="#FF40FF"/>
      <inkml:brushProperty name="tip" value="rectangle"/>
      <inkml:brushProperty name="rasterOp" value="maskPen"/>
    </inkml:brush>
  </inkml:definitions>
  <inkml:trace contextRef="#ctx0" brushRef="#br0">197 349 15217,'0'90'327,"0"1"1,-1-3 0,2-4 163,-1-19 1,1 0-1,3 14 1,1 4-165,-1-16 1,0 2 0,1 2-1,1 8 1,1 1 0,-2 1-1,0 3 1,-1 2 0,0-1-1,-1-1 1,0-1 0,-1 0-1,-1-6 1,-1 0 0,0-1-1,0-2 1,-1-1 0,1-1-1,-2-2 1,0-2 0,-1 0-1,0 1 1,0-1 0,-1-1 163,-3 27 1,0-2-1,0-9 1,-1-4-1,3-12 1,0-4-1,0-8 1,2-3 491,-2 44 0,2 3-564,1-48 1,2 0-420,-2 49 0,2-10 0,0-15 0,2-13 0,1-11 0,4-6 0,0-3 0,2-4 0,0-1 0,1-5 0,0-5 0,0-7 0,2-5 0,2-5 0,26 1 0,0-4 0,29 4 0,-1-3 0,16 0 0,-36-4 0,4 0 0,11 0 0,4-1 0,14 1 0,13 0 0,-24-3 0,9 0 0,6 0 0,0-1 0,-4 1 0,4 0 0,-3-1 0,1 1 0,5 0 0,6-1 0,6 0 0,3 0 0,-2 0 0,-8 0 0,-6 0 0,-4 0 0,-3 0 0,1 0 0,-2 0 0,0 0 0,0 0 0,-1 0 0,22-1 0,-2-1 0,0 0 0,-1 0 0,-1 0 0,0-1 0,0-1 0,0 0 0,-1-1 0,-1 0 0,-1-1 0,0 0 0,-1 0 0,0 0 0,-1 0 0,-1-1 0,-1 1 0,0 0 0,-2 0 0,0 0 0,-1 0 0,0 0 0,-1 0 0,0 1 0,-1 0 0,-1 1 0,1-1 0,-2 1 0,1-1 0,-1 0 0,-1 1 0,1 1 0,-1 0 0,-2-1 0,1 1 0,-2 0 0,1 0 0,-1 0 0,-1 0 0,-3 1 0,0 1 0,2-1 0,21 0 0,4 0 0,-6 0 0,6 0 0,-2 0 0,-21 1 0,3 0 0,-10 0 0,-9 0 0,-6 0 0,-2 1 0,1 0 0,1 0 0,1 0 0,6 0 0,1 0 0,-1 0 0,3 2 0,23 4 0,-1 3 0,-24-3 0,-1 2 0,16 4 0,-2 2 0,21 6 0,0-1 0,-3 0 0,2-3 0,-1 0 0,-4-5 0,-5-3 0,-34-6 0,-1-1 0,19 1 0,10-2 0,-40 0 0,-5 0 0,-3 0 0,-3 0 0,0 0 0,3 0 0,1 0 0,3 0 0,-2 0 0,0 0 0,-3 0 0,-4 0 0,-1 0 0,-5 1 0,-4 1 0,0 0 0,0 2 0,-2-1 0,0 3 0,-1-1 0,-1 2 0,2-1 0,3 0 0,-4 0 0,3-2 0,-6-1 0,0 0 0,-3-3 0,0 2 0,4-23 0,-4-8 0,2-32 0,-2-14 0,-5 22 0,2-4 0,1-14 0,0-4-7,2-19 1,0-4-89,-2 24 0,1-1 0,0-2 22,-1-3 0,1-1 0,0 0 11,1 2 1,1 0-1,0 2 19,-1 4 0,0 2 1,0 1-12,4-25 1,0 3 22,-1 13 1,-2 1 30,0 1 0,-2 0-17,0 3 0,-1-6 17,-1-11 0,-2-9 0,0 3 2,-1 19 0,0 3 0,0-4-2,-1 4 0,-1-4 0,1 0 0,-1 7-37,0-25 1,1 8 2,-1 17 1,1 4 30,0 11 0,0 4 3,6-37 50,-3 10-30,2 22 0,0-1-15,3-27 0,-3 32 1,-1 2 0,2-11 56,0 8-23,-2 5 28,2 5-17,-4 8-44,0 4 28,-2 6-29,1 5-5,-2 4 6,1 4-1,-1 3 46,2 1 16,0-2 28,1 3-44,-1-2-12,-1 1-6,-8-2-27,-5 2 5,-9 0-5,-8 2 44,-10 1-50,-11-3 6,-15 5-1,-12-3 7,-14 6-7,-9-1-5,48 3 0,1 0 0,-2 0 0,1 0 0,-47 0 0,3 0 6,2 0 61,1 3-5,-6 2-37,47 0 0,0 0 20,-3 1 0,-1 0-8,-2 1 0,-1 1-37,-1-1 0,-1 1 0,0 0 0,-4 1 0,-26 2 0,-2-1 0,22-2 0,-1-1 0,-20 1 0,2-2 0,26-2 0,4-1 0,0-2 0,1-1 0,2 1 0,0 0 0,2-1 0,1 0 0,3 0 0,-2 0 0,-17 0 0,-2 1 0,17 1 0,-1 0 0,-16 0 0,1 1 0,16 0 0,2 1 0,0-2 0,-1 1 0,-2 0 0,0 0 0,2-2 0,0 0 0,-1 2 0,1-1 0,2-2 0,0 0 0,1 2 0,0-1 0,-50 0 0,3 2 0,-2-3 0,-1 3 0,49-2 0,-1 0 0,-3 0 0,0 1 0,-3-1 0,0 0 0,-3 1 0,0-1 0,0-1 0,-3 0 0,-30 1 0,-1 0-18,23-1 1,-1 1 17,-22 1 0,2 0 17,29 0 1,2 1-18,1 1 0,1 0 0,2 0 0,-1 0-23,-21 4 0,0 0 6,20-2 0,0 0 14,-18 1 0,2 0 0,21-2 1,3-1-1,-3-1 0,-1 0 0,0 0 1,-1-1-24,-2 1 1,1-1 8,-2-1 1,1 0 13,-1 1 0,0-1-3,0-1 1,1 1 2,-1-1 0,1 1 0,3-1 1,-2 0 2,-21 0 0,-1 0 0,20 0 0,1 0 0,-17 0 0,1 0 0,23 0 0,2 0 33,-48 2-33,-1-1 0,2 3 0,0-2 6,0 1-6,0-3-3,29 1 0,-1-1 0,17 0 1,0 0 2,-14 0 0,1 0-6,-22 0 0,0 0 6,2 0-5,-2 0-1,0 0 9,27 3 0,0 0 2,-27 2-2,32-1 0,2 1 3,-12 2 5,7-2-6,3 0 1,2-1 0,2-1 5,-2-1-11,1 1 17,-24-3-6,19 2-6,-16-1 7,25-1-7,6 2 29,2-2-34,8 0 5,5 0-5,9 0-984,5 0 738,49 34 0,-28-25 0,33 25 0</inkml:trace>
</inkml:ink>
</file>

<file path=xl/ink/ink167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2-07-20T18:48:56.504"/>
    </inkml:context>
    <inkml:brush xml:id="br0">
      <inkml:brushProperty name="width" value="0.04286" units="cm"/>
      <inkml:brushProperty name="height" value="0.04286" units="cm"/>
    </inkml:brush>
  </inkml:definitions>
  <inkml:trace contextRef="#ctx0" brushRef="#br0">1849 34 16168,'0'-11'3624,"0"2"-2560,0 9 1670,0 0-2029,0-6-44,0 4-67,0-4-39,0 6-85,0 0-55,0 8 206,-8 17-78,-6 24-26,-16 30-517,9-29 0,-1 2-609,-6 6 0,-2 2 609,-5 5 0,-2 0 0,-5 2 0,-3 0-395,-3 1 1,-3-2 394,-5 0 0,-2-1 0,-2-4 0,-2-2 0,0-3 0,-6-3 0,7-12 0,-6-1 0,3-4 0,-9 3 0,-2-5 0,12-8 0,-4-1 0,5-5 0,-2-8 0,3-4 0,2-2 0,2-3 0,-40-1 0,3-35 0,41 1 0,8-36 0,36 4 0,10-10 0,17-3 0,12 1 0,19 6 0,11 8 0,13 12-648,9 8 648,-34 26 0,3 4 0,3 2 0,3 3 254,4 2 0,3 2-254,3 6 0,1 3 0,2 5 0,0 5 0,2 4 0,-1 6 0,-1 4 0,-1 5 0,-3 0 0,-1 4 0,15 17 0,-4 4 0,-22-17 0,-3 0 0,8 14 0,-5-2 0,1 13 539,-15-7-539,-7-7 0,-9-7 0,-4-7 0,-6-7 0,-1-8 737,-3-2-737,-4-13 598,-2-1-598,-4-9 273,0 0-273,0 1 0,0-1 0,2 3 0,-2 1 0,3 1 0,-1 2 0,2-1 0,-1 1 0,0-3 0,-1-1 0,0-3 0,-2 0-836,0-12-5941,9-46-247,2 0 7024,13-37 0,-12 55 0,0 9 0</inkml:trace>
  <inkml:trace contextRef="#ctx0" brushRef="#br0" timeOffset="1">2674 625 22991,'-13'-9'2184,"2"1"-1579,11 8-28,0 0-73,0-1-73,0 1 948,0-2-1379,0 1 0,0-1 0,0 0 0,0-1 0,3 1 0,6 0 0,6-1 0,11 1 0,8 1 0,12-2 0,9 2 0,8 0 0,7 1 0,0 0 0,1 1 0,-7 4 0,-7 1 0,-9 0 0,-9 1 0,-9-4 0,-4 2 0,-9-2 0,-2 1 0,-8-2 0,-2-1 0,-2 1 0,-2-2 0,0 2-769,-1-2-894,0 2-1098,-11 2 212,-11 4 511,-18 4-869,-14 5 1114,-11 5 51,-15 9 1530,25-9 1,2 0-1,-5 3 1,-6 3 0</inkml:trace>
  <inkml:trace contextRef="#ctx0" brushRef="#br0" timeOffset="2">2654 943 25337,'82'0'3334,"-1"0"-3334,-17 1 0,1 1 0,-5 3 0,-3-1 0,-2 2 0,-4-2 0,0 0 0,-6 0 0,-1-2 0,-6-1 0,-4 1 0,-7-2 0,-8 2 0,-5-2 0,-8 0 0,-2 0 0,-3 0-1368,-1 0-1416,-9 0-940,-11 0 3724,-27 4 0,20-3 0,-6 3 0</inkml:trace>
</inkml:ink>
</file>

<file path=xl/ink/ink168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2-07-20T18:48:56.507"/>
    </inkml:context>
    <inkml:brush xml:id="br0">
      <inkml:brushProperty name="width" value="0.08571" units="cm"/>
      <inkml:brushProperty name="height" value="0.08571" units="cm"/>
      <inkml:brushProperty name="color" value="#008C3A"/>
    </inkml:brush>
  </inkml:definitions>
  <inkml:trace contextRef="#ctx0" brushRef="#br0">2246 1909 15916,'15'13'2481,"-3"-3"-1634,-12-10 1213,0 0-1601,3 0-49,-1 0-12,3 0 33,-1 0 39,-1-1-16,-1-3-51,3-1 17,0-3-28,6-5-11,9-7-73,11-12-72,10-11-18,11-14 62,8-12-597,-27 30 0,2-2 440,2-3 0,0-2-20,3-4 1,0-2-3,2-2 0,-1-1 8,0-3 0,0-1-19,-2 2 0,-2 0 2,-3 1 0,-2 0-134,-3 4 0,-3 0 95,-3 4 1,-3 1 47,13-43-23,-6 6 1,-14 29 0,-2 0-79,7-24 0,1-16 0,-8 40 0,-1 7 0,-1 6 0,-1 5 0,-1 7 868,1-1-868,-2 13 276,-1-1-276,-4 10 0,-1 4 0,0 2 0,0 1 0,0 8 0,8 12 0,9 20 0,23 39 0,-10-20 0,3 7-745,10 19 0,4 6 745,-13-21 0,2 3 0,0-1 0,0 1 0,0 0 0,0-1 0,-3-4 0,-1-2 0,0-3 0,7 14 0,-2-5 0,-6-13 0,-1-3-135,-2-7 1,0-2 134,0-1 0,1-1 0,2 3 0,1 2 0,10 12 0,-1 0 0,-11-17 0,-2-2 0,5 7 0,-4-4 0,-2-4 0,-12-11 0,-5-13 0,-5-6 1443,-3-5-1443,-1-3 316,-1-1-2205,0 1-3018,-14-2-2693,-7 3 7600,-20 2 0,18-2 0,0 1 0</inkml:trace>
  <inkml:trace contextRef="#ctx0" brushRef="#br0" timeOffset="1">992 3232 23332,'4'-5'807,"-1"-1"-639,2-2-84,5-7-17,7-7 39,8-10 12,11-6 50,8-8-39,7-5 5,8-3 0,4-4-662,3-3 663,0-1 0,-3-1-177,-5 1 170,-9 2-4,-7 1-46,-6 6-28,3-20-16,-8 21-34,4-14 6,-10 23 5,-3 3 22,0 1 35,0-2 605,-7 14-662,-2 0 200,-9 15-206,-2 4 1,1 4-1,-2 1 1384,0 3-1389,1 0 0,1 0 6,1-3-1,4 0 29,0-4-28,4 0-6,1 1 5,0-1-5,-1-1 11,0 1-11,1 0 6,-4 1-6,1 4 6,-6-1 5,0 3-6,-4 0 107,2 0-100,4 0 172,5 7 35,12 10 51,9 21-270,15 19 0,-19-17 0,1 3-285,4 7 1,2 2 284,0 7 0,1 2-431,1 3 0,1 1 431,-2-1 0,1 1 0,-3-3 0,0 0 0,-2-5 0,-2-1 0,-2-5 0,-1-1 0,18 35-60,-6-13 60,-8-15 0,-8-14 0,-6-10 514,-6-15-514,-7-8 906,-2-8-906,-2-2 71,3 0-71,-2 0 0,2 0-214,-2-3-1332,4-4-2531,16-17 4077,27-24 0,-20 20 0,11-9 0</inkml:trace>
  <inkml:trace contextRef="#ctx0" brushRef="#br0" timeOffset="2">3629 3172 16174,'-2'4'3002,"0"-1"673,2-3-3267,0-5-94,0-3 56,6-10-18,8-11 24,10-9-35,11-11-10,9-11 11,9-5-258,8-12 61,-28 36 1,0 0-62,3-4 0,-1 0-28,1-3 0,-2 0-37,2 0 1,-2-1 5,-4 2 0,0 0 20,20-38-39,-9 13 39,-12 16 5,-9 17 0,-7 15-10,-6 11 10,-4 8-5,-1 4 946,-2 1-828,3 7 10,2 1-10,8 10-29,5 3 153,7 9-287,8 12 0,8 10 0,10 12-840,10 9 840,-29-33 0,1 1 0,4 3 0,0 0 0,1 1 0,-1-1 0,1 2 0,-1 0 0,-1-2 0,-1-1 0,-2-1 0,-1 0-167,24 35 167,-7-7 0,-10-8 0,0 12 0,-16-27 0,-1 6 0,-15-33 825,-4-7-825,0-8-1102,-1-2-2135,0-3-1121,0 0 4358,-16-14 0,11 11 0,-11-10 0</inkml:trace>
  <inkml:trace contextRef="#ctx0" brushRef="#br0" timeOffset="3">804 3662 26394,'0'-2'48,"5"-20"-42,-1 7 82,-1 3-38,-1 7 1,0 2 83,-2 3-128,1 0-1,2 0 1,3 0 28,0 0-29,1-1-5,-2 0-45,2 0-16,-2 1 61,3 0 39,4 6 73,5 7 6,7 12 83,8 14 68,7 12 17,8 16-406,-19-26 1,0 2 262,2 4 0,2 1 33,2 6 1,1 1-177,-1 0 0,2 2 0,12 23 0,1-1 0,-15-22 0,0-1 0,7 13 0,-3-4 0,3 3-142,-9-14 142,-8-15 0,-9-12 0,-4-10 0,-7-7 0,1-7 517,-5-2-580,1-1-862,-1-13-1674,0-7-1092,2-30-2336,7-4 6027,6-11 0,-4 29 0,0 10 0</inkml:trace>
  <inkml:trace contextRef="#ctx0" brushRef="#br0" timeOffset="4">2300 4619 13435,'-5'2'3271,"0"0"381,5-2-2975,-7 3-212,5-3-185,-6 3-101,8-9-33,0-4 112,3-10-11,2-10-51,7-10-28,5-10 17,4-14 27,7-5-38,1-7-45,10-5-6,0-1-5,5 2 27,-1 1-10,-2 7-29,-4 4 17,-5 7-22,-3 5-17,-12 23 129</inkml:trace>
  <inkml:trace contextRef="#ctx0" brushRef="#br0" timeOffset="5">2778 3486 25381,'7'-18'119,"-3"2"10,0 5-56,-3 3-12,0 1-61,-1-1 0,0-1 6,0-4-6,0 6 11,0-3 95,0 8 113,0 1-6,0 13 156,6 7-10,6 22-46,2-3-93</inkml:trace>
  <inkml:trace contextRef="#ctx0" brushRef="#br0" timeOffset="6">3469 4405 13586,'0'15'3932,"0"-3"-2902,0-12 1144,0 0-1788,0-16 73,0-2 34,0-19-66,2-3-19,0-8-77,1-6-79,0-5-135,2-8-27,2-3 39,2-7 39,3-3-17,1-1 0,2-1-22,4 5 0,0 2 5,0 9-16,-2 7-1,-2 10 7,-5 9-12,0 8 56,-2 6-129,-4 10-39,2 3 0,-5 10 5,2 2 802,-3 1-627,3 0-40,-2 0 56,3 0 28,1 0 5,5 0-78,3 0 6,0 0 22,1 0-39,-1 0-28,2 0-28,1 0 0,-1-2 6,-1-1 11,-3-1-6,-4 1 6,-2 1-34,-2 2-28,-2 0-22,5 5 102,3 15-119,9 19 0,8 32 0,-10-24 0,0 4 0,2 9 0,0 2-391,0 6 1,-1 2 390,2 1 0,-1-1 0,-1-1 0,-1-1 0,1-6 0,1-1 0,-2-6 0,-1-2 0,15 37 0,-1-15 0,-5-16 0,-2-14 0,-6-13 0,-5-14 0,-6-7 0,0-7 781,-5-3-781,2-1 0,-1 0-533,3 0-1147,2-7-2291,9-17 3971,12-28 0,-12 20 0,5-7 0</inkml:trace>
  <inkml:trace contextRef="#ctx0" brushRef="#br0" timeOffset="7">5435 3415 26106,'5'-4'55,"5"-4"1,0-2 11,3 0-5,-2 1 78,-1 2 123,-2 4 11,-1 2 6,3 7-39,2 13 375,17 48-274,-6 2-376,-5-17 1,0 3 33,6 37 0,-10-42 0,-1 0 0,0 2 0,0 0 0,0 1 0,1 0 0,-1-2 0,1 1 0,4 16 0,1-1 0,-4-18 0,-1-2 0,3 10 0,0-3 0,5 6 0,-5-15 0,0-10 0,-7-11 0,0-10 0,-5-7 0,0-4 236,0-3-837,2 0-474,1-6-925,3-7-1786,-1-20 3786,-3-26 0,-2 24 0,-4-6 0</inkml:trace>
</inkml:ink>
</file>

<file path=xl/ink/ink169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2-07-20T18:48:56.515"/>
    </inkml:context>
    <inkml:brush xml:id="br0">
      <inkml:brushProperty name="width" value="0.08571" units="cm"/>
      <inkml:brushProperty name="height" value="0.08571" units="cm"/>
      <inkml:brushProperty name="color" value="#E71224"/>
    </inkml:brush>
  </inkml:definitions>
  <inkml:trace contextRef="#ctx0" brushRef="#br0">549 622 22996,'-82'-38'2123,"17"6"-1652,65 27-18,0-2-117,4 1-89,12-6 61,19-6-62,21-7-106,21-6-56,13-1-25,-41 17 0,1 0-126,1 3 1,0 2 147,0 2 0,-1 1 37,44 1 5,-6 12 73,-12 16 39,-11 22-55,-17 22-180,-17 19 0,-15 12 0,-17-43 0,-6 1-236,-6 3 1,-6 0 235,-7 2 0,-6-1-427,-10 0 0,-5-1 427,-2-1 0,-7-1 0,-1-8 0,-6-1 0,2-3 0,-8 3 0,-2-3 0,10-8 0,-3 0 0,4-8 0,-2-7 0,3-6 0,4-3 0,0-5 0,-44-13 0,13-25 0,16-24 0,36-3 0,6-7 0,11 13 0,4-2-192,-2-20 1,7 1 191,13 17 0,6 3 0,0 0 0,4 2 0,6 3 0,4 2 0,28-34 410,0 16-2304,16 8 992,-19 27-2262,12 6-533,-9 26 3697,19 30 0,-30-20 0,4 19 0</inkml:trace>
  <inkml:trace contextRef="#ctx0" brushRef="#br0" timeOffset="1">2073 575 21187,'62'-5'771,"-1"-1"0,-2 1 0,-6 1-116,7 6 107,1 13-22,-4 12-85,-7 24 23,-11 12-275,-16 16-56,-10 7 6,-20 6-420,-21-2 286,-23-4-219,15-46 0,-3-2 0,-5-2 0,-1-3 0,-6-2 0,0-2 0,0-4 0,-1-3 0,1-3 0,0-3 0,-41 3 0,12-10 0,16-17 0,12-15 0,17-17 13,10-18-13,13-7 0,6-7 0,6-2 0,12-2-147,7 0-502,17 4-365,4 8-274,4 11-1,-1 14-766,1 13-908,9 14-6325,-1 6 9288,8 6 0,-29 0 0,-7 0 0</inkml:trace>
  <inkml:trace contextRef="#ctx0" brushRef="#br0" timeOffset="2">3533 432 17932,'4'-13'3876,"-1"2"-2570,-3 11 111,0 0-829,-76-25 51,32 19-407,-9-4 0,0 5 93,3 21-140,6 12-101,14 6-50,10 3-1,12 4 18,5 7 66,4 9 152,10 10 0,4 11 33,8 8-935,-1 8 935,-5-2-111,-5-3-320,-8-6 129,-4-7 0,-16-6 0,-9-7 0,-19-6 0,-4-8 0,-1-9 0,-14-9 0,18-15 0,-4-5 0,20-11 0,6-5 0,4-5-3009,7-22-845,12-11 3854,33-40 0,-19 42 0,19-9 0</inkml:trace>
  <inkml:trace contextRef="#ctx0" brushRef="#br0" timeOffset="3">4740 14 22060,'-23'-7'2291,"-4"1"-1669,-8 17 17,-10 12 33,-7 20-67,-8 17-697,-4 17 313,31-31 1,1 2-29,-2 6 0,2 2 23,1 6 0,0 2-533,2 3 1,2 3 316,2 4 0,4 0-657,1 2 0,3 0 657,6 0 0,4 0 0,0-1 0,3-2 0,3-2 0,3-2 0,5-3 0,2-1-178,1-4 0,3-3 178,5-3 0,2-3 0,-1-5 0,3 0 0,6 7 0,0-3 0,15 20 180,7 7-180,-20-38 0,-4-6 653,-2-3-653,-4-6 1396,-2-2-1396,2-2 464,-7-6-464,1-4 223,-6-8-2184,0-3-3450,8-21 5411,9-37 0,-10 23 0,3-18 0</inkml:trace>
</inkml:ink>
</file>

<file path=xl/ink/ink170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2-07-20T18:48:56.519"/>
    </inkml:context>
    <inkml:brush xml:id="br0">
      <inkml:brushProperty name="width" value="0.04286" units="cm"/>
      <inkml:brushProperty name="height" value="0.04286" units="cm"/>
    </inkml:brush>
  </inkml:definitions>
  <inkml:trace contextRef="#ctx0" brushRef="#br0">800 148 20795,'50'-81'2957,"-9"16"-2044,-37 64 62,1 4-264,-2 12-229,1 13-57,-3 20-55,-1 14-107,-16 12-56,-13 11-346,4-40 1,-4-1 202,-3 3 1,-3-2-23,-4 1 0,-2-1-14,1-3 0,-2-2-6,0-1 0,-1-3-8,3-4 0,0-2-8,-35 19-6,7-14 0,7-14-78,7-11-62,6-5-6,9-17-56,2-19 163,20-3-28,2-12 513,24 16-452,13 4 6,16 2 6,51 6 27,-16 7-218,-21 9 0,0 4 337,21 16 83,-3 14-94,-4 17-141,-3 7 0,-6 2 0,-4-1 0,-5-6 0,-7-8 0,-7-8 0,0-1 0,-13-13 0,0-1 538,-13-13-538,-2-2 0,0-1 0,-1 3 0,1 0 0,-3-2 0,-2 0 0,-1-5-959,0 2-1147,2-2-1737,7 0 3843,12-20 0,-8 16 0,4-16 0</inkml:trace>
  <inkml:trace contextRef="#ctx0" brushRef="#br0" timeOffset="1">1758 302 18930,'-8'-11'4800,"2"2"-4559,6 9 655,0 0-381,32-33-5,-13 23-62,27-23-90,-19 32-139,2 1-118,3 0-57,3 4-44,0 2 0,1 4-100,-3 0-85,-5-2-280,-5 2-431,-6-4-381,-7 1-1412,-5-1-700,-4 0-1164,-13 7-1021,-9 0 5574,-15 6 0,13-9 0,3-1 0</inkml:trace>
  <inkml:trace contextRef="#ctx0" brushRef="#br0" timeOffset="2">1581 596 14645,'-2'7'5987,"1"-1"-4884,1-6 18,0 0-891,80 0-6,-42 0 11,63 0-106,-62 0-84,-4 0-45,-5 0-269,-5 0-515,-6 0-415,-1 0-145,-4 2-656,3 1-2044,3 8-1893,1 3 5937,2 5 0,-11-8 0,-4-4 0</inkml:trace>
</inkml:ink>
</file>

<file path=xl/ink/ink171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2-07-20T18:48:56.522"/>
    </inkml:context>
    <inkml:brush xml:id="br0">
      <inkml:brushProperty name="width" value="0.08571" units="cm"/>
      <inkml:brushProperty name="height" value="0.08571" units="cm"/>
      <inkml:brushProperty name="color" value="#F6630D"/>
    </inkml:brush>
  </inkml:definitions>
  <inkml:trace contextRef="#ctx0" brushRef="#br0">739 54 19132,'-6'-29'2116,"2"6"-1567,4 21 73,0 5 95,0 13-146,-2 14-67,-3 21-78,-3 14-90,-7 11-34,-6 6-223,-7 0 207,-7 1-34,-3-2 0,-7-4-56,-2-4-39,-3-4-12,0-9 6,-20 10-111,17-24 4,-13 0-38,21-26 28,6-11-34,2-5-68,4-11-32,12-8-7,5-13 40,11-7 17,5-5 16,11-3 236,3-1-202,14 0 0,1 6-6,3 4 1,-1 9 5,0 7 28,5 9-23,2 5 23,11 7 101,6 12 22,9 13 6,1 16 39,-1 6 39,-6 5-28,-9-3 29,-9 2 16,-8-7-6,-9-1-127,-6-4-119,-6-3 0,-5-4 0,-3-8 0,-3-4 0,0-8 0,0-1 0,0-6 0,0-2 0,0-3-6448,0-2 2835,-6-7 3613,-14-14 0,10 8 0,-8-6 0</inkml:trace>
</inkml:ink>
</file>

<file path=xl/ink/ink172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2-07-20T18:48:56.523"/>
    </inkml:context>
    <inkml:brush xml:id="br0">
      <inkml:brushProperty name="width" value="0.08571" units="cm"/>
      <inkml:brushProperty name="height" value="0.08571" units="cm"/>
      <inkml:brushProperty name="color" value="#E71224"/>
    </inkml:brush>
  </inkml:definitions>
  <inkml:trace contextRef="#ctx0" brushRef="#br0">38 1 22419,'44'45'1029,"1"-1"0,-2 4 0,-6 1-601,-14 0 0,-4 2-721,-1 8 0,-1 3 612,-2 4 1,-3 4-376,-3 4 1,-2 2 279,-2 2 1,-2 0-225,0 1 0,-3 1 0,-2-3 0,-3 0 0,-1-4 0,-3 0 0,-2-6 0,-2-1 0,-2-5 0,-2-1 0,1-6 0,0-2 108,-16 42-108,1-14 0,2-11 0,2-16 0,4-8 0,3-15 585,5-7-585,2-8 834,3-6-1143,3-4-392,0-4-1333,2-1-1259,2-7-253,-1-10 3546,3-19 0,1 15 0,0-5 0</inkml:trace>
</inkml:ink>
</file>

<file path=xl/ink/ink173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2-07-20T18:48:56.524"/>
    </inkml:context>
    <inkml:brush xml:id="br0">
      <inkml:brushProperty name="width" value="0.08571" units="cm"/>
      <inkml:brushProperty name="height" value="0.08571" units="cm"/>
      <inkml:brushProperty name="color" value="#008C3A"/>
    </inkml:brush>
  </inkml:definitions>
  <inkml:trace contextRef="#ctx0" brushRef="#br0">2771 1120 12931,'-10'0'4458,"3"0"-3472,7 0 661,0 0-852,-38 35 67,25-22 2,-31 25-153,36-30-129,0-1-106,2-4-33,1 0-57,3-3 466,1 0-651,1-6-33,3-7-61,8-15-46,11-15-10,17-18-18,11-15-295,-19 30 1,1-1 264,3-4 0,0-2-1,4-2 1,1 0 3,0-2 0,0 0 19,1 1 0,1 1-25,-4 4 0,-1 0 3,-3 4 0,-1 2 47,21-30 6,-13 16 90,-13 15 5,-11 14-17,-7 9-11,-7 9-11,-1 6 518,-2 2-624,1 2 27,-1-1-33,2-1 6,-1 0-1,0 0 46,0 0 22,1 3 55,-2 1-77,3 0-1,1 0 40,2 6-6,4 6-23,4 11 46,3 11 78,3 13-16,2 17-169,3 21-579,-10-28 0,0 3 579,1 5 0,0 2 0,1 10 0,1 1 0,-1-1 0,1-2 0,-1-5 0,0-1 0,1 0 0,-1-3 0,0-10 0,-1-2-12,-1-2 0,0-2 12,12 30 0,1-2 0,-11-34 0,-1-1 0,-11-31 0,-3-6 0,-1-5 1155,-1-1-1155,0-4 27,0-6-27,-3-9-326,-4-6-1388,-6-6-2442,-6-3-1372,0 1 5528,-2 7 0,11 12 0,1 7 0</inkml:trace>
  <inkml:trace contextRef="#ctx0" brushRef="#br0" timeOffset="1">1194 2752 19837,'0'3'840,"6"-1"-353,6-10 6,12-6-179,8-12-129,10-9 0,7-11 28,9-9 44,3-7-5,5-8-50,1-4-271,-34 36 1,1-1 135,30-33-11,-6 2 12,-6 10-35,-6 3-22,-5 8 29,-5 4-21,6-14 15,-12 16-29,4-12 1,-14 22 5,0 1 40,-3 5 21,1 1-10,-1 4 197,0 2-180,-1 2 53,5-3-82,-8 6 1,5-3-1,-7 8 29,0-1-1,0 0 118,1 0-45,-4 5 84,-1 2-16,-3 4 123,-1 4 123,5 14-140,1 10-90,6 17-22,-1 5-40,1 2 6,-2 2 6,-1-4 202,5 27-85,-5-13-44,3 26-46,-3-14-59,-3 4-153,0 2 0,-2-6 0,2-8 0,-1-12 0,-1-13 0,1-13 0,-1-10 0,-3-10 0,0-4 0,-3-4-63,0 0-441,1-2-633,-2 0-818,3 0-2100,5-14 4055,13-22 0,-9 15 0,6-12 0</inkml:trace>
  <inkml:trace contextRef="#ctx0" brushRef="#br0" timeOffset="2">3493 2551 21265,'-4'-11'886,"4"-6"-674,12-11-38,8-12-12,16-12 12,8-12 0,8-5-298,6-6 292,-2 3-79,-2 0-10,-5 8-12,-8 7 22,-9 11 79,-7 10 17,-12 10-34,-3 9-33,-6 7 392,-1 4-442,-3 4-24,3 1-38,-1 1 67,4 0 229,4 0 68,7 0 134,8 14 667,24 48-695,-9 8-236,-11-16 1,-3 4-425,-7-9 0,-4-1 276,1 2 1,-1 0-93,8 45-146,-4-10 146,-6-10 0,0 2 0,-5-29 0,0-2 0,-6-33 0,1-5-679,-3-6-4324,2-1-1215,-2-14 6218,-5-1 0,4-2 0,-4 6 0</inkml:trace>
  <inkml:trace contextRef="#ctx0" brushRef="#br0" timeOffset="3">1216 3161 25896,'8'30'304,"16"44"183,5 15-316,-13-39 0,0 2-182,1 1 0,0 0 159,-1 1 1,0 0-32,-1-3 1,0-1-40,0-1 1,-1-1 55,10 36-50,-3-11 28,-1 2-106,-7-29-1,0-2 1,-9-29-6,-1-7-303,-2-4-363,-1-3-2320,4-1 2986,23-61 0,-19 46 0,19-46 0</inkml:trace>
  <inkml:trace contextRef="#ctx0" brushRef="#br0" timeOffset="4">2308 3988 15238,'-11'16'2941,"2"-2"-2162,9-14 610,0 0-1154,7-34 45,4 3 39,8-34 51,1 7-79,0-5-84,-1-7-77,-1 1 38,-2-2-12,-3 2-21,1 2 10,-2 7-21,-1 3-52,1 10-10,-2 4-56,-1 6 27,1 4-27,-2 1-1,1 2 1,1 0-6,0 0 6,3-2-1,3 3 29,0 0 22,3 5 61,4-1-38,-14 18-43</inkml:trace>
  <inkml:trace contextRef="#ctx0" brushRef="#br0" timeOffset="5">3159 3974 21629,'7'28'1115,"2"-20"-924,6-53-63,-1-14 40,0-9-61,-4-9-29,-3-4-22,-2-4-45,-4 1-5,1 1 0,-1 2-1,4 5-5,2 2 6,5 4-1,-1 5 1,2 6-6,-3 9 6,0 11 66,-1 9-10,-3 10-6,0 7-11,0 5 11,-1 3-23,3 2 214,9 1 145,-1 5 397,10 25 69,1 23-237,7 39-721,-15-33 1,0 2 300,1 7 1,0 2-74,-1 1 1,1 2 64,5 20 1,-1-2-130,-7-26 1,0-3-12,2 13 0,-1-6 60,1 0-432,-7-14 319,-1-14 0,-4-14-12,3-7-683,7-10-290,2-3-201,10-8-2595,-1-11-1269,2-18 5050,0-20 0,-13 20 0,-3-1 0</inkml:trace>
  <inkml:trace contextRef="#ctx0" brushRef="#br0" timeOffset="6">4252 3917 18716,'-3'17'2291,"0"-3"-1333,3-14 964,0 0-1626,4-20-144,8-5 21,5-27-5,10-11-33,-1-11-35,1-14-593,-4-5 515,-12 43 0,-1 0-5,-2 1 0,1-1-17,-2 0 0,-1 0 0,4-44 0,-2 9 6,-2 11-1,-2 11-5,0 12 0,1 10 6,0 2-1,0 18 1,-1 1 633,-3 17-443,2 1 175,1 2 323,9 18-61,4 15-107,11 29-44,7 18-333,2 13-65,-17-45 1,-1 1-85,-1-1 0,-1-1 0,16 42 0,-3-9 0,-6-7 0,-1-7 0,-3-4 0,-1-6 0,-1-4 0,-2-3 0,-1-6 0,-3-7 288,-2-5-351,-2-11-1012,-3-3-1681,0-7-1187,-3-5-2381,-1-2 6324,-1-3 0,0 0 0</inkml:trace>
</inkml:ink>
</file>

<file path=xl/ink/ink174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2-07-20T18:48:56.531"/>
    </inkml:context>
    <inkml:brush xml:id="br0">
      <inkml:brushProperty name="width" value="0.08571" units="cm"/>
      <inkml:brushProperty name="height" value="0.08571" units="cm"/>
      <inkml:brushProperty name="color" value="#E71224"/>
    </inkml:brush>
  </inkml:definitions>
  <inkml:trace contextRef="#ctx0" brushRef="#br0">299 467 21831,'-78'-43'1311,"16"1"-930,72 16 5,12-11-28,17-7 12,19-7 22,13-3-323,-30 26 0,3 2 71,2 0 0,2 3-31,0 3 0,1 3-42,0 5 1,1 4 184,44-1 0,-6 34-79,-6 17-75,-46-8 0,-3 6 14,-2 4 0,-4 2-14,-5 2 0,-5 2 47,-4 1 1,-4 0 44,-2-1 1,-5 1 168,-19 47-210,5-49 0,-6-1-149,-9 0 0,-5-2 0,-5 0 0,-5-2-284,-3-2 0,-2-3 284,-4-2 0,-2-3 0,0-4 0,-1-4 0,0-3 0,-2-4 0,-21-5 0,0-5 0,21-6 0,0-5 0,-14-6 0,4-8 0,-10-28 0,18-17 0,18-7 0,26 17 0,8-1 0,15-32 0,2 30 0,6 2-464,33-19-270,9 11-380,4 10-530,3 15-1616,5 8-308,27 9-989,-48 11 0,1 1 4557,10 2 0,-4 1 0,7-2 0,-18 5 0</inkml:trace>
</inkml:ink>
</file>

<file path=xl/ink/ink175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2-07-20T18:48:56.532"/>
    </inkml:context>
    <inkml:brush xml:id="br0">
      <inkml:brushProperty name="width" value="0.08571" units="cm"/>
      <inkml:brushProperty name="height" value="0.08571" units="cm"/>
      <inkml:brushProperty name="color" value="#E71224"/>
    </inkml:brush>
  </inkml:definitions>
  <inkml:trace contextRef="#ctx0" brushRef="#br0">192 1 23545,'73'18'674,"0"0"0,-5 0 0,-8 4-142,0 27-145,-6 5-85,-7 4 51,-10 4-17,-11 0-17,-13 1-45,-9 1-5,-22-1 63,-11 1-332,-27-5 0,-14-4 0,-8-13-228,-7-10 228,3-17 0,3-7 0,12-11 0,12-13 0,15-9 0,13-16 0,12-5 0,9-7-107,21-22-380,4 21-191,16-10-408,-3 31-116,-1 8-584,-1 5-2919,27-4-274,-10 9 4979,22-8 0,-40 16 0,-7-1 0</inkml:trace>
</inkml:ink>
</file>

<file path=xl/ink/ink176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2-07-20T18:48:56.533"/>
    </inkml:context>
    <inkml:brush xml:id="br0">
      <inkml:brushProperty name="width" value="0.08571" units="cm"/>
      <inkml:brushProperty name="height" value="0.08571" units="cm"/>
      <inkml:brushProperty name="color" value="#E71224"/>
    </inkml:brush>
  </inkml:definitions>
  <inkml:trace contextRef="#ctx0" brushRef="#br0">594 23 18688,'0'-13'3625,"0"3"-2779,0 10 705,0 0-896,-89 10-167,53 3-362,-16-3 0,3 4-59,29 11-61,10 3 44,6 5 101,9 9 73,10 7 107,6 7 105,8 8 1,-6 5-50,-6 3 90,-7 1-477,-7-1 0,-16-3 0,-10-3 0,-17-7 0,-10-5 0,-3-9 0,-2-10 0,5-10 0,4-7 0,7-11-214,1-2-576,14-5-856,4 0-1536,15 0-324,11 0-2476,10 0 5982,13-2 0,-9 2 0,-3-2 0</inkml:trace>
</inkml:ink>
</file>

<file path=xl/ink/ink177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2-07-20T18:48:56.534"/>
    </inkml:context>
    <inkml:brush xml:id="br0">
      <inkml:brushProperty name="width" value="0.08571" units="cm"/>
      <inkml:brushProperty name="height" value="0.08571" units="cm"/>
      <inkml:brushProperty name="color" value="#E71224"/>
    </inkml:brush>
  </inkml:definitions>
  <inkml:trace contextRef="#ctx0" brushRef="#br0">492 32 21338,'-56'-26'2509,"-1"20"-1579,18 44-56,-10 26-471,22-23 1,1 4-343,-3 9 1,1 4 232,0 4 0,1 3-446,1 6 0,3 1 365,1 0 1,4 0-214,4-1 0,4 0 0,2-3 0,4-2 0,4-5 0,5-3 0,6-5 0,4-2 151,29 35-151,21-15 0,5-16 0,7-14 0,-3-11 0,-4-11 0,-8-9-735,-4-6-1292,-6-4-1640,15-22-1755,-4-6 5422,10-25 0,-35 24 0,-10 4 0</inkml:trace>
</inkml:ink>
</file>

<file path=xl/ink/ink178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2-07-20T18:48:56.535"/>
    </inkml:context>
    <inkml:brush xml:id="br0">
      <inkml:brushProperty name="width" value="0.08571" units="cm"/>
      <inkml:brushProperty name="height" value="0.08571" units="cm"/>
      <inkml:brushProperty name="color" value="#E71224"/>
    </inkml:brush>
  </inkml:definitions>
  <inkml:trace contextRef="#ctx0" brushRef="#br0">257 1 21360,'-4'18'3165,"9"18"-2173,15 37-135,6 21-1100,-13-40 1,-2 1 566,0 4 1,-2 1-90,-2 1 1,-2 0 24,-1 0 1,-2-1-261,0-1 0,-2-1 0,-5-4 0,-2-1 0,-1-1 0,-3-2 0,-26 40 0,-7-3 0,-6-10 0,-1-8 366,4-12-366,7-16 188,10-9-188,10-14-1049,8-6-883,8-7-992,2-4-1429,7-10 4353,9-17 0,-6 11 0,5-8 0</inkml:trace>
</inkml:ink>
</file>

<file path=xl/ink/ink179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2-07-20T18:48:56.536"/>
    </inkml:context>
    <inkml:brush xml:id="br0">
      <inkml:brushProperty name="width" value="0.04286" units="cm"/>
      <inkml:brushProperty name="height" value="0.04286" units="cm"/>
    </inkml:brush>
  </inkml:definitions>
  <inkml:trace contextRef="#ctx0" brushRef="#br0">864 7 17473,'2'-4'1838,"0"1"-1340,-2 3 1462,0 0-744,1 26-225,-5 7-156,-4 30-168,-14 8-91,-8 9-77,-15 8-617,19-43 0,-3 1 221,-5 1 1,-2 1-15,-4-2 1,-1 0-23,-2-1 1,-1-1-15,0-4 0,0-1-22,2-5 0,1-2 36,-32 19-67,12-15-28,11-17-157,11-10-73,9-10 90,7-15-11,11-8 762,4-17-588,10-2 5,16-6 0,14 2 0,21 0 0,12 4 0,9 4 0,4 7 0,-2 8 5,-4 8 63,-5 8 122,-8 5 112,-7 9 62,-11 9 6,-6 12-68,-8 9-65,-5 5-237,-7-2 0,-4 1 0,-2-8 0,-4-2 0,0-7 0,-1-4 0,0-3 0,3-5 0,-2-2 0,1-3 0,1-3-578,0-2-1270,2-1-2062,5 0-397,15-10-3927,4-7 8234,11-12 0,-21 10 0,-5 4 0</inkml:trace>
  <inkml:trace contextRef="#ctx0" brushRef="#br0" timeOffset="1">1673 294 20677,'0'-1'3439,"0"-1"-1316,0 2-1686,94 18-39,-47-11-281,14 4 1,1 0 39,-10-4-90,-5-2-34,-8 1-33,-9-2-106,-12 2-432,-3-2-766,-8 1-1318,-2-1-985,-4 6-2683,-11 1 6290,-6 4 0,2-8 0,1-1 0</inkml:trace>
  <inkml:trace contextRef="#ctx0" brushRef="#br0" timeOffset="2">1824 609 19445,'1'7'4234,"1"-1"-3629,-2-6-190,89 3-96,-43-2-247,12 0 1,0 1-73,-10-2-162,-7 0-768,-6 0-1126,-12 0-1142,-3 0-3220,-10 1 6418,-3 2 0,-4 0 0,-3 0 0</inkml:trace>
</inkml:ink>
</file>

<file path=xl/ink/ink180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2-07-20T18:48:56.539"/>
    </inkml:context>
    <inkml:brush xml:id="br0">
      <inkml:brushProperty name="width" value="0.08571" units="cm"/>
      <inkml:brushProperty name="height" value="0.08571" units="cm"/>
      <inkml:brushProperty name="color" value="#F6630D"/>
    </inkml:brush>
  </inkml:definitions>
  <inkml:trace contextRef="#ctx0" brushRef="#br0">769 11 14146,'0'-6'4408,"0"2"-980,0 4-2363,-18 10-158,6 8-123,-16 15-50,8 9-62,-5 11-95,-7 9-96,-5 9-128,-11 7-387,-3 3 269,-6 1-50,-1-5-17,2-5-51,1-12-66,7-7 0,1-14-51,7-8-90,2-12-112,7-9-100,5-6-118,7-8-79,6-9 405,6-9-332,4-10 297,3-2 129,14 1 0,5 4 0,20 6 17,31 6 17,-13 8 218,20 5 140,-27 19 112,-3 9 61,-5 20 176,7 41-741,-18-19 0,6 24 0,-20-36 0,-1-7 0,-4-14 0,-2-6 0,-2-13 0,-1-5 0,-2-7-3109,6-4-1742,-2-18 4851,6-25 0,-8 17 0,-1-9 0</inkml:trace>
</inkml:ink>
</file>

<file path=xl/ink/ink181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2-07-20T18:48:56.540"/>
    </inkml:context>
    <inkml:brush xml:id="br0">
      <inkml:brushProperty name="width" value="0.08571" units="cm"/>
      <inkml:brushProperty name="height" value="0.08571" units="cm"/>
      <inkml:brushProperty name="color" value="#008C3A"/>
    </inkml:brush>
  </inkml:definitions>
  <inkml:trace contextRef="#ctx0" brushRef="#br0">2669 1894 19423,'-13'-7'2240,"2"1"-1495,11 6 857,0 0-1059,-12-14-106,9 3-56,-3-17-28,26-4 5,16-17-72,23-19-516,-22 27 1,1-3 316,6-5 0,1-1-12,3-4 1,1-1-18,-1-3 1,1-1-20,0-1 1,0-2-24,-2 0 1,-2 0 0,0-1 0,-2 1-14,-1 2 0,-1 1 19,-2 1 0,-1 2-19,-2 4 0,1 1 14,-4 2 0,0 3-17,-1 2 0,0 1-131,-1 1 0,-1 2 137,28-35 28,-3 4 22,-9 12 22,-9 11 79,-10 19 72,-10 13 264,-6 44-167,-5 53-326,-4-6 0,-1 10-592,0-15 1,-1 5-1,1 1 592,-1 9 0,0 3 0,0-2 0,0-4 0,0-1 0,0-3-441,0 25 0,0-6 441,0-22 0,0-6-94,0 31 94,1-18 0,4-7 0,4-2 0,1-9 0,0-14 0,-3-18 2109,-2-17-3398,-2-13-1656,-1-20-2539,-3-15 5520,-27-30 1,18 29-1,-17-5 1</inkml:trace>
  <inkml:trace contextRef="#ctx0" brushRef="#br0" timeOffset="1">1131 3608 21506,'-48'-16'1003,"24"-17"-835,75-42-875,-18 30 0,2-2 765,6-8 1,3-2 50,3-3 1,1-1-419,3-5 1,2 0 428,2 0 1,2 0 30,-1 0 1,2 1-10,1 2 1,1 2 2,-2 5 1,1 3 5,-4 5 1,1 4 125,-5 7 0,0 4-14,35-15 23,-16 24 84,-17 13 352,-18 40-61,-16 36-362,-13-17 1,-3 6 26,-1 14 1,-2 3-327,-3 3 0,0-1 0,0-3 0,0 0 0,-2 1 0,0 0 0,2 8 0,0-2 0,1-23 0,1-1 0,2 7 0,1-6 1018,7-7-1018,5-18-8,9-15-5592,48-48-668,-8-8 6220,-11 3 1,-3 0 0,-6-2 0,-10 10-1</inkml:trace>
  <inkml:trace contextRef="#ctx0" brushRef="#br0" timeOffset="2">3304 3421 17109,'0'13'3624,"0"-2"-2874,0-11 1441,0 0-1934,51-60-72,-10 4-129,3-2 0,2-4-378,-10 7 1,-2 0 399,2-4 1,-2-2-4,1-2 1,-2 0-20,-1 0 0,-1 1-6,-1 2 1,-1 0-181,-1 4 1,0 1 196,0 6 0,2 2-8,-2 4 0,1 3 2,31-27-21,3 12-6,-3 13 84,-3 12 268,-6 15 185,-10 12 331,-9 48 392,-16 53-1644,-9-17 1,-5 16 349,-5-17 0,-4 11 0,0 3 0,0-7-255,2 1 1,1-5-1,-2 4 255,-1-7 0,-2 4 0,1-2 0,1-12 0,1 3 0,2-10 38,-1 24-38,5-19 0,2-4-80,4-29-1313,6-2-2993,9-48 4791,7-41 1,-11 25-1,-1-21 1</inkml:trace>
  <inkml:trace contextRef="#ctx0" brushRef="#br0" timeOffset="3">239 5243 17893,'-60'12'1299,"1"0"1,-35 7-505,80-19-162,8-3-374,2-8-131,3-12 12,7-19 40,13-20 27,21-21-520,-10 33 1,4-3 365,6-7 0,2-1-36,7-5 0,2-1-816,1-3 0,1-1 824,2 1 1,0 0-10,-3 1 1,0 2-279,-3 4 0,-1 2 371,-5 5 1,-1 3-37,-6 8 1,-2 3 357,20-23 607,-18 22-404,-15 21 1494,-12 11-1803,-6 16 947,-3 20-836,0 19-10,0 27-28,0 14-40,0 8-235,3-28 1,1 1-124,6 29 0,-3-37 0,1-2 0,6 4 301,0-3-301,-4-25-584,1-6-508,-4-21-600,1-4-1119,5-10-1312,14-20-3242,5-10 7365,8-13 0,-17 23 0,-7 10 0</inkml:trace>
  <inkml:trace contextRef="#ctx0" brushRef="#br0" timeOffset="4">2578 4088 27646,'8'45'-1,"0"41"366,-3 0-365,-3-5 0,-2-4 0,0 18 0,0-25 0,3 11 0,2-35 0,4-14-611,3-9-1108,3-13-1787,19-15 3671,32-46 0,-27 29 0,12-25 0</inkml:trace>
  <inkml:trace contextRef="#ctx0" brushRef="#br0" timeOffset="5">4156 5146 16174,'0'-13'3518,"0"2"-2511,0 11-55,0-95-55,4 36-786,-1-12 0,3-4 432,12-15-350,-7 41 0,1-1-25,2 0 0,2-1 11,0 2 1,0 0 200,19-44-138,0 13-40,-2 9 10,-3 15 169,-3 8-84,-3 13 27,-3 6-55,-5 11-90,-2 5 477,1 8 114,-3 6-405,5 17-365,0 15 0,11 53 0,-15-40 0</inkml:trace>
</inkml:ink>
</file>

<file path=xl/ink/ink182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2-07-20T18:48:56.546"/>
    </inkml:context>
    <inkml:brush xml:id="br0">
      <inkml:brushProperty name="width" value="0.08571" units="cm"/>
      <inkml:brushProperty name="height" value="0.08571" units="cm"/>
      <inkml:brushProperty name="color" value="#E71224"/>
    </inkml:brush>
  </inkml:definitions>
  <inkml:trace contextRef="#ctx0" brushRef="#br0">916 237 23663,'-7'-56'1008,"1"1"0,-16-37-515,-22 75-45,-12 6-123,-17 6-12,-12 11-905,-11 18 740,44-4 1,2 4-7,-2 9 1,1 4-23,2 7 1,3 3 28,2 3 0,4 4-149,4 3 0,5 3 0,6 0 0,6 1 0,5-2 0,5 1 0,2-2 0,5-1 0,9-5 0,4-1 0,19 42 0,28-18 0,17-14 0,17-23 0,-40-25 0,2-6 0,3-7 0,1-8 0,2-6 0,0-6 0,-1-9 0,-1-5 0,-3-7 0,-3-4 0,-5-1 0,-5-4 0,-7 1 0,-6-2 0,-9 3 0,-6-1 0,-4-45 0,-39 9 0,-21 8 0,13 44 0,-7 5 0,-25 1 0,-4 6 0,19 8 0,0 3 0,-15 1 0,2 5 286,-10 14-286,17 5 0,15 10 146,15 2-146,13 1-343,9 1-1387,16 4-1000,22-1-1325,51-7 389,-30-16 0,2-2 3589,19-4 1,-2-2-1,4-1 1,-13 0-1</inkml:trace>
</inkml:ink>
</file>

<file path=xl/ink/ink183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2-07-20T18:48:56.547"/>
    </inkml:context>
    <inkml:brush xml:id="br0">
      <inkml:brushProperty name="width" value="0.08571" units="cm"/>
      <inkml:brushProperty name="height" value="0.08571" units="cm"/>
      <inkml:brushProperty name="color" value="#E71224"/>
    </inkml:brush>
  </inkml:definitions>
  <inkml:trace contextRef="#ctx0" brushRef="#br0">380 1 26519,'-69'26'717,"1"0"0,2 8 1,11 9-718,26 3 0,9 6-673,-2 11 0,4 5 673,5 0 0,4 2 0,2-1 0,3 0 0,6 1 0,3-2 0,3-9 0,3-3-33,4-4 0,4-4 33,22 29 0,5-25 334,-1-22-334,2-16 0,1-23 0,1-22 0,-2-27 0,-8-24 0,-24 34 0,-4-2-96,-3-1 1,-4 0 95,-8-1 0,-7 2 0,-23-44 0,8 51 0,-6 2 0,-38-26 0,2 16 0,8 16 655,16 13-655,14 11 401,17 6-1567,7 3-637,15 2-774,14 0 40,19 0-2488,37 5 5025,-16-1 0,-1 0 0,10 3 0,13 0 0</inkml:trace>
</inkml:ink>
</file>

<file path=xl/ink/ink184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2-07-20T18:48:56.548"/>
    </inkml:context>
    <inkml:brush xml:id="br0">
      <inkml:brushProperty name="width" value="0.08571" units="cm"/>
      <inkml:brushProperty name="height" value="0.08571" units="cm"/>
      <inkml:brushProperty name="color" value="#E71224"/>
    </inkml:brush>
  </inkml:definitions>
  <inkml:trace contextRef="#ctx0" brushRef="#br0">396 13 26502,'-65'-6'610,"0"1"1,6 3 0,10 10-466,13 31-139,18 20 50,9 11-45,27 9-5,10 1-389,22-1 433,6-7 7,-2-7-57,-10-7 96,-17-4-96,-13-3 0,-30 1 0,-19-1-3807,-46-22 1,-6-13-4393,39-12 8199,-21-5 0,20-9 0,70-18 0,-2 6 0</inkml:trace>
</inkml:ink>
</file>

<file path=xl/ink/ink185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2-07-20T18:48:56.549"/>
    </inkml:context>
    <inkml:brush xml:id="br0">
      <inkml:brushProperty name="width" value="0.08571" units="cm"/>
      <inkml:brushProperty name="height" value="0.08571" units="cm"/>
      <inkml:brushProperty name="color" value="#E71224"/>
    </inkml:brush>
  </inkml:definitions>
  <inkml:trace contextRef="#ctx0" brushRef="#br0">520 1 21255,'-51'57'618,"0"0"1,0-1-1,2 0 1,2 0-1,5-1-198,2 11 0,6 1-427,0 3 1,3 1 291,3 3 1,5 1-42,7-2 1,5 0-245,2-2 0,6 0 0,12-3 0,6-2 0,3-5 0,4-3 0,10-4 0,4-3 0,3-5 0,2-5 0,0-5 0,2-3 0,1-6 0,1-4-184,45 8-1490,5-16-253,-35-18 0,4-9 1841,28-18 1,-3-4 0,-37 16-1,-3 0 1,11-12 0,-1 1 0</inkml:trace>
</inkml:ink>
</file>

<file path=xl/ink/ink186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2-07-20T18:48:56.550"/>
    </inkml:context>
    <inkml:brush xml:id="br0">
      <inkml:brushProperty name="width" value="0.08571" units="cm"/>
      <inkml:brushProperty name="height" value="0.08571" units="cm"/>
      <inkml:brushProperty name="color" value="#E71224"/>
    </inkml:brush>
  </inkml:definitions>
  <inkml:trace contextRef="#ctx0" brushRef="#br0">138 0 25012,'39'54'812,"1"0"0,0-1 0,15 29 1,-13 0-608,-31-15 0,-8 2-1459,2 6 1,-3 0 1253,-5 0 0,-3 0 0,-2 0 0,-4-2-59,-5-2 0,-3-3 59,-3-2 0,-3-1 0,-2-4 0,-1-2 0,1-4 0,0-3 237,2-4 1,0-2-238,-16 28 0,12-19 0,15-22-1015,8-15-695,7-12-2883,15-25-5238,3-11 8990,14-23 0,-14 22 0,-4 5 0</inkml:trace>
</inkml:ink>
</file>

<file path=xl/ink/ink187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2-07-20T18:48:56.551"/>
    </inkml:context>
    <inkml:brush xml:id="br0">
      <inkml:brushProperty name="width" value="0.04286" units="cm"/>
      <inkml:brushProperty name="height" value="0.04286" units="cm"/>
    </inkml:brush>
  </inkml:definitions>
  <inkml:trace contextRef="#ctx0" brushRef="#br0">789 1 22010,'-17'16'2661,"-2"11"-2017,6 21-56,-9 13-134,-8 6-73,-11 5-515,-13 3 370,-11-1-161,28-38 1,-2 0-26,-1-1 1,0-2-18,-1-2 1,0-1 27,-35 22-27,10-12 70,13-15-199,15-12-95,10-9-73,11-11-57,9-13 186,5-15 33,10-14 12,11-7 369,15 2-280,11 7 0,7 9 6,7 11 5,6 9 28,9 10 12,5 3 83,4 7 101,0 14 169,-3 12 10,-7 21-11,-10 9-61,-12 5-156,-3 21-186,-20-26 0,-1 7 0,-18-34 0,-3-11 0,-4-9 0,1-6 0,-2-4 0,3-1 0,-1 0 0,3 0-444,1 0-1437,3-7-2298,16-20 4179,24-36 0,-20 26 0,10-12 0</inkml:trace>
  <inkml:trace contextRef="#ctx0" brushRef="#br0" timeOffset="1">1254 252 17288,'0'-8'3193,"0"2"-2314,0 6-32,0 0-187,79-12-167,-34 6-286,8-1 1,1-1 66,-2 3-78,-10 1-78,-7 3-79,-12 1-39,-8 0-56,-8 0-627,-4 0-1077,-3 0-972,0 3-1901,-6 14-335,-9 6 4968,-9 16 0,7-19 0,2-2 0</inkml:trace>
  <inkml:trace contextRef="#ctx0" brushRef="#br0" timeOffset="2">1368 546 15580,'7'0'5433,"-1"0"-4431,-6 0-4,0 0-774,92 0-174,-54 0-50,17 0 0,-1 0-218,-24 0-566,-5 0-303,-2 0-201,-2 0-1350,-1 0-1569,-2 0 4207,-3 0 0,-6 0 0,-5 0 0</inkml:trace>
</inkml:ink>
</file>

<file path=xl/ink/ink188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2-07-20T18:48:56.554"/>
    </inkml:context>
    <inkml:brush xml:id="br0">
      <inkml:brushProperty name="width" value="0.08571" units="cm"/>
      <inkml:brushProperty name="height" value="0.08571" units="cm"/>
      <inkml:brushProperty name="color" value="#F6630D"/>
    </inkml:brush>
  </inkml:definitions>
  <inkml:trace contextRef="#ctx0" brushRef="#br0">696 0 22352,'-3'52'966,"1"1"0,-5 39-355,2-43-34,-5 1 22,-1 3 12,-6 6-96,-5 3-95,-3 4-84,-4 3-79,-2 1-77,-3-4-29,1-3-21,-4-9-130,1-4 0,-5-10 0,-4-5 0,-2-10-91,-1-8-77,1-9-106,5-5-23,5-9 106,7-7 7,7-11 4,6-5-27,7-5-6,5 0 107,4-3 39,15-13 61,1 13 1,12-7 5,-2 21 0,2 3-6,2 7 6,5 3 34,2 5 66,7 3 147,1 8 447,25 30-330,-18 1 192,14 25-556,-25-12 0,-4-2 0,-5-1 0,-5-3 0,-5-4 0,-1 4 0,-8-15 0,1 1 0,-8-16 0,0-4 0,-2-1 0,1 0 0,1 2 0,-2-2 0,2 3-1340,3-5-1880,-4-2-1810,3-2-4801,-6-8 9562,-1-3 0,0 1 1,0 0-1</inkml:trace>
</inkml:ink>
</file>

<file path=xl/ink/ink189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2-07-20T18:48:56.555"/>
    </inkml:context>
    <inkml:brush xml:id="br0">
      <inkml:brushProperty name="width" value="0.04286" units="cm"/>
      <inkml:brushProperty name="height" value="0.04286" units="cm"/>
    </inkml:brush>
  </inkml:definitions>
  <inkml:trace contextRef="#ctx0" brushRef="#br0">626 0 20935,'0'52'3125,"0"11"-2565,0 22-84,0 11-10,0 3-805,0-1 675,-13-7-95,-8-5-106,-22-7-40,-11-7 11,-10-8-55,-6-12 16,-1-14-23,2-14 187,7-13-276,9-11 90,9-19-213,13-9 117,11-17 51,10-1 360,26-12-292,11 20 10,25 0-11,5 25 90,5 8 11,-1 4 101,-5 11 0,-5 6 16,-8 14 1,-6 4-90,-6 0-38,-4-3-158,-4-5 0,-2-6 0,-5-4 0,-1-4-41,0-1-838,11 2-314,-1-5-1686,12 0-711,10-6 3590,28-20 0,-33 13 0,9-13 0</inkml:trace>
  <inkml:trace contextRef="#ctx0" brushRef="#br0" timeOffset="1">1214 502 20918,'10'-6'3058,"-3"1"-2335,-7 5-203,98 6-217,-47 5-219,13-4 0,-1 3-16,-13 11-68,-8 1-320,-11 0-655,-7 1-1758,-10-1-1412,-6 5-5030,-10-3 9175,-12 1 0,6-13 0,-5-3 0</inkml:trace>
  <inkml:trace contextRef="#ctx0" brushRef="#br0" timeOffset="2">1378 852 18168,'0'2'3293,"0"0"-1735,0-2-942,76-11-264,-41 9-262,58-9-90,-64 11-790,-6 0-1036,-8 0-1350,0 6-5290,-3 2 8466,-1 7 0,-4-8 0,-2 1 0</inkml:trace>
</inkml:ink>
</file>

<file path=xl/ink/ink190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2-07-20T18:48:56.558"/>
    </inkml:context>
    <inkml:brush xml:id="br0">
      <inkml:brushProperty name="width" value="0.08571" units="cm"/>
      <inkml:brushProperty name="height" value="0.08571" units="cm"/>
      <inkml:brushProperty name="color" value="#F6630D"/>
    </inkml:brush>
  </inkml:definitions>
  <inkml:trace contextRef="#ctx0" brushRef="#br0">683 32 13631,'1'-13'3198,"1"3"-2257,-2 10 997,0 0-1305,0-4-275,0 2 102,0-1 228,-2 13 316,-2 8-108,-6 20-84,-9 19-146,-7 17-195,-10 15-292,15-42 0,-1 0-11,-2 0 0,-2 0-390,-2-1 0,-1 0 320,-1-4 0,-2 0-23,-1-2 1,-1-2-20,-33 29 34,1-12-46,8-11-44,11-17-33,10-12-281,17-9-145,9-14 833,8-12-419,9-11 37,13-14 3,15 1-51,40-10 50,-13 24 12,16 2 44,-32 23 314,-5 14-45,-8 10 85,-2 16 16,-4 11 358,7 34-379,-9-21-399,1 16 0,-11-34 0,-3-10 0,-2-10 0,-3-7 0,-1-7-113,-1-4-907,0-1-5096,12-11 6116,5-28 0,-4 20 0,-2-17 0</inkml:trace>
</inkml:ink>
</file>

<file path=xl/ink/ink191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2-07-20T18:48:56.559"/>
    </inkml:context>
    <inkml:brush xml:id="br0">
      <inkml:brushProperty name="width" value="0.08571" units="cm"/>
      <inkml:brushProperty name="height" value="0.08571" units="cm"/>
      <inkml:brushProperty name="color" value="#E71224"/>
    </inkml:brush>
  </inkml:definitions>
  <inkml:trace contextRef="#ctx0" brushRef="#br0">8975 421 22912,'34'77'1116,"0"0"1,-1 2 0,-1-2-639,-7-11 1,-2-1-1369,-1 5 0,-2 2 1229,-3 0 0,-3 0-339,-4 1 0,-3-1-17,-2-2 0,-2 0 17,-7-2 0,-3 0 0,-3-2 0,-4-1 0,-5-3 0,-5-2 0,-3-2 0,-2-2 125,-1-5 1,-2-2-126,2-6 0,1-2 0,-24 27 0,12-16 0,11-17-192,14-13-291,8-13-4407,7-26-4941,2-18 9809,6-25 0,-4 23 1,3 6-1</inkml:trace>
  <inkml:trace contextRef="#ctx0" brushRef="#br0" timeOffset="1">371 1360 19804,'36'-65'634,"0"-1"1,-1 5-1,5 9 146,41 2-671,10 12 266,-40 25 1,2 3-43,3 2 0,-1 5 11,3 12 1,0 6-20,0 3 0,-2 6-96,-1 12 1,-4 7-31,-3 3 0,-4 5-290,-5 3 0,-5 3 236,-6 1 1,-5 2 5,-8 1 0,-5 1 25,-5-1 1,-7 1-26,-10 1 0,-8-1-30,-7 1 0,-8-3-393,-11 2 1,-7-2 271,-6-3 0,-6-3-723,-6-2 0,-3-4 723,-2-5 0,-3-5 0,1-7 0,-2-5 0,2-9 0,1-4 0,5-3 0,1-7-66,6-11 1,3-8 65,6 0 0,5-8 0,6-9 0,7-8 0,6-2 0,7-4 0,8-3 0,6-2 0,3-2 0,7 0 0,11 0 0,6 0 0,3 1 0,5 2 0,8 1 0,4 4 0,2 4 0,1 4 235,36-27-1221,-5 19-727,-3 17-1777,14 15 3490,-21 10 0,-1 2 0,7 2 0,12 0 0</inkml:trace>
  <inkml:trace contextRef="#ctx0" brushRef="#br0" timeOffset="2">2299 1317 22677,'13'-35'1406,"3"1"-970,2 10-60,4-2-40,2-2-5,2 3 44,5 1-56,5 6 11,10 7 74,7 7-1,8 25-17,2 18-61,-1 30-185,-34-25 0,-4 3 3,-3 3 1,-4 4-144,-5 1 0,-4 2 0,-1 2 0,-5 0-200,-9 0 1,-5-2 199,-4 1 0,-5-2 0,-10-1 0,-6-2-565,-5-2 1,-5-2 564,-3-3 0,-3-4 0,-1-3 0,0-4-204,0-6 0,1-4 204,4-7 0,1-3 0,-36 1 0,15-23 0,15-22 0,11-20 0,13-18 0,11-4 0,9 1 337,7 8-337,12-13 0,4 25-192,12-9-530,3 24 598,6 5-1528,3 0-4571,45-7 661,-16 12 5658,-16 9 0,-3 2 0,-8 5 0,-11 3 0</inkml:trace>
  <inkml:trace contextRef="#ctx0" brushRef="#br0" timeOffset="3">3959 1016 22985,'-84'11'776,"-1"0"1,6-1 0,9 6-239,-2 28-236,11 1-173,20 0 11,19 0-11,13 2-28,27 3 184,12 5-66,23 5-18,9 5-371,1 3 433,-8 3 45,-9 0 45,-19 0-81,-12 0-272,-21-1 0,-23 0 0,-21-1 0,-21-5-566,-10-6 566,1-9 0,7-11 0,12-10 0,13-11 268,14-7-2021,11-7-1400,12-1-499,5-14-2935,14-3 6587,4-15 0,-2 14 0,1 2 0</inkml:trace>
  <inkml:trace contextRef="#ctx0" brushRef="#br0" timeOffset="4">4919 672 22638,'-72'52'1146,"-1"0"0,2 11 1,11 9-660,22 11 0,10 8-1073,7-24 0,1 2 1,3 0 769,4 2 1,1-1 0,3-1-14,-3 20 1,4-4-172,6-15 0,4-4 216,7-12 1,3-3-217,23 41 0,-7-46 0,5-2 0,2-1 0,4-3 0,3-3 0,4-4 0,0-5 0,2-4 0,0-5 0,1-5-231,44 6-469,-8-12-879,-10-5-1227,-9-6-633,5-23-5974,-6-7 9413,11-23 0,-39 26 0,-6 4 0</inkml:trace>
  <inkml:trace contextRef="#ctx0" brushRef="#br0" timeOffset="5">259 331 21556,'-9'-4'2566,"1"0"-1855,8 3-44,0-2-129,0 2-152,0-1 359,0 0-297,6 2-140,12 0-28,12 0-56,16 0 18,8 0-242,9 2 0,8-2 0,4 3 0,5-1 0,3 0 0,2-1 0,3-1-378,3 0 378,2 0 0,2-1 0,-3-6 0,-1 0 0,-7-5 0,-29 7 0,1 0 0,23-2 0,22 1 0,-33 3 0,1-1 0,3 3 0,0-2-24,2 2 24,0 0 0,2 1 0,1 0 0,3 0 0,-1 0 0,3 0 0,-2 0 0,-1 0 0,-2 0 0,-24 0 0,0 0 0,25 0 0,23 0 0,-36 1 0,1 4 0,-2 1 0,-1 0 0,0 1 0,-4-5 0,-1 1 0,20-3 0,-19 0 0,14 0 0,-25 0 0,-1 0 0,-2 0 0,0-2 0,1 2 376,0-2-376,1 1 26,24-1-26,-18-1 0,17-1 0,-23 3 0,-1-1 0,2 2 0,-2 0 0,1 0 0,2 0 0,1 0 0,2 0 0,1 0 0,1 0 0,0 0 0,1 0 0,0 0 0,2 0 0,0-1 0,0 0 0,24 0 0,-19 1 0,20-2 0,-24 2 0,1-3 0,1 0 0,2-3 0,1-2 0,30-6 0,-23 2 0,22-5 0,-34 6 0,1 0 0,-5 2 0,2 1 0,-2 3 0,1 2 0,-1 1 0,24 2 0,-17 0 0,19-1 0,-26 0 0,4-2 0,-2 1 0,0-1 0,0-2 0,-2 0 0,1-2 0,25-4 0,-18 3 0,20-3 0,-23 5 0,-3-1 0,3 2 0,-4 1 0,1 1 0,25 2 0,-17-4 0,23 1 0,-24-4 0,2 3 0,-1-5 0,0 1 0,-1 1 0,24-3 0,-23 5 0,16 0 0,-30 4 0,-3 2 0,-6 0 0,-2 0 0,-5 0 0,-4 0 0,-3 0 0,0 0 0,-1 3 0,1-1 0,2 5 0,0-4 0,1 1 0,-1-1 0,-2-3 0,-3 1 0,-3-1 0,-4 0 0,1 0 0,-4 0 0,1 0 0,-2 0 0,1 2 0,3-2 0,2 2 0,-1-2 0,7 0 0,-11 0 0,3 0 0,-11 0 0,-3 0 0,0 0 0,-3 0 0,3 0 0,-2 1-4303,0 0-2631,-11 0 6934,-5-1 0,1 0 0,2 0 0</inkml:trace>
</inkml:ink>
</file>

<file path=xl/ink/ink192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2-07-20T18:48:56.565"/>
    </inkml:context>
    <inkml:brush xml:id="br0">
      <inkml:brushProperty name="width" value="0.2" units="cm"/>
      <inkml:brushProperty name="height" value="0.4" units="cm"/>
      <inkml:brushProperty name="color" value="#FF40FF"/>
      <inkml:brushProperty name="tip" value="rectangle"/>
      <inkml:brushProperty name="rasterOp" value="maskPen"/>
    </inkml:brush>
  </inkml:definitions>
  <inkml:trace contextRef="#ctx0" brushRef="#br0">197 349 15217,'0'90'327,"0"1"1,-1-3 0,2-4 163,-1-19 1,1 0-1,3 14 1,1 4-165,-1-16 1,0 2 0,1 2-1,1 8 1,1 1 0,-2 1-1,0 3 1,-1 2 0,0-1-1,-1-1 1,0-1 0,-1 0-1,-1-6 1,-1 0 0,0-1-1,0-2 1,-1-1 0,1-1-1,-2-2 1,0-2 0,-1 0-1,0 1 1,0-1 0,-1-1 163,-3 27 1,0-2-1,0-9 1,-1-4-1,3-12 1,0-4-1,0-8 1,2-3 491,-2 44 0,2 3-564,1-48 1,2 0-420,-2 49 0,2-10 0,0-15 0,2-13 0,1-11 0,4-6 0,0-3 0,2-4 0,0-1 0,1-5 0,0-5 0,0-7 0,2-5 0,2-5 0,26 1 0,0-4 0,29 4 0,-1-3 0,16 0 0,-36-4 0,4 0 0,11 0 0,4-1 0,14 1 0,13 0 0,-24-3 0,9 0 0,6 0 0,0-1 0,-4 1 0,4 0 0,-3-1 0,1 1 0,5 0 0,6-1 0,6 0 0,3 0 0,-2 0 0,-8 0 0,-6 0 0,-4 0 0,-3 0 0,1 0 0,-2 0 0,0 0 0,0 0 0,-1 0 0,22-1 0,-2-1 0,0 0 0,-1 0 0,-1 0 0,0-1 0,0-1 0,0 0 0,-1-1 0,-1 0 0,-1-1 0,0 0 0,-1 0 0,0 0 0,-1 0 0,-1-1 0,-1 1 0,0 0 0,-2 0 0,0 0 0,-1 0 0,0 0 0,-1 0 0,0 1 0,-1 0 0,-1 1 0,1-1 0,-2 1 0,1-1 0,-1 0 0,-1 1 0,1 1 0,-1 0 0,-2-1 0,1 1 0,-2 0 0,1 0 0,-1 0 0,-1 0 0,-3 1 0,0 1 0,2-1 0,21 0 0,4 0 0,-6 0 0,6 0 0,-2 0 0,-21 1 0,3 0 0,-10 0 0,-9 0 0,-6 0 0,-2 1 0,1 0 0,1 0 0,1 0 0,6 0 0,1 0 0,-1 0 0,3 2 0,23 4 0,-1 3 0,-24-3 0,-1 2 0,16 4 0,-2 2 0,21 6 0,0-1 0,-3 0 0,2-3 0,-1 0 0,-4-5 0,-5-3 0,-34-6 0,-1-1 0,19 1 0,10-2 0,-40 0 0,-5 0 0,-3 0 0,-3 0 0,0 0 0,3 0 0,1 0 0,3 0 0,-2 0 0,0 0 0,-3 0 0,-4 0 0,-1 0 0,-5 1 0,-4 1 0,0 0 0,0 2 0,-2-1 0,0 3 0,-1-1 0,-1 2 0,2-1 0,3 0 0,-4 0 0,3-2 0,-6-1 0,0 0 0,-3-3 0,0 2 0,4-23 0,-4-8 0,2-32 0,-2-14 0,-5 22 0,2-4 0,1-14 0,0-4-7,2-19 1,0-4-89,-2 24 0,1-1 0,0-2 22,-1-3 0,1-1 0,0 0 11,1 2 1,1 0-1,0 2 19,-1 4 0,0 2 1,0 1-12,4-25 1,0 3 22,-1 13 1,-2 1 30,0 1 0,-2 0-17,0 3 0,-1-6 17,-1-11 0,-2-9 0,0 3 2,-1 19 0,0 3 0,0-4-2,-1 4 0,-1-4 0,1 0 0,-1 7-37,0-25 1,1 8 2,-1 17 1,1 4 30,0 11 0,0 4 3,6-37 50,-3 10-30,2 22 0,0-1-15,3-27 0,-3 32 1,-1 2 0,2-11 56,0 8-23,-2 5 28,2 5-17,-4 8-44,0 4 28,-2 6-29,1 5-5,-2 4 6,1 4-1,-1 3 46,2 1 16,0-2 28,1 3-44,-1-2-12,-1 1-6,-8-2-27,-5 2 5,-9 0-5,-8 2 44,-10 1-50,-11-3 6,-15 5-1,-12-3 7,-14 6-7,-9-1-5,48 3 0,1 0 0,-2 0 0,1 0 0,-47 0 0,3 0 6,2 0 61,1 3-5,-6 2-37,47 0 0,0 0 20,-3 1 0,-1 0-8,-2 1 0,-1 1-37,-1-1 0,-1 1 0,0 0 0,-4 1 0,-26 2 0,-2-1 0,22-2 0,-1-1 0,-20 1 0,2-2 0,26-2 0,4-1 0,0-2 0,1-1 0,2 1 0,0 0 0,2-1 0,1 0 0,3 0 0,-2 0 0,-17 0 0,-2 1 0,17 1 0,-1 0 0,-16 0 0,1 1 0,16 0 0,2 1 0,0-2 0,-1 1 0,-2 0 0,0 0 0,2-2 0,0 0 0,-1 2 0,1-1 0,2-2 0,0 0 0,1 2 0,0-1 0,-50 0 0,3 2 0,-2-3 0,-1 3 0,49-2 0,-1 0 0,-3 0 0,0 1 0,-3-1 0,0 0 0,-3 1 0,0-1 0,0-1 0,-3 0 0,-30 1 0,-1 0-18,23-1 1,-1 1 17,-22 1 0,2 0 17,29 0 1,2 1-18,1 1 0,1 0 0,2 0 0,-1 0-23,-21 4 0,0 0 6,20-2 0,0 0 14,-18 1 0,2 0 0,21-2 1,3-1-1,-3-1 0,-1 0 0,0 0 1,-1-1-24,-2 1 1,1-1 8,-2-1 1,1 0 13,-1 1 0,0-1-3,0-1 1,1 1 2,-1-1 0,1 1 0,3-1 1,-2 0 2,-21 0 0,-1 0 0,20 0 0,1 0 0,-17 0 0,1 0 0,23 0 0,2 0 33,-48 2-33,-1-1 0,2 3 0,0-2 6,0 1-6,0-3-3,29 1 0,-1-1 0,17 0 1,0 0 2,-14 0 0,1 0-6,-22 0 0,0 0 6,2 0-5,-2 0-1,0 0 9,27 3 0,0 0 2,-27 2-2,32-1 0,2 1 3,-12 2 5,7-2-6,3 0 1,2-1 0,2-1 5,-2-1-11,1 1 17,-24-3-6,19 2-6,-16-1 7,25-1-7,6 2 29,2-2-34,8 0 5,5 0-5,9 0-984,5 0 738,49 34 0,-28-25 0,33 25 0</inkml:trace>
</inkml:ink>
</file>

<file path=xl/ink/ink193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2-07-20T18:48:56.566"/>
    </inkml:context>
    <inkml:brush xml:id="br0">
      <inkml:brushProperty name="width" value="0.08571" units="cm"/>
      <inkml:brushProperty name="height" value="0.08571" units="cm"/>
      <inkml:brushProperty name="color" value="#F6630D"/>
    </inkml:brush>
  </inkml:definitions>
  <inkml:trace contextRef="#ctx0" brushRef="#br0">47 1123 9918,'-11'23'3623,"2"-5"-2111,9-18 2219,0 0-2790,3 9-190,-2 2-102,2 12 185,-3 9-77,0 18-264,0 21-213,-3 16-123,-1 11-62,-6-4-56,3-10-39,0-14-45,4-20-324,3-16-948,0-15-643,0-12-2414,3-19-858,13-25 5232,5-24 0,-2 19 0,-4 3 0</inkml:trace>
  <inkml:trace contextRef="#ctx0" brushRef="#br0" timeOffset="1">1324 495 15508,'32'69'512,"0"0"1,0-1-1,0 1 1,3 16 0,-5-1-1,-23-13-142,-32-18 0,-15-9-9,-8 3 1,-5-3-68,-5-2 0,-2-4-14,3-4 0,-1-4-68,3-6 1,1-4 723,-31 6-802,16-16-66,22-8 400,13-19-535,9-18-51,4-29 113,7-22-191,9 34 0,1 0-128,2-4 1,1 0-66,-1-1 0,4 1-133,5 4 1,4 3-1125,11-38-1703,36 8 3349,-12 36 0,0 4 0,6-5 0,13-1 0</inkml:trace>
  <inkml:trace contextRef="#ctx0" brushRef="#br0" timeOffset="2">2213 1 13433,'14'78'594,"-1"1"1,1-1 0,0 1 0,2 21-1,-1-1 1,-4-8-228,-8 3 0,-3-6-71,0 0 1,0-2-101,0-6 0,0-2-92,0-9 0,0-2-40,0-11 1,0-4-20,0 34 1324,0-23-1824,3-19-189,1-14-2308,14-17-1758,4-7 4710,11-9 0,-14 2 0,-4-2 0</inkml:trace>
</inkml:ink>
</file>

<file path=xl/ink/ink194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2-07-20T18:48:56.569"/>
    </inkml:context>
    <inkml:brush xml:id="br0">
      <inkml:brushProperty name="width" value="0.08571" units="cm"/>
      <inkml:brushProperty name="height" value="0.08571" units="cm"/>
      <inkml:brushProperty name="color" value="#F6630D"/>
    </inkml:brush>
  </inkml:definitions>
  <inkml:trace contextRef="#ctx0" brushRef="#br0">441 1 19225,'-14'88'403,"-1"0"0,1-1 1,-1 1-1,1-3 1,0 0-1,-1-2 0,0-6-189,-2-3 1,1-5 0,-2 0-491,0 3 1,-1 0 0,0-2 462,-8 25 1,0-2-48,0-5 0,0-3-70,4-10 0,2-3-53,3-8 0,3-4-17,4-8 0,2-3 935,-1 30-1170,7-19-740,3-16-518,0-14-1828,27-17-3835,6-7 7156,25-9 0,-26 2 0,-8-2 0</inkml:trace>
</inkml:ink>
</file>

<file path=xl/ink/ink195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2-07-20T18:48:56.570"/>
    </inkml:context>
    <inkml:brush xml:id="br0">
      <inkml:brushProperty name="width" value="0.08571" units="cm"/>
      <inkml:brushProperty name="height" value="0.08571" units="cm"/>
      <inkml:brushProperty name="color" value="#F6630D"/>
    </inkml:brush>
  </inkml:definitions>
  <inkml:trace contextRef="#ctx0" brushRef="#br0">489 1 20019,'-8'86'344,"0"-1"1,0 1 0,0 0 0,0-2 0,-1 0 0,0-2-1,-3-5-729,-5 4 1,-2-6-1,-1 1 503,-1 4 0,0-1 0,-1 0-40,0-3 1,-1-1-1,0-1-41,1-3 1,-1 0-1,1-3-23,-9 23 0,2-4-14,6-10 0,1-4 368,3-14 0,3-4-1204,2 22-604,5-31-1848,12-27-240,66-84 220,-28 20 1,3-8 3153,5-6 0,4-6 1,-5 6-1,-4 5 0,-6 5 1,-5 2-1,-1 1 0</inkml:trace>
</inkml:ink>
</file>

<file path=xl/ink/ink196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2-07-20T18:48:56.571"/>
    </inkml:context>
    <inkml:brush xml:id="br0">
      <inkml:brushProperty name="width" value="0.08571" units="cm"/>
      <inkml:brushProperty name="height" value="0.08571" units="cm"/>
      <inkml:brushProperty name="color" value="#F6630D"/>
    </inkml:brush>
  </inkml:definitions>
  <inkml:trace contextRef="#ctx0" brushRef="#br0">422 181 16209,'5'91'611,"0"0"1,0-1 0,-4-7-1,-4-2 1,-7-15 284,-32 10-179,-29-15 1386,-6-11-1633,2-20-116,12-13-354,16-11 564,17-27-682,17-20 118,7-33 0,5 25 0,5-2-112,5-3 1,3-1-58,3-2 1,5 0-109,7 4 0,3 3-143,2 1 0,3 4-376,2 5 1,3 3-171,-1 2 0,3 4-810,6 5 1,5 4 1775,16-1 0,-2 4 0,7 0 0,9 4 0</inkml:trace>
</inkml:ink>
</file>

<file path=xl/ink/ink197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2-07-20T18:48:56.572"/>
    </inkml:context>
    <inkml:brush xml:id="br0">
      <inkml:brushProperty name="width" value="0.08571" units="cm"/>
      <inkml:brushProperty name="height" value="0.08571" units="cm"/>
      <inkml:brushProperty name="color" value="#F6630D"/>
    </inkml:brush>
  </inkml:definitions>
  <inkml:trace contextRef="#ctx0" brushRef="#br0">415 1 19949,'0'63'935,"0"-1"1,0 4-1,0-1-507,0-1 1,0 2-1340,-2 8 0,-2 3 1191,-6 8 0,-2 3-53,-4 7 0,-3 1-138,2-29 1,-3 0 0,0 1-29,0-1 1,0 0 0,-1 0-19,1-2 0,0 0 0,-1-1-24,-8 23 1,2-3-36,4-8 0,2-5 13,4-10 1,1-5-217,-7 28 155,12-25-1145,5-25-1620,6-18-296,42-31-2727,16-34 5852,-5 5 0,1-1 0,7-13 0,-8 1 0</inkml:trace>
  <inkml:trace contextRef="#ctx0" brushRef="#br0" timeOffset="1">1036 1137 18033,'-8'91'580,"-1"0"0,0 0 1,1-7-1,0-2 1,4-8-276,4-9 0,6-6-59,3-7 1,7-4 224,28 22-191,24-26-50,12-25-29,7-28-1057,-41-11 0,-1-8 973,2-12 1,-4-9-9,-1-13 0,-6-7 39,-4-8 1,-7-4-26,-7 2 1,-6-1-57,-4 3 0,-4 1-28,-6 10 0,-5 4 264,-3 10 1,-3 4-304,-19-22-297,-8 24-230,10 22-1097,10 8-448,10 10-2886,7-7-2166,21-1 7124,10-6 0,-4 9 0,0 2 0</inkml:trace>
  <inkml:trace contextRef="#ctx0" brushRef="#br0" timeOffset="2">2380 756 17036,'-15'91'571,"-1"1"1,1-1-1,2-4 1,2 0-1,3-7-280,2 7 1,3-6-718,2-2 1,2-3 649,2-9-1,3-4-7,3-10 0,5-5 126,27 21 215,13-32-428,15-18-6,2-37-25,-27-4 0,-2-9-113,2-12 1,-3-9 64,4-12 1,-3-6-720,-5-6 0,-6-3 685,-3-2 1,-6-2-17,-8 1 0,-5 0-90,-2 4 1,-5 2-6,-5 6 0,-6 2-68,-2 10 1,-4 3-583,-27-32-258,-9 27-1047,5 20-3091,5 23 5218,8 8 1,15 9 0,6 0-1</inkml:trace>
</inkml:ink>
</file>

<file path=xl/ink/ink198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2-07-20T18:48:56.575"/>
    </inkml:context>
    <inkml:brush xml:id="br0">
      <inkml:brushProperty name="width" value="0.08571" units="cm"/>
      <inkml:brushProperty name="height" value="0.08571" units="cm"/>
      <inkml:brushProperty name="color" value="#F6630D"/>
    </inkml:brush>
  </inkml:definitions>
  <inkml:trace contextRef="#ctx0" brushRef="#br0">115 11 16443,'18'-11'3254,"-3"20"-2285,-15 28 123,0 37-585,0-24 0,0 4-503,0 12 1,0 4 314,0 8 1,0 2-800,0 8 1,0 2 680,-2 2 1,-2 0-45,-2-1 1,-1-1-476,-3-2 0,-1-2 351,-1-8 1,0-1-12,1-6 1,-1-3-20,4-8 0,-1-2-56,-7 39 53,5-18-224,2-21 9,5-15-1263,1-23-42,3-8-3320,6-35 4840,10-19 0,-6 9 0,5-2 0</inkml:trace>
</inkml:ink>
</file>

<file path=xl/ink/ink199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2-07-20T18:48:56.576"/>
    </inkml:context>
    <inkml:brush xml:id="br0">
      <inkml:brushProperty name="width" value="0.08571" units="cm"/>
      <inkml:brushProperty name="height" value="0.08571" units="cm"/>
      <inkml:brushProperty name="color" value="#F6630D"/>
    </inkml:brush>
  </inkml:definitions>
  <inkml:trace contextRef="#ctx0" brushRef="#br0">47 0 14919,'4'0'4056,"-1"0"-2667,-3 0-79,0 205-2975,-4-128 0,-1 4 1837,2-4 0,1 12 0,0 1 1,-2-7-11,-1-2 0,-2-6 1,2 1-63,1-3 1,1 0 0,0-2-22,-1 24 0,2-5-40,3-14 1,4-5-24,2-14 1,5-8 34,22 12 901,14-29-868,11-26 0,11-48-31,-31 10 0,0-6-370,7-20 0,-2-8 317,-1-6 0,-2-4 265,1-5 1,-3-2-266,-6 2 0,-3 0-42,-4 2 0,-5 1 260,-4 10 1,-4 2-524,-4 7 0,-2 1-2181,-3-4 1,-1 4-2153,0-16 4827,-12-2 0,7 55 0,-7 9 0</inkml:trace>
</inkml:ink>
</file>

<file path=xl/ink/ink200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2-07-20T18:48:56.577"/>
    </inkml:context>
    <inkml:brush xml:id="br0">
      <inkml:brushProperty name="width" value="0.08571" units="cm"/>
      <inkml:brushProperty name="height" value="0.08571" units="cm"/>
      <inkml:brushProperty name="color" value="#F6630D"/>
    </inkml:brush>
  </inkml:definitions>
  <inkml:trace contextRef="#ctx0" brushRef="#br0">8 528 15193,'-1'98'380,"0"0"1,0 0 0,-2-8 0,1-2 0,4-10-163,5-9 1,4-7-15,-2-10 1,4-4 1235,27 22-1187,0-33 762,3-19-763,1-27-28,12-35-140,-28 5 0,-1-7-205,7-16 0,-2-7 180,-3-11 0,-3-4-23,-2-7 0,-4-3 6,-5 0 0,-4 0 47,-5 2 1,-3 3-37,0 8 1,-3 4 4,-3 14 1,-3 5 681,-11-28-555,-10 36-179,-7 27-6,-5 14 309,-2 9-1703,-9 9-59,0 26-3936,2 9 5159,14 16 0,15-28 1,13-11-1</inkml:trace>
  <inkml:trace contextRef="#ctx0" brushRef="#br0" timeOffset="1">1292 20 13519,'-8'90'1181,"0"0"1,0 0 0,0-1 0,0 1 0,0 14 0,0 0 0,1-5 0,2-12-1977,1 11 1,2-11 920,2-6 0,3-4-42,7-13 0,5-5 40,17 28 61,28-37-67,1-25-51,8-22-5,5-42-18,-34 10 1,-3-8-17,2-18 0,-3-7-184,-2-8 1,-5-4 160,-3-4 1,-5-3-440,-7-2 1,-4-1 433,-3 5 0,-2 0-17,-4 5 1,-2 1 13,2 8 0,-2 3 307,-4 10 1,-2 3-462,-5-27 233,-11 29-967,3 18 424,0 18-994,3 6 494,1 5-3603,-4 3 4594,-3 36 0,7-27 1,1 27-1</inkml:trace>
</inkml:ink>
</file>

<file path=xl/ink/ink201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2-07-20T18:48:56.579"/>
    </inkml:context>
    <inkml:brush xml:id="br0">
      <inkml:brushProperty name="width" value="0.04286" units="cm"/>
      <inkml:brushProperty name="height" value="0.04286" units="cm"/>
    </inkml:brush>
  </inkml:definitions>
  <inkml:trace contextRef="#ctx0" brushRef="#br0">32321 7 17473,'2'-4'1838,"0"1"-1340,-2 3 1462,0 0-744,1 26-225,-5 7-156,-4 30-168,-14 8-91,-8 9-77,-15 8-617,19-43 0,-3 1 221,-5 1 1,-2 1-15,-4-2 1,-1 0-23,-2-1 1,-1-1-15,0-4 0,0-1-22,2-5 0,1-2 36,-32 19-67,12-15-28,11-17-157,11-10-73,9-10 90,7-15-11,11-8 762,4-17-588,10-2 5,16-6 0,14 2 0,21 0 0,12 4 0,9 4 0,4 7 0,-2 8 5,-4 8 63,-5 8 122,-8 5 112,-7 9 62,-11 9 6,-6 12-68,-8 9-65,-5 5-237,-7-2 0,-4 1 0,-2-8 0,-4-2 0,0-7 0,-1-4 0,0-3 0,3-5 0,-2-2 0,1-3 0,1-3-578,0-2-1270,2-1-2062,5 0-397,15-10-3927,4-7 8234,11-12 0,-21 10 0,-5 4 0</inkml:trace>
  <inkml:trace contextRef="#ctx0" brushRef="#br0" timeOffset="1">33130 294 20677,'0'-1'3439,"0"-1"-1316,0 2-1686,94 18-39,-47-11-281,14 4 1,1 0 39,-10-4-90,-5-2-34,-8 1-33,-9-2-106,-12 2-432,-3-2-766,-8 1-1318,-2-1-985,-4 6-2683,-11 1 6290,-6 4 0,2-8 0,1-1 0</inkml:trace>
  <inkml:trace contextRef="#ctx0" brushRef="#br0" timeOffset="2">33281 609 19445,'1'7'4234,"1"-1"-3629,-2-6-190,89 3-96,-43-2-247,12 0 1,0 1-73,-10-2-162,-7 0-768,-6 0-1126,-12 0-1142,-3 0-3220,-10 1 6418,-3 2 0,-4 0 0,-3 0 0</inkml:trace>
  <inkml:trace contextRef="#ctx0" brushRef="#br0" timeOffset="3">428 6072 15524,'0'-15'2201,"0"0"-1518,0 14-94,0-2 27,0 3 4537,0 0-5153,0 6 50,0 31 505,6 38-278,2 0 1,1 13-1012,-5-9 0,0 6 1,0 5 838,0-2 0,1 4 0,-1 4 0,-1 2-539,-2-10 1,-1 2 0,0 2 0,-2 1 0,0 0 494,-1-10 1,-1 1 0,-1 0-1,0 1 1,-1-1 0,1 1-300,-1-1 0,-1 1 0,0-1 1,0 1-1,0-1 0,-2-1 277,-1 11 0,-2 0 1,1-1-1,-2 0 0,1-1-188,1-1 0,-1 0 0,0-1 0,0 0 0,0-1 187,1-4 0,0 0 0,0-1 0,1 0 0,-1 0 10,1 0 1,1 0-1,-1 0 1,1 0-1,0-2-48,-2 16 0,1-2 0,0 0 0,1-2 0,1-7 0,0 0 0,1-3 0,0-1 0,1 13 0,0-4 0,1 0 64,0-5 0,1 0 0,0 1-64,2 6 0,0 1 0,0 3 18,-1-11 0,1 2 1,-1 2-1,1 3-18,0-8 0,0 2 0,0 1 0,0 1 0,0 1 0,-1 3 0,-1 2 0,1 0 0,-1 0 0,1-2 0,0-2 0,1-1 0,-1-1 0,0-1 0,0-2 0,0 10 0,-1-2 0,1-2 0,0-4 171,-1 8 1,1-4-1,0-4-171,2-15 0,-1-3 0,1-1 0,0 22 0,-1-2 0,2-2 0,0 0 0,0 3 0,0 0 224,0-3 1,0-1-225,0-4 0,0-3 0,0-8 0,0-3 0,0-7 0,0-1 0,0-8 0,0-2 1343,0 39-1343,3-17 2450,-2-7-2450,2-6 0,-3 1 0,0-1 1350,3 6-1350,-2-2 0,2 12 0,-3-5 0,0 9 0,0 0 0,0 1 0,0 5 0,0-5 0,0 3 0,0-7 0,0-1 0,0-5 0,0 16 0,0-27 0,0 7 924,0-37-924,0-10 571,0-4-571,0-12 0,0 2 0,0-6 0,0 0 0,3-3 0,21 2 0,30-4 0,-6 3 0,7 0-1002,20-3 1,7 0 1001,-16 2 0,4-1 0,2 1 0,10-2 0,4-1 0,1 0 0,6 0 0,2-1 0,2 0-609,2 1 1,1 0 0,-1 1 608,1-2 0,-1 0 0,0 1 0,-3 2 0,0 1 0,0 0 0,-4 0 0,1 1 0,-2 0 0,-1 1 0,-1 0 0,0 0 0,0 1 0,0 0 0,0 0 0,-1 0 0,0 0 0,0 0 0,1 1 0,0 1 0,0 1-400,0 0 1,0 0 0,1 1 399,0 2 0,0 0 0,0 0 0,-1-1 0,0 1 0,1 0 0,2-1 0,0 1 0,0-1 0,0 0 0,-1-1 0,1 0-517,2 0 1,1-1-1,0 1 517,0 0 0,0 0 0,-1 0 0,1-1 0,0-1 0,0 1-8,-1 1 0,-1 0 0,1 0 8,-3 0 0,0-1 0,1 1 0,-2 0 0,0 1 0,0-1 0,-2 1 0,0-1 0,0 1 0,1-1 0,0 0 0,0 1 0,-1-1 0,0 1 0,0-1 0,1 1 0,1-1 0,-1 1 0,-2 0 0,0 0 0,0 1 0,-2 0 0,0 1 0,-1 0 0,-4 1 0,-1 1 0,0 1 0,-4-1 0,0 1 0,-2 1 0,-4 1 0,-1 0 0,0 1 261,29 5 1,-1 1-262,-4-1 0,-1 1 0,-1-1 0,1 0 0,1-2 0,2-1 0,1-1 0,1-2 0,-30-3 0,1-2 0,0 0 76,1 0 1,0 0 0,1 0-77,0-1 0,0 1 0,0 0 0,-2-2 0,0 1 0,0 0 0,29 3 0,2 1 0,-15 0 0,3 1 0,-3 0 0,10 2 0,-1 1 0,-16-2 0,2 2 0,-4-2 0,3 2 0,-4-1 0,3 1 0,1-1 0,1-1 0,1 0 0,4-1 0,1 1 0,3-2 0,0 0 0,1-2 0,2 1 568,1-1 1,1 0-569,-1-1 0,-1 0 0,1-1 0,-1 1 0,-3 0 0,0-1 0,-2 1 0,0 0 0,0-1 0,0 1 0,0-1 0,0 1 0,5 1 0,0 1 0,0-1 0,1 1 0,3 0 0,5 2 0,-6-2 0,6 1 0,-4 0 0,-19-3 0,-4-1 0,4 0 107,20 2 1,5 0 0,-6-2-108,-25-3 0,-5-1 0,1 0 0,1-1 0,0 0 0,-1 0 0,33-1 0,0 0 0,-1 0 0,1 0 0,-1 0 0,1 0 0,-2 0 0,0 0 0,-1 0 0,-1 0-11,-3 0 0,-1 0 11,-4 0 0,-3 0 0,-4 0 0,-2 0 0,-4 1 0,-2 1 423,-7 1 0,-2 1-423,-4 2 0,-2 1 0,-4 1 0,-2 1 0,42 14 0,-6-2 0,-4 5 0,-2-5 0,-1-1 0,-6-4 0,-4-3 0,-13-2 0,-7-5 870,-10 0-870,-10-5 1375,-7 2-1375,-9-3 1141,-8 0-1141,-3 0 177,-3 3-177,0-2 0,0 2 0,0-3-1357,0 0-2160,-26-15 3517,-19-15 0,-3-3 0,-1 3 0,6 0 0,0 1 0</inkml:trace>
</inkml:ink>
</file>

<file path=xl/ink/ink202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2-07-20T18:48:56.583"/>
    </inkml:context>
    <inkml:brush xml:id="br0">
      <inkml:brushProperty name="width" value="0.08571" units="cm"/>
      <inkml:brushProperty name="height" value="0.08571" units="cm"/>
      <inkml:brushProperty name="color" value="#F6630D"/>
    </inkml:brush>
  </inkml:definitions>
  <inkml:trace contextRef="#ctx0" brushRef="#br0">471 100 13105,'18'-29'5438,"-3"5"-4177,-15 24 1556,0 0-2111,3 0-79,-2 0 1759,2 0-1893,-15 6-247,-6 7-139,-24 11-102,-9 18 68,-19 18-48,32-19 0,2 5-385,-3 10 0,3 5 418,2 6 1,4 4 11,3 7 0,5 1-644,4 3 1,5 1 648,3-1 1,4 0-40,2-3 1,2-1-185,0-5 1,4-2 164,6-6 0,5-3-15,-3-7 1,6-3 14,7-7 0,3-3-17,25 28 11,2-20-5,1-13 731,-1-17-732,1-10 1379,-4-8-1339,3-2-39,-2-17-1,5-17 62,4-36-158,-26 23 0,-1-4 135,4-11 1,0-5-566,0-8 1,0-2 534,-1-5 1,-2-4-15,-9 14 0,-1-5 0,-4 5 0,1-8 0,-5 1 0,2-14 0,-5 4 0,-10 35 0,-3 5 0,-3-48-202,-16 6 202,-12 11 0,-16 7 0,-7 19 0,1 13 0,-1 15 0,4 10 0,-6 6 0,5 3 0,-12 4 0,5 3 0,-5 0 620,9 0-620,4 0 1140,13 0-1140,7 0 246,13 0-246,8 0 0,6 0-3081,3 0-639,0 6-206,0 37-5896,0 18 9822,4-9 0,1-1 0,-3 6 0,7-6 0</inkml:trace>
  <inkml:trace contextRef="#ctx0" brushRef="#br0" timeOffset="1">805 2413 12617,'-11'0'5035,"2"0"-3830,9 0 1108,0 0-1720,-15 0 131,8 6 37,-14 1-218,5 13-240,-8 9-34,-13 15 22,-4 19-39,-5 18-418,22-34 0,1 3 318,0 4 0,2 3-7,1 2 1,3 2-23,2-1 0,3 1 3,4 2 0,3 0-73,1-4 1,2 0-21,1 1 1,2 0-12,1-4 1,2-1-23,3-4 0,2-1 0,19 39 0,9-15 5,3-17-5,0-14-33,-3-16-12,-1-14 45,-2-7 0,-1-6 5,7-15 51,4-18 12,9-28-43,-21 19 0,-1-3-240,2-4 0,-1-3 234,-1-4 1,-1-1 11,-2 1 0,-4 0-81,-6 1 1,-4 0 147,-3 5 0,-3 0 126,-2-41 56,-6 5 45,-12 12 39,-9 10-45,-16 14-195,-10 14-124,-6 12 0,-4 8 0,2 6 0,3 6 1027,11 1-1027,4 3 248,8 0-248,2 0 0,0 0-209,-2 0-43,1 0-207,-5 0-308,6 3-331,-3 1-392,3 6-1658,1 9-1713,-7 35-4028,2 20 8834,12-22 0,1 0 0,0 7 0,3-11 0</inkml:trace>
  <inkml:trace contextRef="#ctx0" brushRef="#br0" timeOffset="2">752 4539 16516,'-4'-23'4620,"1"6"-3808,3 17 1250,0 0-1536,-9 0-22,4 0 46,-5 0-7,4 0-95,2 0-146,-2 0-111,-1 2-57,0 2-50,1 0-17,-1 2-67,-3-2 45,-3 5-6,-10 2-28,-8 8 17,-9 2-22,-6 11-6,-2 6 6,1 2-6,10 0 0,7-3 0,10-10 0,7-1 0,6-6 33,4 0-33,3 4-5,0-4-7,0 6 7,0-2-29,12 6 34,3 0-11,18 10 5,1 0 1,12 7 5,4 3 0,11-2 5,2-2 40,4-3-39,0 0 27,-6-5-21,-7 5 27,-11-9 22,-13-1 7,-7 0 16,-10-8 89,-3 1 23,-6-6-22,-1-3-12,-3 2 2,0-2-164,-6 6 0,-14 7 0,-11 1 0,-16 8 0,0-5 0,-3 0 0,4-7 0,2-7 0,1-4 0,-1-9 0,1-1 0,-7-6 0,2 0 0,-1 0 0,5 0 0,4-3 0,9 0 0,5-4 0,9 0 0,1 1-13,5-1-37,2 3 0,-1-2-46,3 6-88,-3-3-91,6 3-162,1 0-1159,3 0 386,0-3-929,0 2-774,0-2-1932,0-3-3752,9 2 8597,2-3 0,1 4 0,-3 3 0</inkml:trace>
</inkml:ink>
</file>

<file path=xl/ink/ink203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2-07-20T18:48:56.586"/>
    </inkml:context>
    <inkml:brush xml:id="br0">
      <inkml:brushProperty name="width" value="0.08571" units="cm"/>
      <inkml:brushProperty name="height" value="0.08571" units="cm"/>
      <inkml:brushProperty name="color" value="#F6630D"/>
    </inkml:brush>
  </inkml:definitions>
  <inkml:trace contextRef="#ctx0" brushRef="#br0">1664 7 14163,'19'-3'4593,"-4"0"-3417,-15 3 3451,0 0-4023,0 9 86,-3 5-13,-13 24-178,-11 17-40,-20 28-639,15-35 1,-2 2 341,-5 8 0,-3 0-61,-8 2 0,-3-1 36,-6 3 1,-3-1-138,-5 0 0,-3-2 0,-4 0 0,-3-3-531,-1-3 1,-1-2 530,1-6 0,1-4 0,3-5 0,1-5-310,8-5 1,2-5 309,7-7 0,2-4 0,-29 2-12,16-12 465,24-3-549,13-13 1072,14-2-1060,9-18 751,4 2-751,3-9 0,12-4 45,18-1-6,21 2-5,25 5 44,18 14-218,-39 17 1,3 4 273,9 1 1,3 4-441,9 1 0,3 3 432,5 4 0,1 4-533,5 3 0,1 3 530,-3 6 0,-1 2-19,-2 1 0,-2 1 30,-6 2 0,-3 2 40,-5 0 1,-3 2-91,-7 1 0,-4 2-394,-6 3 1,-4 2 393,-6-2 0,-3 3 73,-7-1 1,-4 1-74,15 42 0,-16-13 0,-14-2 767,-4-18-767,-8-8 1071,2-13-1071,-3-13 1011,0-7-1011,0-7 10,0-3-1220,0-15-2161,0-13-1144,0-55 4515,0 5 0,0-2 0,0-12 0,0 33 0,0-1 0</inkml:trace>
</inkml:ink>
</file>

<file path=xl/ink/ink204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2-07-20T18:48:56.587"/>
    </inkml:context>
    <inkml:brush xml:id="br0">
      <inkml:brushProperty name="width" value="0.08571" units="cm"/>
      <inkml:brushProperty name="height" value="0.08571" units="cm"/>
      <inkml:brushProperty name="color" value="#F6630D"/>
    </inkml:brush>
  </inkml:definitions>
  <inkml:trace contextRef="#ctx0" brushRef="#br0">0 1070 17009,'0'89'368,"0"0"1,0 0 0,0-9-1,0-3 1,0-12-100,0 12 1734,0-27-1919,0-14 656,0-22-802,0-5 5,0-9-1081,0 0-197,0-3-2856,0-49-5446,0-11 9637,2 7 0,-1-1 0,0-3 0,2 10 0</inkml:trace>
  <inkml:trace contextRef="#ctx0" brushRef="#br0" timeOffset="1">675 221 12987,'26'0'6609,"-5"0"-5489,-21 0 931,0 0-1206,164 172-1889,-112-93 1292,4-11 0,12 11 1,-22-9 547,-34 10-141,-9 0-134,-24 3-197,-19-2-181,7-40 0,-6-2-54,-5-2 1,-2-3-20,-1-4 0,-1-3-20,2-6 1,-1-5-6,-37 4-40,7-15-5,13-10-84,8-15 34,12-11 1249,8-13-1429,9 0-223,10 1 96,7 3-769,7-6-302,3-4-449,18-11-228,13-8 304,3 24 0,7-2 1717,23-21 1,1 3 0,-28 27 0,-1 2 0,8-5 0,1-1 0</inkml:trace>
  <inkml:trace contextRef="#ctx0" brushRef="#br0" timeOffset="2">1718 0 15692,'27'69'2457,"0"0"1,1 0-1,-8-14 1,-2 2-2152,6 24 0,0 13 1,-8-12 3,-10-23 1,-5-5-67,1-2 0,-1 0-68,-1-1 0,0 1-213,0 45 205,0 0-72,0-10-91,-9-7 1,4-10 67,-11-15-236,9-15-559,0-17-1210,4-14-2891,15-38 4823,21-25 0,2-5 0,-6 1 0,3 6 0,1 0 0</inkml:trace>
</inkml:ink>
</file>

<file path=xl/ink/ink205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2-07-20T18:48:56.590"/>
    </inkml:context>
    <inkml:brush xml:id="br0">
      <inkml:brushProperty name="width" value="0.08571" units="cm"/>
      <inkml:brushProperty name="height" value="0.08571" units="cm"/>
      <inkml:brushProperty name="color" value="#F6630D"/>
    </inkml:brush>
  </inkml:definitions>
  <inkml:trace contextRef="#ctx0" brushRef="#br0">1 8 14342,'0'-4'9629,"0"1"-5362,0 3-4127,0 27 153,0 21-293,0 49-909,1-34 0,0 4 909,0 12 0,-1 4 0,2 4 0,-1 1-230,-1 1 0,0-1 230,0-7 0,0-3 0,0-7 0,0-3 0,0-12 0,0-4 0,0 31 0,0-27 0,3-22 0,-2-18 0,5-10 1257,-5-6-1885,8 0 64,1-15-2551,19-24 1174,4-9 1,4-8-1880,5-8 0,2-5 3559,-4 12 1,2-3 0,-5 6-1,-3 4 1,-4 5 0,20-26 0</inkml:trace>
</inkml:ink>
</file>

<file path=xl/ink/ink206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2-07-20T18:48:56.591"/>
    </inkml:context>
    <inkml:brush xml:id="br0">
      <inkml:brushProperty name="width" value="0.08571" units="cm"/>
      <inkml:brushProperty name="height" value="0.08571" units="cm"/>
      <inkml:brushProperty name="color" value="#F6630D"/>
    </inkml:brush>
  </inkml:definitions>
  <inkml:trace contextRef="#ctx0" brushRef="#br0">14 1 25450,'-4'97'853,"1"1"0,-1 1 0,2 0-522,2-11 0,0-1-1405,0 5 1,0 0 1073,0-2 0,0-1 0,0-6 0,0-3 0,0-10 0,0-3 0,0-8 0,0-4 661,0 32-661,0-27 192,3-23-1223,1-21-1557,5-10-481,8-21 387,9-24 284,2-8 1,2-7-2519,1-8 1,2-3 4764,11-15 0,-2 3 1,3-10-1,-10 25 0</inkml:trace>
</inkml:ink>
</file>

<file path=xl/ink/ink207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2-07-20T18:48:56.592"/>
    </inkml:context>
    <inkml:brush xml:id="br0">
      <inkml:brushProperty name="width" value="0.08571" units="cm"/>
      <inkml:brushProperty name="height" value="0.08571" units="cm"/>
      <inkml:brushProperty name="color" value="#F6630D"/>
    </inkml:brush>
  </inkml:definitions>
  <inkml:trace contextRef="#ctx0" brushRef="#br0">395 41 18961,'23'77'814,"1"0"1,-1-1 0,10 28 0,-10-16 37,-23-26 1222,-11-8-1726,-16 0-130,-18-4-61,-15-12 531,-4-9-688,1-15-62,2-8 174,8-21-274,6-19-12,10-24-78,7-16-179,16-6 808,5-3-1083,9 5-118,15-2-508,10 16-355,18 7-1097,8 14-1719,11 7-5328,0 8 9444,2 5 0,-29 13 0,-11 4 1</inkml:trace>
</inkml:ink>
</file>

<file path=xl/ink/ink208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2-07-20T18:48:56.593"/>
    </inkml:context>
    <inkml:brush xml:id="br0">
      <inkml:brushProperty name="width" value="0.08571" units="cm"/>
      <inkml:brushProperty name="height" value="0.08571" units="cm"/>
      <inkml:brushProperty name="color" value="#F6630D"/>
    </inkml:brush>
  </inkml:definitions>
  <inkml:trace contextRef="#ctx0" brushRef="#br0">47 161 18431,'-11'-89'3472,"2"17"-2306,9 72-259,0 15 157,0 22-106,0 36-555,0-20 1,0 5-631,0 11 1,0 3 416,-1 8 0,-1 1-44,-1 1 0,0 1-62,-1-2 0,0-2-42,1-8 0,0-3-42,1-7 0,1-3-34,1 36-291,0-27-459,0-21-784,0-26-1266,0-11 1058,20-24-1904,39-57 118,-20 27 0,4-4 3570,14-25 0,-1 2 0,3-6 0,-12 15 0</inkml:trace>
</inkml:ink>
</file>

<file path=xl/ink/ink209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2-07-20T18:48:56.594"/>
    </inkml:context>
    <inkml:brush xml:id="br0">
      <inkml:brushProperty name="width" value="0.08571" units="cm"/>
      <inkml:brushProperty name="height" value="0.08571" units="cm"/>
      <inkml:brushProperty name="color" value="#F6630D"/>
    </inkml:brush>
  </inkml:definitions>
  <inkml:trace contextRef="#ctx0" brushRef="#br0">27 495 19773,'0'75'530,"0"0"1,0 0-1,1 27 1,4-17-245,12-24 1242,4-24-1275,9-18 285,0-13-527,-3-9 231,6-21-242,-3-24-6,-2-36 120,-16 30 0,-1-3-131,-5-6 0,-2-1 17,0-4 0,-2 1 3,-1 2 0,-2 3 13,-2 6 1,-3 4-17,-11-37 0,-10 28-44,-4 12-91,1 18-129,7 11-189,-3 11-225,2 6 95,-3 3-516,0 0-1785,7 0-2795,3 0 5679,11 0 0,3 0 0,3 0 0</inkml:trace>
</inkml:ink>
</file>

<file path=xl/ink/ink210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2-07-20T18:48:56.595"/>
    </inkml:context>
    <inkml:brush xml:id="br0">
      <inkml:brushProperty name="width" value="0.08571" units="cm"/>
      <inkml:brushProperty name="height" value="0.08571" units="cm"/>
      <inkml:brushProperty name="color" value="#F6630D"/>
    </inkml:brush>
  </inkml:definitions>
  <inkml:trace contextRef="#ctx0" brushRef="#br0">1 0 20306,'19'77'560,"-1"0"0,1-1 0,0 1 0,1 4 0,-1-5 0,-1-4-384,5 14 1,-1-12 47,5 7 1124,3-24-1314,-9-24 414,1-20-543,-8-10 238,5-30-193,1-15 16,7-39 23,1-13 150,-14 44 1,-2-1-160,-2 0 1,-2 2 19,4-36 0,-8 9-67,-1 22-34,-3 8-241,0 13-380,-6 3-522,-8 6-1394,-6 1-650,-13 3 3393,-31 9 0,34 2 1,-17 9-1</inkml:trace>
</inkml:ink>
</file>

<file path=xl/ink/ink211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2-07-20T18:48:56.596"/>
    </inkml:context>
    <inkml:brush xml:id="br0">
      <inkml:brushProperty name="width" value="0.08571" units="cm"/>
      <inkml:brushProperty name="height" value="0.08571" units="cm"/>
      <inkml:brushProperty name="color" value="#F6630D"/>
    </inkml:brush>
  </inkml:definitions>
  <inkml:trace contextRef="#ctx0" brushRef="#br0">0 0 22739,'6'39'2699,"1"11"-1965,7 27-196,-4 14-1307,-5-37 0,0 2 909,-3 0 0,0 0-53,-1 1 0,1-1 134,-2-2 0,0-1-187,0-2 0,0-2 16,0 48-14,0-46 1,0 0 10,0 4 1,0 1 11,0 7 0,0 1-1,0 4 1,0 1-98,0 1 0,0-1 78,0-2 0,0-1-22,0-8 0,0-4-111,-3 33 88,2-31 603,-2-29-1437,3-15-2423,0-12 725,9-30-335,26-46 2873,4-10 0,1-2 0,-15 36 0,-2 3 0,9-15 0,-1 1 0</inkml:trace>
  <inkml:trace contextRef="#ctx0" brushRef="#br0" timeOffset="1">816 689 20672,'1'85'581,"0"1"1,0 0-1,1-7 1,3 0-1,0-9-321,3-9 1,2-5-59,4-4 0,2-3 117,8 31-84,2-23 534,-6-27-735,-3-14 162,-3-13-201,-5-18 99,-2-24-105,0-30-14,-4 19 0,0-3-9,-1-4 0,0-1 7,0-4 1,-1 0 26,-1 3 0,0 0 0,1 5 0,-2 1-62,-8-37 57,-5 16 5,-10 21-11,-2 19-90,2 18-140,-2 10-196,2 6-420,0 0-352,4 0-556,7 3-1215,6 7-806,4 16-129,9 3 3915,10 10 0,-6-20 0,5-4 0</inkml:trace>
  <inkml:trace contextRef="#ctx0" brushRef="#br0" timeOffset="2">1524 742 18834,'8'96'438,"0"0"0,0 0 0,0-8 0,0-2 0,2-12-259,1-21 0,1-6 152,18 34 1683,-2-15-1662,2-25 518,-7-15-802,-3-17 270,0-6-410,-6-6 1073,2-21-1102,-3-18 17,1-28-39,-4-17 45,0-7 5,-6-4-28,-2 5 56,-2 9-39,0 13-117,-8 15-24,-1 16-229,-10 13-475,5 14-706,-2 7-416,5 6-2245,5 0-286,3 0 4582,3 0 0,0 0 0</inkml:trace>
  <inkml:trace contextRef="#ctx0" brushRef="#br0" timeOffset="3">2273 822 14034,'11'11'6279,"-2"-2"-5153,-9-9-106,18 202-2059,-11-146 1,2 1 1196,1 31 1,1 12 0,1-11-16,0-21 0,2-8-26,1-5 1,0-2 854,15 33-731,7-32-140,0-24 386,6-18-555,1-21-49,6-29-29,0-24-135,-24 14 1,-1-5 213,-2-3 0,-3-2 28,0-2 0,-3-1 756,-5 2 1,-3 0-718,-2 7 0,-2 1 34,-2-36-34,-3 20-79,-6 17-194,-7 14-892,-8 6-415,-6 6-1691,1-2-365,-1 2-1976,3-2 5612,1 2 0,12 10 0,2 5 0</inkml:trace>
</inkml:ink>
</file>

<file path=xl/ink/ink212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2-07-20T18:48:56.600"/>
    </inkml:context>
    <inkml:brush xml:id="br0">
      <inkml:brushProperty name="width" value="0.08571" units="cm"/>
      <inkml:brushProperty name="height" value="0.08571" units="cm"/>
      <inkml:brushProperty name="color" value="#008C3A"/>
    </inkml:brush>
  </inkml:definitions>
  <inkml:trace contextRef="#ctx0" brushRef="#br0">582 254 12787,'78'-46'290,"1"-1"0,0 1 0,-6 4 0,0 2 0,-11 13 248,16 22 10,1 10 1699,-8 30-1715,-7 23-210,-36-11 0,-6 7-97,-3 6 1,-4 4 124,-5 6 0,-4 4 62,-1 4 0,-7 1-483,-11 2 1,-7-1 364,-7 2 0,-8-3-56,-15-3 0,-8-4-124,-8-2 1,-5-4 47,-5-6 1,-3-5 11,-2-7 0,-2-6 19,4-5 0,0-8 25,4-11 1,3-5-181,10-2 1,3-4 95,-41-13-16,27-25-51,13-15-45,17-31-22,9-3-207,17-10-330,8-4 111,11 44 1,5 0-91,9-4 0,6 1-366,7-2 1,7 2-200,13-1 0,6 1-676,14-3 1,4 3-1115,-1 5 0,1 3 2871,8-2 0,-5 5 0,7-1 0,-24 13 0</inkml:trace>
  <inkml:trace contextRef="#ctx0" brushRef="#br0" timeOffset="1">2600 1912 11228,'0'-11'3898,"0"2"-2760,0 9 1970,0 0-2268,-3-9-173,3 7-63,-3-10-88,3 11 392,0-2-567,0 0-44,0 3 733,0-3-974,0 0-44,0 2-7,0-2 40,0 0-11,0 2 72,0-2-100,0 0-1,3 3 6,3-3-5,8 3 28,3 0 16,6 0 0,3 0 12,8 0 11,0 0-6,2 8 67,1 7 46,-3 17 106,2 6-1,-8 12-44,-2 6-56,-9 5 17,-7 12 50,-4 1-23,-6 10 12,-18 3-496,-16 3 322,6-44 0,-5-1-17,-4-1 1,-3-2-9,-4-2 0,-2-2-3,1-5 0,-1-2-6,-1-6 1,0-3 56,-37 7-40,11-15 34,10-9-5,12-16-29,11-16-11,10-15-39,13-17 424,8-5-458,6-9-33,3-8 17,12-9-51,5 27 0,4-1-25,-2 16 0,1 0-112,6-10 0,0 4-697,4-10-365,-7 17-1298,-6 5-881,17 8-2536,-1 4 6015,19 6 0,-25 11 0,-3 7 0</inkml:trace>
</inkml:ink>
</file>

<file path=xl/ink/ink213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2-07-20T18:48:56.602"/>
    </inkml:context>
    <inkml:brush xml:id="br0">
      <inkml:brushProperty name="width" value="0.08571" units="cm"/>
      <inkml:brushProperty name="height" value="0.08571" units="cm"/>
      <inkml:brushProperty name="color" value="#008C3A"/>
    </inkml:brush>
  </inkml:definitions>
  <inkml:trace contextRef="#ctx0" brushRef="#br0">334 200 19692,'42'-51'615,"0"1"1,1 6 0,3 10-128,48 18-1333,-44 11 0,1 7 1128,5 12 0,1 8 44,-2 3 1,-2 7-154,4 16 0,-4 7 61,-4 3 0,-4 2 11,-3 3 1,-6 2-31,-8-2 0,-6 1 47,-6-4 0,-6 0 28,-4-4 1,-9-1-105,-15-2 1,-10-3-71,-8 0 1,-7-3-17,-19-3 0,-8-4 8,-7 1 0,-3-5-36,-2-8 0,-1-5 55,3-4 1,2-5-56,6-6 0,3-4 99,9-4 1,4-6-167,-35-25-6,18-19-101,23-23-45,10-1-206,20 0-108,7 7-206,10 7-381,3 7-231,21-3-458,14 5 73,29-9-493,13 6 26,-25 21 1,3 1 42,-3 3 1,1 2 2086,7-4 0,-3 3 0,4-1 0,-20 8 0</inkml:trace>
</inkml:ink>
</file>

<file path=xl/ink/ink214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2-07-20T18:48:56.603"/>
    </inkml:context>
    <inkml:brush xml:id="br0">
      <inkml:brushProperty name="width" value="0.08571" units="cm"/>
      <inkml:brushProperty name="height" value="0.08571" units="cm"/>
      <inkml:brushProperty name="color" value="#008C3A"/>
    </inkml:brush>
  </inkml:definitions>
  <inkml:trace contextRef="#ctx0" brushRef="#br0">622 161 13267,'0'-15'4111,"0"3"-3254,0 12 1104,0 0-1525,12-9-44,0 7 0,11-7 45,-6 9 40,-1 0-57,-2 0 11,-7 0-33,2 0-57,-8 0 2717,2 0-3058,0 0-5,1 0-1,2 0 6,7 3 6,4 7 78,10 13 73,6 11 39,1 16 11,0 7 28,-11 10 17,-9 3 17,-8 4 29,-21 5-754,-27 2 456,7-36 0,-6-3-621,-10 1 0,-5-2 621,-4-1 0,-1-3 0,-1-3 0,0-4-141,4-4 0,1-5 141,6-6 0,2-3-88,-31 1 88,20-11 381,14-8-381,15-10 1244,11-11-1244,11-13 271,5-10-624,8-13-268,20-12-61,-6 29 1,6-1 37,10 0 0,5-1-219,4-3 1,2-1-144,4 2 1,5 0-491,13-5 1,3 1-2539,-2 3 1,0 2 4033,13-3 0,-6 5 0,5-4 0,-20 16 0</inkml:trace>
</inkml:ink>
</file>

<file path=xl/ink/ink215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2-07-20T18:48:56.604"/>
    </inkml:context>
    <inkml:brush xml:id="br0">
      <inkml:brushProperty name="width" value="0.08571" units="cm"/>
      <inkml:brushProperty name="height" value="0.08571" units="cm"/>
      <inkml:brushProperty name="color" value="#008C3A"/>
    </inkml:brush>
  </inkml:definitions>
  <inkml:trace contextRef="#ctx0" brushRef="#br0">456 7 14566,'0'-3'4229,"0"0"-1294,0 3-2358,187 3-1647,-134 9 0,3 3 1322,28-3 0,12 1 0,-11 8 109,-15 18 0,-8 8 0,0 3 0,-4 5-47,-6 6 0,-7 4-200,-8 1 1,-6 3 187,-10 1 1,-6 0-43,-4-1 1,-10 0-49,-19 0 1,-12-2-54,-9-1 1,-11-4 8,-23 0 1,-10-7-292,20-18 0,-3-4 1,-2-2 122,-1-4 0,-1-2 0,-1-3 0,3-4 0,-1-2 0,1-3 0,-24 1 0,4-6 0,14-5 0,4-6 0,12-9 0,6-7-77,-22-36 77,31-30 0,31 36 0,5-2-230,2 1 0,4-1-300,2-1 1,4 1-1308,17-41-1703,19 6 952,-8 47 1,7 2 2691,17-5 1,1 4 0,5-4 0,11 3 0</inkml:trace>
</inkml:ink>
</file>

<file path=xl/ink/ink216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2-07-20T18:48:56.605"/>
    </inkml:context>
    <inkml:brush xml:id="br0">
      <inkml:brushProperty name="width" value="0.08571" units="cm"/>
      <inkml:brushProperty name="height" value="0.08571" units="cm"/>
      <inkml:brushProperty name="color" value="#008C3A"/>
    </inkml:brush>
  </inkml:definitions>
  <inkml:trace contextRef="#ctx0" brushRef="#br0">542 923 11558,'11'0'3658,"-2"0"-2683,-9 0 1686,0 0-1743,-24-12-100,18 6-141,-21-9 6,26 8 35,-4 0-91,4-2-33,-2-2-174,3 1-101,-3-3-84,2 6-28,-2-3-39,3 4-33,0-1-40,0 0-5,0-2-23,0-2-5,0-2-57,0-1 40,0 1-39,0-3 39,3 2-45,1-6 11,6 9 22,-3-4-33,3 7 12,-7 1 27,0 4-28,0 3 28,-2 0 521,2 0-515,-3-3-39,6-3-6,7-5 11,8-5-6,9 2 46,3-2-18,1 5 7,9 5 27,1 3 0,9 3-5,7 0 10,7 20 96,3 9-305,4 34 240,-36-28 1,-2 4 47,0 9 1,-2 4-26,-2 2 0,-3 3-356,-2 7 0,-4 2 311,-7 1 1,-5 0 4,-1 2 1,-4 0-25,-2 1 0,-5-1-62,-8-3 0,-6 0 0,-4 3 0,-7-2 0,-9-2 0,-8-2 0,-6 0 0,-5-2-432,-2-4 1,-2-4 431,-2-5 0,-1-5 0,1-8 0,0-6 0,3-8 0,0-6 0,5-5 0,0-4-254,-48-9 254,7-31 0,48 9 0,2-6-158,0-13 1,3-6 157,3-3 0,3-5 0,4-4 0,3-2 0,5-3 0,4-1 0,6-3 0,4-1 0,2 0 0,3 0 0,4-1 0,4 2 0,6 1 0,3 2-21,2 5 1,4 2-148,4 8 0,3 2-453,19-32 222,-9 26-1024,-4 20-1344,-3 15 933,9 15-2681,29 1 4515,-8 8 0,-1 2 0,10-3 0,14 5 0</inkml:trace>
  <inkml:trace contextRef="#ctx0" brushRef="#br0" timeOffset="1">2600 362 12746,'0'-37'3831,"0"7"-2946,0 30 1373,0 0-1497,18-42-33,7 17-157,22-35-156,10 29-101,7 5 78,9 6 34,4 9-141,1 5-38,-2 6 111,-5 24 45,-5 15 51,-11 25-45,-15 16 73,-20-5 55,-11 7-33,-9-4-145,-18 2-74,-13 0-810,-26-6 681,-17-7-55,-7-13-258,-6-17 264,0-14-12,3-14 6,1-6-62,9-14-5,1-19 11,6-25-45,34 19 0,2-5-43,2-3 1,1-2-20,3-2 1,3-2-57,5 2 1,4-1-185,-3-42-140,10 11-140,6 8-213,18 11-147,16 4-351,27 13-584,22 8 124,-21 22 0,6 4-583,-1 2 0,2 3 2336,15 1 0,-4 2 0,7 2 0,-25 0 0</inkml:trace>
</inkml:ink>
</file>

<file path=xl/ink/ink217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2-07-20T18:48:56.607"/>
    </inkml:context>
    <inkml:brush xml:id="br0">
      <inkml:brushProperty name="width" value="0.08571" units="cm"/>
      <inkml:brushProperty name="height" value="0.08571" units="cm"/>
      <inkml:brushProperty name="color" value="#008C3A"/>
    </inkml:brush>
  </inkml:definitions>
  <inkml:trace contextRef="#ctx0" brushRef="#br0">107 175 18880,'63'-32'487,"0"0"0,1 0 1,24-14-1,-5 14-232,-31 32 0,-3 9 39,1 4 0,0 6 58,-2 6 1,-2 5 8,-1 10 1,-3 4-60,-3 3 1,-4 3-76,-6 2 0,-4 0 16,-5-1 1,-4-1-1,-6 0 1,-4 0 249,0 41-196,-41-2-219,10-43 0,-7-2-210,-16 1 1,-8-2 173,-4 0 0,-4-2-232,-1-3 0,-1-3 223,0-6 1,1-4 8,6-4 0,1-5 143,6-6 0,4-4-185,-30 0 415,19-9-415,19-15 530,10-11-614,13-20 839,7-9-1041,7-11-156,3-9-258,12-9-297,9 3-73,16-2-431,7 14-342,6 3-263,0 12-1989,12-2-3726,0 8 7821,5 1 0,-31 24 0,-9 9 0</inkml:trace>
</inkml:ink>
</file>

<file path=xl/ink/ink218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2-07-20T18:48:56.608"/>
    </inkml:context>
    <inkml:brush xml:id="br0">
      <inkml:brushProperty name="width" value="0.08571" units="cm"/>
      <inkml:brushProperty name="height" value="0.08571" units="cm"/>
      <inkml:brushProperty name="color" value="#008C3A"/>
    </inkml:brush>
  </inkml:definitions>
  <inkml:trace contextRef="#ctx0" brushRef="#br0">0 468 11648,'0'-14'4140,"0"2"-2987,0 12 1329,0 0-1933,176-134-2767,-94 80 2388,-12 3 0,12-10 0,-10 13 384,15 10 565,-6 6-503,-8 17-174,-7 7-22,-12 16 157,-4 27 101,-13 21 22,-13 34-569,-16-40 0,-3 1 154,-2 4 1,-3 1-62,-8 0 0,-5-2-39,-3-2 0,-6-3-68,-8-2 1,-5-4-23,-5-7 0,-3-4 85,-42 21-40,-4-23-45,8-14 1921,1-10-1966,12-6-50,5-3 117,10-12-162,6-10-28,10-9-123,10 4 227,11 4-871,9 5-228,4 1-19,3-3-487,24-6-375,21-11 139,5 9 1,7-1-2696,3-1 0,3 0 4505,15-5 0,-3 3 0,6-5 0,-19 13 0</inkml:trace>
</inkml:ink>
</file>

<file path=xl/ink/ink219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2-07-20T18:48:56.609"/>
    </inkml:context>
    <inkml:brush xml:id="br0">
      <inkml:brushProperty name="width" value="0.08571" units="cm"/>
      <inkml:brushProperty name="height" value="0.08571" units="cm"/>
      <inkml:brushProperty name="color" value="#008C3A"/>
    </inkml:brush>
  </inkml:definitions>
  <inkml:trace contextRef="#ctx0" brushRef="#br0">595 27 16964,'0'-15'4116,"0"4"-3517,0 11 1883,0 0-1709,146 83-1239,-108-49 0,2 3 680,21 9 1,10 5 0,-12 1 70,-18 8 1,-10 1-54,-4 1 1,-5 3-15,-7-2 1,-7 1-197,-3 2 0,-10-2 115,-12 0 0,-9-4-53,-8 0 0,-8-5-42,-16-2 1,-8-6-43,-5-5 0,-3-7 0,-2-5 0,-2-6-434,2-8 0,1-5 434,8-2 0,2-7 0,7-10 0,3-7-105,-28-24 105,19-34-259,24-18-55,28 40 1,4-2-46,2-2 1,3-1-65,7-1 0,4 1-319,6 1 0,5 2-527,4 0 0,6 3 340,6 3 1,3 3-806,1 0 1,0 2-200,-3 4 1,-1 2 2163,22-25 0,-26 27 0,-17 16 0</inkml:trace>
</inkml:ink>
</file>

<file path=xl/ink/ink220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2-07-20T18:48:56.610"/>
    </inkml:context>
    <inkml:brush xml:id="br0">
      <inkml:brushProperty name="width" value="0.08571" units="cm"/>
      <inkml:brushProperty name="height" value="0.08571" units="cm"/>
      <inkml:brushProperty name="color" value="#008C3A"/>
    </inkml:brush>
  </inkml:definitions>
  <inkml:trace contextRef="#ctx0" brushRef="#br0">287 502 13457,'-11'-11'3854,"3"2"-3104,8 9 270,0 0-555,-12-53-45,9 33-6,-9-44-39,12 47 45,0-3-5,12-3-23,6 2-22,21-4-6,8 4 0,16-2 101,11 12-79,13 2-414,7 9 131,-44 5 1,1 4 8,-2 6 0,-1 4 28,-1 4 0,-4 6 31,-4 6 0,-3 3 283,23 33 84,-28 5 61,-12-2-28,-19 3-201,-37 6-253,11-36 1,-7-1-43,-16 4 1,-6-2-458,-5 2 1,-4-3 459,-4-2 1,-1-6 0,1-4 0,0-6-79,3-8 0,0-4 0,9-6 0,2-4-34,-40-4 34,18-27 0,19-11 0,13-26 0,21-9 0,10-4 0,10-9 0,9-4-375,19-7 47,-7 46 1,6-1-964,24-19-1,6 0 365,-12 16 1,3 0-63,15-14 0,5 4-452,-9 21 0,0 5-869,0 1 0,2 3 2310,2 6 0,-3 4 0,7-4 0,-22 14 0</inkml:trace>
</inkml:ink>
</file>

<file path=xl/ink/ink221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2-07-20T18:48:56.611"/>
    </inkml:context>
    <inkml:brush xml:id="br0">
      <inkml:brushProperty name="width" value="0.08571" units="cm"/>
      <inkml:brushProperty name="height" value="0.08571" units="cm"/>
      <inkml:brushProperty name="color" value="#008C3A"/>
    </inkml:brush>
  </inkml:definitions>
  <inkml:trace contextRef="#ctx0" brushRef="#br0">529 1 18849,'79'13'370,"0"1"1,0-1 0,-6 0 0,-2 1-1,-14 8 404,7 55-29,-14 4-101,-19 3 145,-16-1 18,-20 0-264,-39 1-344,8-39 0,-7-3-531,-16 2 0,-7-4 517,-6-1 0,-4-4-37,1-4 1,-1-5 44,2-7 0,1-4-48,9-6 1,3-3-37,8-2 1,3-5-39,-27-19-71,24-12 476,16-26-638,17-5 149,11-7-491,6 2-420,9-2-274,19 3-264,22 1-308,28 2 896,-29 34 0,4 3-500,1 1 1,3 5-450,16 6 0,3 5-1360,-5 3 0,0 5 3183,11 16 0,-5 4 0,6-5 0,-24 17 0</inkml:trace>
</inkml:ink>
</file>

<file path=xl/ink/ink222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2-07-20T18:48:56.612"/>
    </inkml:context>
    <inkml:brush xml:id="br0">
      <inkml:brushProperty name="width" value="0.08571" units="cm"/>
      <inkml:brushProperty name="height" value="0.08571" units="cm"/>
      <inkml:brushProperty name="color" value="#008C3A"/>
    </inkml:brush>
  </inkml:definitions>
  <inkml:trace contextRef="#ctx0" brushRef="#br0">236 81 14253,'-8'-7'5170,"2"1"-4280,6 6 1048,0 0-1344,-6-24 123,17 12 72,10-13-61,29 19-83,21 6-79,13 18-757,-37 0 0,-1 7 465,2 9 0,-2 7-61,1 10 0,-3 5 5,-3 1 1,-5 4 2,-6 3 1,-6 2-222,-6-3 0,-6 2 0,-3 1 0,-9 0 0,-14-1 0,-8-2 0,-4 3 0,-8-2 0,-14 0 0,-8-4 0,-2-3 0,-2-3 0,2-3 0,-2-5 0,3-8 0,1-5-481,-32 13 481,12-22 0,23-16 0,10-11 0,9-21 0,10-15 862,5-25-862,12-15 0,1-9 0,5 37 0,2-1 0,2-3 0,3-1 0,2-2 0,4-1-107,1 1 0,2 2-311,1 3 1,1 2-944,13-36-452,-3 20-881,0 23 51,2 18-1687,20 17-5501,3 6 9736,18 17 1,-33-10 0,-7 11 0</inkml:trace>
</inkml:ink>
</file>

<file path=xl/ink/ink223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2-07-20T18:48:56.613"/>
    </inkml:context>
    <inkml:brush xml:id="br0">
      <inkml:brushProperty name="width" value="0.08571" units="cm"/>
      <inkml:brushProperty name="height" value="0.08571" units="cm"/>
      <inkml:brushProperty name="color" value="#008C3A"/>
    </inkml:brush>
  </inkml:definitions>
  <inkml:trace contextRef="#ctx0" brushRef="#br0">281 1 22628,'74'3'552,"0"0"1,0 0 0,30 7 0,-15 12-183,-48 11 0,-8 6-62,2 6 0,-3 3-45,-6 2 1,-5 1-29,-4 2 0,-4 1 31,-4-2 0,-5 0-67,-7-1 1,-6-2-200,-10 0 0,-7-4-560,-9 0 0,-6-3 560,-14-3 0,-4-4 0,1-2 0,-3-5 0,0-9 0,-1-4 0,7-4 0,2-4 0,-40-13 226,19-26-226,15-23 0,15-20 0,11-11 0,16 8-365,8 2-436,9 9-610,17 4-651,18 8-1225,26 3 920,-14 27 1,4 3-1449,-2-1 1,3 2 3814,8 1 0,-4 3 0,6-4 0,-18 9 0</inkml:trace>
</inkml:ink>
</file>

<file path=xl/ink/ink224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2-07-20T18:48:56.614"/>
    </inkml:context>
    <inkml:brush xml:id="br0">
      <inkml:brushProperty name="width" value="0.08571" units="cm"/>
      <inkml:brushProperty name="height" value="0.08571" units="cm"/>
      <inkml:brushProperty name="color" value="#008C3A"/>
    </inkml:brush>
  </inkml:definitions>
  <inkml:trace contextRef="#ctx0" brushRef="#br0">348 18 23453,'85'-5'539,"0"-1"0,0 1 0,-3 4 0,-3 3 0,-11 14-195,-9 31 0,-10 13-799,6 2 0,-3 5 455,-3 6 0,-4 4 0,-4-1 0,-4 2 0,-5-1 0,-5 1-12,-8-3 0,-4 0 12,-3-6 0,-5-1 0,-5-2 0,-9-2 0,-14-1 0,-9-3 0,-11 2 0,-10-4 0,-17 2 0,-9-5-167,20-19 0,-3-3 1,0-1 166,-31 11 0,-1-6 0,2-11 0,2-7-301,11-3 1,4-8 300,10-14 0,5-11 250,9-9 1,5-9-251,9-13 0,7-9 0,3-12 0,6-3 0,7-4 0,4 0 0,2 2 0,3 0-272,4 9 0,4 3-395,4 8 1,5 4-1401,21-26-849,18 19-1895,13 14-3031,3 16 7842,-2 5 0,-28 14 0,-15 2 0</inkml:trace>
</inkml:ink>
</file>

<file path=xl/ink/ink225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2-07-20T18:48:56.615"/>
    </inkml:context>
    <inkml:brush xml:id="br0">
      <inkml:brushProperty name="width" value="0.04286" units="cm"/>
      <inkml:brushProperty name="height" value="0.04286" units="cm"/>
      <inkml:brushProperty name="color" value="#004F8B"/>
    </inkml:brush>
  </inkml:definitions>
  <inkml:trace contextRef="#ctx0" brushRef="#br0">95 174 11626,'0'-7'3623,"0"1"-2575,0 6 498,0 0-762,-9-18-33,6 10-29,-5-13-22,8 11-50,0 0-40,-3-1 7,-1-1-68,-6 1-45,3-2-73,-6 0-134,6 2-45,-3 2-6,3 5-22,4 1 23,0 3-23,3 0 11,0 0 1,-3 0-40,2-3-23,-2 2 23,3-2-39,0 3 162,0 0-319,0 12 123,15 15 45,18 26 34,25 25-741,-16-29 1,2 2 630,4 7 1,2 1-23,6 5 0,2 0 14,2 3 0,0 0-17,1-3 0,-1-1-28,1 0 1,-1-2 8,-3-5 0,-1-2-48,-3-3 0,-2-1-180,-3-5 1,-2-1 179,-5-3 0,-2-1 0,31 30 0,-10-4 0,-1-6 0,-4 1 0,4 2 0,-5-5-19,3 1 19,-10-11 0,-4-8 0,-9-11 0,-10-11 1235,-11-6-1235,-4-8 410,-8-1-410,2-3 23,-3 3-23,2-2 0,2 5 0,3 0 0,3 2 0,-3 1 0,3-2 0,-7-3 0,0-1 0,-3 0 0,0-3 0,0 3 0,0-3 0,0 3 0,0-2 0,0 2 0,0-3 0,0 0 0,0-6 0,0-4 0,0-7 0,-3-3 0,-3 0 0,-5 5 0,1 3 0,0 5 0,4 3 0,2 1 0,1 3 0,3 0 0,0 0 0,6 15 0,16 13 0,13 22 0,24 20-257,-27-30 1,1 1 256,5 7 0,1 0 0,1 3 0,0 0 0,0 3 0,1 1-376,0 1 1,1-1 375,0 2 0,-1 0 0,0 0 0,-1-1 0,0 0 0,0-1 0,0-1 0,0-1 0,-3-1 0,0-1 0,0-3 0,-1-1 0,-1-2 0,0-1 0,-1-1 0,-1-2-183,31 33 183,2-4 0,-5-10 0,2-4 0,-6-5 0,3-1 0,-6-4 0,2 1 0,-5-3 0,-4-1 463,-7-9-463,-7-1 775,-6-12-775,-4-2 209,-6-6-209,-4-2 0,0-2 0,-3-2 0,1 0 0,-1-4 0,-7 1 0,3-4 0,-5 0 0,2 0 0,-3 0 0,0 0 0,3 0 0,7 0 0,10 0 0,16-9 0,20-6 0,27-14-428,-28 10 0,4-2 428,11-6 0,4-3-1002,11-5 1,4-3 1001,-23 9 0,3-1 0,0-2 0,5-3 0,1-2 0,1-1 0,4-2 0,2 0 0,0-1 0,2-2 0,0-1 0,-1 0 0,-2 1 0,0-1 0,-1 1 0,-1-1 0,-1 1 0,-2 0-432,-3 2 0,-2 1 1,-1 0 431,-2 0 0,-2 1 0,1 1 0,-3 2 0,-1 2 0,0 0 0,-3 2 0,-1 1 0,-1 0-328,27-10 0,-2 2 328,-6 3 0,-1 2 0,-3 5 0,-2 1 0,-7 3 0,-1 0 131,-4 5 1,-1 0-132,-6 2 0,-1 0 0,43-15 0,-7-1 0,-10 1 1503,-4 2-1503,-15 1 0,-3 7 1531,-14 0-1531,1 3 1053,-4-3-1053,-1 2 399,-1-2-399,-9 6 61,-3 3-61,-11 8 0,-6 3 0,-4 3 0,-3 0 0,0 0 0,0 3 0,0-2 0,0 1 0,0 1 0,0-2 0,0 2 0,0-3 0,0 0 0,6 0 0,19 0 0,28-3 0,41-9 0,-29 1 0,6-2-606,-9-2 1,3-1-1,4-2 606,16-4 0,5-2 0,1-1-549,-15 4 0,1-2 0,1-1 0,1 1 549,5-1 0,1-1 0,1 0 0,-2 1 0,-5 0 0,0 0 0,-1 0 0,-2 2 0,14-3 0,-2 2 0,-1 0-304,-5 1 1,-1 2 0,-1 0 303,-7 4 0,-1 0 0,0 1 0,0 1 0,-1 1 0,-1 0 0,-3-1 0,0 1 0,-1 0 0,27-1 0,-3 1 0,-7-1 0,-2 2 0,-2 1 0,-1 2 0,-4 0 0,-1 1-188,-4-1 0,-1 1 188,-3 3 0,-3 0 0,-4 0 0,-2 0 0,-5 0 0,-2 1 957,32-4-957,-12 2 0,-21 0 2081,-12 5-2081,-10-2 1365,-9 3-1365,-3 0 712,-5 0-712,-5 0 184,-1 0-184,-3 0-8615,0 0 504,0-6 8111,0-2 0,0 1 0,0 1 0</inkml:trace>
</inkml:ink>
</file>

<file path=xl/ink/ink226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2-07-20T18:48:56.616"/>
    </inkml:context>
    <inkml:brush xml:id="br0">
      <inkml:brushProperty name="width" value="0.04286" units="cm"/>
      <inkml:brushProperty name="height" value="0.04286" units="cm"/>
      <inkml:brushProperty name="color" value="#004F8B"/>
    </inkml:brush>
  </inkml:definitions>
  <inkml:trace contextRef="#ctx0" brushRef="#br0">0 1338 13161,'4'0'4570,"-1"0"-3613,-3 0 1217,0 0-1497,15 0-65,3-6-8,27-14-38,16-14-624,-18 7 0,4-2 307,11-7 0,4-2-999,11-7 0,5-3 862,-20 13 0,3-1 0,0-1 5,4-3 1,1 0 0,1 0-6,4-3 0,0 1 0,1 0-15,1 0 0,-1 0 0,1 1-30,-1-1 0,-1 1 1,0 1-20,-2 2 1,0 1-1,-2 1-9,-5 2 1,0 0-1,-2 2-396,19-10 0,-4 3 407,-11 4 1,-4 4 33,27-13 50,-31 17 611,-26 11-414,-18 13 1747,-9 0-1910,-3 3 1154,0 0-1322,3 0 5,-2 0 35,2 0-35,-3 0 383,0 0-388,0 3 0,0 6 0,6 11 0,22 26 0,23 30-687,-7-21 0,5 5 687,10 14 0,3 5 0,-13-20 0,3 0 0,1 2-783,4 3 0,1 1 1,2 0 782,2 2 0,2-1 0,1-1 0,-1-2 0,1 0 0,0-1-279,0-2 1,1-1 0,0-2 278,-3-3 0,-1-1 0,1-2 0,-4-3 0,1-1 0,-2-2 0,24 15 0,-3-2 0,-9-6 0,-3-2-289,-7-8 1,-3-3 288,-8-3 0,-2-2 768,30 22-768,-14-12 0,-13-7 0,-13-11 2116,-7-6-2116,-10-3 1174,-3-7-1174,-7-3 1036,0-1-1036,-7-3 40,3 4-40,-5 0 0,5 2 0,-2 2 0,5-1 0,2 3 0,2-6 0,-2 3 0,1-3 0,-4-4 0,-2 0 0,-3-3 0,-3 0 0,0 0 0,9-3 0,11-9 0,29-15 0,-9 2 0,6-3-773,21-8 0,6-2 773,-12 5 0,5-2 0,2 0-960,11-6 0,4 0 0,3-1 960,-16 6 0,2 0 0,1 0 0,0 0 0,3-2 0,0 0 0,1 0 0,0 0-356,1-1 0,0 1 0,0-1 0,-1 1 356,-3 3 0,-1 0 0,0 1 0,-1 0 0,17-9 0,-2 0 0,-2 3 0,-9 6 0,-2 1 0,-3 2-193,20-10 1,-5 2 192,-17 10 0,-5 2 289,-12 6 1,-4 2-290,25-11 0,-23 13 0,-17 5 2271,-10 8-2271,-16 1 2222,-1 3-2222,-6 0 872,0 0-872,3 0 291,-2 0-291,2 0 0,-3 0 0,0 0 0,0-3 0,0 2 0,0-2 0,0 3 0,0 0 0,0-6 0,9-1 0,8-7 0,16 1 0,17-3 0,20-1 0,23-4-379,-34 11 0,3 0 379,11 1 0,4 1-560,10-1 0,3 2 560,-23 4 0,1 1 0,1 0-693,5-1 1,1 1-1,1 1 693,3 0 0,2 1 0,-1 1 0,3 0 0,-1 2 0,1 2-421,3 1 1,0 1 0,-1 3 420,1 1 0,0 1 0,0 3 0,0 1 0,0 2 0,0 1 0,-1 0 0,0 2 0,-1-1-116,-2 1 1,-1 0-1,0 1 116,-3 0 0,-1 1 0,-1-1 0,-2-1 0,0-1 0,-2 0 0,-4-1 0,-1 0 0,-1-1 0,30 7 0,-2-3 0,-4-3 0,-3-1 0,-6-1 0,-1-1 0,-2-4 0,-3 0 151,-5-2 0,-2 0-151,-4-2 0,-1 0 0,-5-1 0,-3-1 0,43 8 1430,-15-4-1430,-16 0 0,-17-4 1608,-10 4-1608,-14-3 1283,-9 3-1283,-4-3 606,-9-3-606,-1 2 335,-3-6-335,0 3 0,0 0 0,0-2 0,0 5 0,-12-6-1788,-9 3-3511,-31-3-4532,-4 0 8878,-17 0 0,36 0 1,7 0-1</inkml:trace>
</inkml:ink>
</file>

<file path=xl/ink/ink227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2-07-20T18:48:56.617"/>
    </inkml:context>
    <inkml:brush xml:id="br0">
      <inkml:brushProperty name="width" value="0.04286" units="cm"/>
      <inkml:brushProperty name="height" value="0.04286" units="cm"/>
      <inkml:brushProperty name="color" value="#004F8B"/>
    </inkml:brush>
  </inkml:definitions>
  <inkml:trace contextRef="#ctx0" brushRef="#br0">34 0 12360,'-7'0'5388,"1"0"-4038,6 0 1567,0 0-2104,-9 0-68,7 0-179,-7 0-118,27 0 257,31 0-4,48 0-463,-25 0 0,7 0-946,17 0 1,5 0 791,-24 0 0,1 0 0,2 0-2,6 0 0,1 0 0,1 0-4,2 0 1,0 0-1,-1 0-32,0 1 1,-1 0 0,0 0 7,-7 1 0,0 1 1,-2-1-9,-7 0 1,-1 0 0,-3 1-310,23 4 0,-5-1 344,-15-2 1,-5-1-15,-12 2 0,-5 0 158,21 2-225,-27-1 0,-17-2 0,-15-1 0,-3 0 1646,-7-2-1646,5 2 799,1 0-799,9-2 0,8 4 0,9-4 0,8 2 0,2-3 0,-2 0 0,-4 0 0,-11 0 0,-12 0 0,-5 0 0,-9 0 0,0 0 0,0 3 0,0-2 0,0 2 0,0-3 0,0 0 0,18 6 0,16 10 0,33 20 0,-19-7 0,4 3-654,10 9 0,3 5 654,11 7 0,3 4-487,-22-14 1,1 2-1,1 1 487,0 2 0,1 1 0,-1 2 0,0 0 0,-1 2 0,-1 0 0,-1-1 0,-1 1 0,-2 0 0,-3-2 0,-1 0 0,-1 0 0,20 22 0,-2-2 0,-4-4 0,-1-3 0,-6-5 0,-2-1-187,-6-7 1,-1-2 186,-7-8 0,-1-1-23,25 32 23,-13-18 0,-7 2 1036,-6-9-1036,-7 0 0,0-4 0,-6-9 1584,-4-4-1584,-4-10 511,-6-6-511,0-8 33,-3 0-33,-1-2 0,1 6 0,3 0 0,3 6 0,1 1 0,6 1 0,-6-2 0,2-6 0,-3 0 0,-5-6 0,-2-1 0,-6-3 0,0 0 0,6 0 0,10 0 0,18 0 0,22-9 0,27-5 0,-28-1 0,4-3-642,14-4 0,4-3 642,13-6 0,4-5-743,-23 8 0,1-2 0,3-2 743,6-1 0,1-2 0,2-1 0,3-4 0,0 0 0,1-1 0,3 1 0,1 0 0,-1-1 0,0 1 0,-1 0 0,0 0 0,-1 2 0,-1 0 0,0 0 0,-3 2 0,0 1 0,-1-1-391,-4 3 0,-1-1 1,-1 1 390,-2 2 0,-2 0 0,0-1 0,-4 2 0,-1 0 0,-1 1 0,-3 1 0,-2 0 0,0 0-274,24-13 0,-3 1 274,-6 5 0,-3 0 0,-11 4 0,-4 2 0,-8 4 0,-3 3 0,23-11 718,-28 10-718,-18 12 1896,-13 5-1896,-9 6 1608,-1 0-1608,-3 0 1011,0 0-1011,3 0 0,3 0 0,5 0 0,8 0 0,2 0 0,6-3 0,5 0-3392,8-7 3392,41-10 0,30-6 0,-12 2-528,-24 7 0,0 0 528,5-2 0,13-3 0,0 0 0,-14 5 0,-2 3 0,-8 4 0,9-1 0,2 2-175,6 0 0,2 1 175,3 2 0,2-1-382,3 0 0,2 1 382,-32 1 0,1 1 0,0-1 0,0 0 0,0 0 0,1-1 0,-1 0 0,1 1 0,0-1 0,30-3 0,-1 1 0,-2-1 0,0 2 774,-6 1 1,-1 1-775,-4 1 0,-1 1 0,-2 2 0,-2 0 0,-5-1 0,0 4 0,-4 4 0,0 2 0,-3 0 0,-1 3 0,-3 5 0,-2 1 0,-2-1 0,-1-1 429,-1-1 0,-1-1-429,-3-4 0,-2-1 0,0-1 0,-1-2 0,40-1 0,-7-1 0,-15-3 0,-9 0 456,-15 0-456,-10-3 1231,-11 2-1231,-10-5 1083,-3 6-1083,-7-3 385,0 3-385,-3 0 0,0 0-965,-3 0-2149,-6 0-874,-20 23-5843,-10 4 9483,-11 23 0,21-24 1,8-5-1</inkml:trace>
</inkml:ink>
</file>

<file path=xl/ink/ink228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2-07-20T18:48:56.618"/>
    </inkml:context>
    <inkml:brush xml:id="br0">
      <inkml:brushProperty name="width" value="0.08571" units="cm"/>
      <inkml:brushProperty name="height" value="0.08571" units="cm"/>
      <inkml:brushProperty name="color" value="#E71224"/>
    </inkml:brush>
  </inkml:definitions>
  <inkml:trace contextRef="#ctx0" brushRef="#br0">629 81 17994,'-18'-22'1625,"3"7"-1116,15 9-61,0 2-39,0 0-17,0-2-6,0 6 35,-3-3-18,-1 3-11,-3 0-33,4 0-90,-3 0-68,5 0-33,-2 0 11,3-3-39,0 2 84,0-2-140,0 0-22,0 2 5,0-2-28,0 0-33,0 2-6,0-2 6,3 3 22,10 0 28,4 0 28,16 0-34,1 6 12,3 5 27,0 6 46,-7 3 50,-6 0 95,-8-3-6,-6 2-5,-6-5-17,-2 3 0,-2-4-17,0-2-22,0-2-62,-2 1-27,-8 3-29,-10 7-11,-17 4 17,-22 9-51,-22-2-304,29-11 1,-3-1 270,-3-2 0,-2-2-1,-1 0 1,1-1 5,5-4 1,2-3-23,-30 3-56,32-7 0,26-3-45,19 0-28,9-9 90,15-8 39,13-16 6,29-14-6,17-10-159,-31 24 0,3 2 156,2-1 1,2 3 2,-2 1 0,1 2 22,-1 5 1,-1 2-32,43-8 20,-12 14-5,-11 7-1,-17 6 1,-15 0-1,-12 0 29,-16 0 892,-4 0-797,-6 6 148,0-1-93,0 4-72,0-2-44,0-3-12,-3-1 1,2-3-322,-2 0 181,3-3 34,3-1 16,-2-3 23,5 4-28,-5 0-90,2 3 208,-3 3 10,0 0-10,-9 1-40,1 2-34,-12-2 40,3 2-45,-3-2 6,-3-1-1,2-3-5,-2 0 0,3 0-5,3 0-6,4 0-29,6 0-38,4 0 112,3 0-1,0-3 1,0 2 264,0-2-298,3 3 0,7 0 0,4 0 0,9 0 0,1 0 0,5 3 0,2 4 0,2 3 0,-2 1 0,1 1 0,-4-4 0,5 1 0,-6-2 0,9 3 0,-2 0 0,12 4 0,7 5 0,11 2 0,13 5 0,7 4-410,9-2 410,2 1 0,-2 1 0,-6-2 0,-10 4 0,-4-1 0,-9 2 0,-1 3 0,0 5 0,1 2 0,6 7 0,0-2 0,1 1 0,-4-5 0,-7-1 0,-4-6 0,-5 0 0,-4-7 0,-10 0 0,-1-3 0,-12 0 410,5-4-410,-8 0 0,-1-3 0,-4-3 0,-2 0 0,-1-4 0,-6-2 0,-1-5 0,-6 0 0,0-5 0,0 5 0,0 0 0,0 5 0,-6 2 0,-1 7 0,-9 0 0,1 10 0,-1-2 0,6-2 0,3-6 0,4-6 0,3-8 0,0-3 0,0-3 0,-3 0 0,2 0 0,-5 0 0,6 0 0,-3 0 0,9 0 0,1 0 0,12 0 0,5 0 0,10 6 0,3 8 0,0 6 0,-7 7 0,-7-3 0,-12-1 0,-5-3 0,-6 3 0,-18 7 0,-13 7 0,-27 7 0,-9 0 0,-4-7 0,10-14 0,9-10 0,15-10 0,4-3 0,12-15 0,2-3-80,8-13 19,5 4 55,3 10-28,3 8 6,0 6 45,0 3-17,0 6 0,0-2 6,0 3 39,0-4-40,0 0 1,0-2-219,0 2 207,6-6 6,1-1 0,6-3 0,-2 3 0,-2-2 0,-2 6 6,-3-3 0,-1 3-1,-3 0 1,0-3 5,3 2-5,-2-2 303,2 3-309,-1 0 0,5 0 0,10 0 0,12 0 0,15 15 0,16 6 0,17 17 0,10 8-287,-36-23 0,2 1 287,-1 3 0,0 0 0,3-2 0,0 0 0,-1 2 0,-1-1 0,-1-2 0,0-1 0,0 2 0,-1 0 0,0-1 0,-1-1 0,-3-1 0,0 0 0,1 0 0,0 2 0,39 22 0,-42-19 0,0 0 0,-1 1 0,-1 1 0,1 2 0,-1 1 0,-1 0 0,0 0-104,0 0 1,-1 0 103,-2 1 0,-1 0 0,39 28 0,-7-1 0,-3-3 0,-4-4 0,-2 1 0,-1-1 0,-3-2 0,-1 1 0,1-1 0,-3 5 0,2-1 0,-2 1 0,-4-6 0,0-3 0,-9-10 0,-5-7 0,-9-10 0,-7-6 561,-6-8-561,-8 0 220,-3-5-220,-3 2 0,0 3 0,6 1 0,2 7 0,5 2 0,6 1 0,-1 3 0,5 0 0,-6-6 0,0 2 0,-10-12 0,2 2 0,-8-6 0,2 0 0,-3 3 0,0-2 0,0 2 0,0 0 0,0-2 0,0 2 0,12-18 0,5 2 0,17-13 0,3 6 0,0 9 0,-7 2 0,-4 9 0,-11 0 0,-3 12 0,-8 12 0,-1 17 0,-9 15 0,-22 8 0,-18 6-344,-24 1 344,30-40 0,0-1 0,-38 23 0,1-22 0,13-12 0,8-13-147,12-12-54,8-16-96,12-10 123,11-12 339,7 4-249,6 7 17,3 9 27,12 4 35,10 13 5,15 1 50,1 6 1,-1 0-46,-7 0 74,-12 0 5,-8 3 5,-10 1-10,-3 2-74,0-2 18,0-1-326,0-3 29,6-6 106,7-10 89,14-9 46,10-8-1,9 2 29,2 5-40,-4 6 45,-11 6 5,-13 8 29,-10 3 16,-7 3 320,-3 0-420,6 0 50,1 0 0,13 0-45,0 0 45,7 0-6,0 0-55,-1-3 55,-5-1-5,-1-3 5,-13 1 6,2 2 6,-8 1 134,2 3-140,0 0 0,6-3 67,11-4-5,17-6-62,13-7 11,17-7-6,16-6-303,-36 12 1,1-1 302,4-2 1,3 0-390,4-4 1,1 0 386,5-2 0,1-1-1,7-2 1,1 0 3,3-2 0,0-1-834,5-1 0,0 1 830,-2-1 1,1 0 14,1 1 0,-1 1-409,-3 2 0,-1 0 394,-2 1 1,0 0-3,-4 2 0,-2 0 0,-1 2 0,-2-1-4,-2 1 1,-1 0 3,-2 1 0,-2 0 0,-1 2 0,-2 0 3,-2-2 0,-1 1-3,-3 2 0,0 0 0,0 1 0,0 0 0,-3 1 0,0 1 0,1 0 0,1 2 187,-3 0 0,1 0-187,44-17 6,1 3-6,-4 2 5,-4 1-5,-10 10-5,-11 0 1535,-16 10-1536,-7 3 1026,-11 4-942,-5 3 607,-1 0-641,-3 0 270,0 0-281,-3 6 1,-3-1-1,-5 1 7,-5 0 21,-1-5-10,-3 2 5,0 0-6,0-2 62,0 2-73,0 0 6,0-3-45,0 3 6,-3 0 5,-10 7-6,-13 7 29,-12 4-28,-12 5 22,-3-2-28,-8 2-6,1-2 0,-4-1-5,7-6-39,7-6-34,10-6-90,13-5-44,13 0-68,8-8 152,6-12 33,0-11 34,18-13-12,13-2 23,24-2 6,9 4 16,0 8 34,-7 15 0,-10 8 6,-11 10 28,-12 3 33,-11 0 84,-7 3 0,-6 7-44,-15 10-96,-9 8-6,-20 5 63,-4-3-68,4-6-6,14-10-117,11-8-6,12-6-5,4 0-68,3-12 96,0-6 10,0-10 29,3-1 34,4 5 27,0 7-5,3 7 11,-7 7-6,1 3-100,-4 0 100,0 3 6,0-2 0,0 2 11,0 0 29,0-2 223,0 2-218,2-3-40,5 0 74,4 0-74,2 0 1,3 0 27,-5 0-27,5 0 44,-9 0-50,3 0 6,-3 0-6,-4 0 11,3 0-5,-5 0-6,2 0 0,0 0 0,-2 0 5,5 0-5,0 0 6,5 0 39,5 0-6,7 0 11,5 0 1,11 0-40,2 0 39,9 0-44,-3 0 5,6 0-5,-3 0 39,7-3 22,6-1-28,10-3 6,11-3-285,10 0 265,-43 4 1,1-1-24,0-1 1,1-1 22,2 1 1,0-1-24,0-2 1,0-1-145,-1 2 1,-1-1 163,2 1 1,0 0-20,-3 3 0,0 1 13,1 1 1,0 0 11,-2 3 0,0 1 22,1-1 1,2 1-34,-1 0 0,1 2-1,1-1 1,0 0 0,4 0 0,-1 0-1,-1-1 1,0-1-11,3-1 0,0-1 22,-4-3 0,-1-2-28,2-1 0,-1-1 0,-3-2 0,-2-1 0,1 1 0,-1 0-3,0-1 0,-1 1 6,-1-1 0,-1 1 19,49-11-22,-7 4-11,-3 1 5,-4 2 6,-5-3-5,-5 0 5,-3 0-28,-9 0 22,-2 2 6,-8 2-50,-5 3 287,-2-1-243,-7 4 6,-1 0 0,-6 4 291,3 2-296,-2-2 5,2 2 0,0-5 0,4 1-6,-3-1 6,-1 2-6,-3 0 1,-3 3-6,-6 2 5,-2 2-22,-6 0 28,-2 0 0,-2 0 0,-5 0 0,2 0-45,-2 0 45,2 0 11,-2 0 29,-1 0 402,-3 0-407,0 5-35,0 3 0,0 5 0,0 4 0,0-3 0,0 2 0,-3 3 0,-9 2 0,-15 9 0,-14 3 0,-13 5 0,-6 2 0,-1-6 0,1-5 0,10-9 0,7-6 0,12-7 0,5-4-91,12-3 24,4-18-101,7-11 78,3-21 23,0-7 67,15-1-6,13 2-44,16 9 44,13 3 1,0 14 10,0 10-5,-3 10 40,-8 7 27,-5 3-62,-8 0 63,-6 12 16,-7 6 84,-10 13-55,-4 2-113,-6 3 0,-21 1 0,-11 6 0,-25-5 0,-4-1 0,1-13 0,7-11-141,9-7-61,10-9 34,11-19-17,13-10 45,4-15 28,6 0 62,3 7 44,16 10 1,3 9 5,17 12 33,-8 6 6,2 3 57,-9 0-29,-1 9 17,-9 2 17,-1 6 22,-10-1-6,0-2-5,-3-4-78,0-3-34,0-4-45,0 0-89,0-2-9697,0 1 8530,-3-13 1,3 8-1,-3-9 1</inkml:trace>
</inkml:ink>
</file>

<file path=xl/ink/ink229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2-07-20T18:48:56.619"/>
    </inkml:context>
    <inkml:brush xml:id="br0">
      <inkml:brushProperty name="width" value="0.2" units="cm"/>
      <inkml:brushProperty name="height" value="0.4" units="cm"/>
      <inkml:brushProperty name="color" value="#FF40FF"/>
      <inkml:brushProperty name="tip" value="rectangle"/>
      <inkml:brushProperty name="rasterOp" value="maskPen"/>
    </inkml:brush>
  </inkml:definitions>
  <inkml:trace contextRef="#ctx0" brushRef="#br0">0 81 13873,'11'-30'983,"-2"7"0,-9 23 0,0-9 0,15 3 0,10-3 0,21 6 0,12 3 0,6 9 0,2 2 0,1 12 0,-3 1 0,-4-1 0,0 3-330,-6-5-480,5 5-5,-2-2 17,4 6 17,-1 3-6,3 4-39,1 3 11,3 0-12,2 1-38,-1-1-34,2 0-22,-6-6 10,-1-1 12,-6-7-5,-4-2-40,-6-4 23,-4-1 38,-6-4 19,3 4-19,0-2 35,7 3-34,3 3-1,7-2-16,0 5 17,0-5-28,-4 2-11,-6-6-12,-4 2 6,-8-5 28,-3 5-6,-2-4-10,-3 4-18,3-2-44,-3 0 44,-1 2-39,1-5-5,3 6 55,-3-3-27,6 3 33,-5 3-11,4-2-5,-4 2-1,1-3-5,-2 0-12,3 3 1,0-2-28,4 5 55,2-2-27,-2-1-29,6 3 57,-6-5-28,-1 5 5,0-2 101,29 22 0,5 3-107,-10-8-30,11 7 0,-4-2 3,-31-22 27,1 0 6,-1 2 12,-2-3-18,1 4 12,-1 0-6,5 3-27,-2 0 38,6 6-11,-3-1-5,0 1-23,2-3 23,-5-2-29,6 4 40,-6-3-11,2 4-34,1-3 33,-3 1 12,2-1-39,-2 4 27,-4-3-27,3 8 61,-3-4 6,1 8-23,1-5-5,-7 5-11,4-5-1,-5 2 1,2 0 29,1 1-63,0 6 0,0 3 0,2 4 0,2 0 0,5 3 0,-2-6 0,3 0 0,-7-11 0,0-3 0,-3-7 0,-4-3 0,0 0 0,-3-3 0,0-3 0,1-1 0,-4-3 0,-1 0 0,-6 0 0,3 0 0,-6 0 0,6 0 0,-2 3 0,2 4 0,0 0 0,-2 6 0,1 0 0,-1 5 0,-1 8 0,3-2 0,-6 6 0,3-3 0,-1-3 0,-1-4 0,1-7 0,-2-9 0,0-5 0,-1-8 0,1-2 0,0 1 0,0-3 0,-1 3 0,1-3 0,0 2 0,-1-1 0,4 4 0,0-4 0,4 4 0,2-4 0,1 4 0,3-4 0,3 4 0,-2-4 0,2 2 0,-6-4 0,-1-2 0,-5 2 0,-1-2 0,-4 2 0,4 1 0,0-3 0,1 2 0,1-3 0,-1 1 0,2 2 0,0-5 0,1 5 0,-1-6 0,4 6 0,3-5 0,3 5 0,4-5 0,6 2 0,1-3 0,9 0 0,4 0 0,6 0 0,7-6 0,4-8 0,6-9 0,-2-5 0,4-1 0,-1-1 0,3-1 0,-4-2 0,3-3 0,-9 1 0,6-4 0,-10 2 0,4-3 0,-7 0 0,-1 0-13,-2-4-65,-1 4 5,0-6 28,1 2 12,2-3-1,2 0 28,2 0-33,0 1 28,0 2-23,0-2 29,0 2-34,1-3 33,-1 0-5,3 1 5,-2-1 1,-1 3-7,-1 1 7,-4 6 5,1 0-11,0 7 5,-1-3 0,1 6 6,1-6-5,0 3-23,3-4 28,-3 1 5,3-4-5,-3 3-5,3-5-29,0 2 34,0-3-5,0 0-46,1 0 51,2 2 6,1 2-6,2 2 0,1 1-34,3 0 34,1-4 6,5 3-6,1-5-28,4 1 28,-1-2-6,0 0 6,0 3-45,0 4 45,-2 3-5,-5 3-1,0 1 6,-3 2 0,4-2-5,0 2 5,2-3-6,1-2 6,6-2 6,1 1-6,6-3 0,-2 3 0,2-1 0,-3 1 11,-3 7-6,-1 3 29,0 0-28,-5 6-6,4-2 11,-7 3 39,1 2-44,-2 1 55,-1 4-5,7-1-11,1 0 11,11 4-50,0-3 44,7-1-11,-1 0-33,-47 1 0,1-1 19,-2 2 0,1 0 11,-1-2 1,0 0 8,44-6-40,-4 2 1,-9 2 39,-5 2 1,-3 4-46,-6 0 0,6 3 0,-5 0 0,5 0 0,-9 0 0,2 0 0,-6 0 0,1 0 0,-1 0 0,0 3 0,-3 0 0,-4 1 0,-3 2 0,-6-6 0,-4 6 0,-6-2 0,-2 3 0,-7 0 0,4-1 0,-5 1 0,-1 0 0,0-4 0,-6 0 0,0 0 0,-4-2 0,-3 2 0,0-3 0,0 3 0,0-2-984,1 2 0,-17 21 0,-29 2 738,-31 33 0,20-31 0,1 2 0</inkml:trace>
</inkml: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hyperlink" Target="http://shapleyvalue.com/index.php" TargetMode="External"/></Relationships>
</file>

<file path=xl/worksheets/_rels/sheet1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16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worksheets/_rels/sheet2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4.xml"/></Relationships>
</file>

<file path=xl/worksheets/_rels/sheet2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5.xml"/></Relationships>
</file>

<file path=xl/worksheets/_rels/sheet3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6.xml"/></Relationships>
</file>

<file path=xl/worksheets/_rels/sheet3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7.xml"/></Relationships>
</file>

<file path=xl/worksheets/_rels/sheet3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8.xml"/></Relationships>
</file>

<file path=xl/worksheets/_rels/sheet3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9.xml"/></Relationships>
</file>

<file path=xl/worksheets/_rels/sheet37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0.xml"/></Relationships>
</file>

<file path=xl/worksheets/_rels/sheet38.xml.rels><?xml version="1.0" encoding="UTF-8" standalone="yes"?>
<Relationships xmlns="http://schemas.openxmlformats.org/package/2006/relationships"><Relationship Id="rId1" Type="http://schemas.openxmlformats.org/officeDocument/2006/relationships/hyperlink" Target="https://www.youtube.com/watch?v=iib_imkZ5fk" TargetMode="External"/></Relationships>
</file>

<file path=xl/worksheets/_rels/sheet4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1.xml"/></Relationships>
</file>

<file path=xl/worksheets/_rels/sheet4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2.xml"/></Relationships>
</file>

<file path=xl/worksheets/_rels/sheet47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3.xml"/><Relationship Id="rId2" Type="http://schemas.openxmlformats.org/officeDocument/2006/relationships/hyperlink" Target="https://drive.google.com/file/d/1dRCCCojfuWv5gjZatoVAEHNoCFMVhrUQ/view?usp=sharing" TargetMode="External"/><Relationship Id="rId1" Type="http://schemas.openxmlformats.org/officeDocument/2006/relationships/hyperlink" Target="https://drive.google.com/file/d/1AqtIWNFm8Jg53apwUqmB3_VVCD5-BP5j/view?usp=sharing" TargetMode="External"/></Relationships>
</file>

<file path=xl/worksheets/_rels/sheet4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4.xml"/><Relationship Id="rId1" Type="http://schemas.openxmlformats.org/officeDocument/2006/relationships/hyperlink" Target="https://drive.google.com/file/d/15ig31flURhg_zsdjK2tmbMlBLRNSD8s9/view?usp=sharing" TargetMode="External"/></Relationships>
</file>

<file path=xl/worksheets/_rels/sheet4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5.xml"/><Relationship Id="rId1" Type="http://schemas.openxmlformats.org/officeDocument/2006/relationships/hyperlink" Target="https://drive.google.com/file/d/1Yph8GC8OF2292Vt-jYhjJ9kXwad53koc/view?usp=sharing" TargetMode="External"/></Relationships>
</file>

<file path=xl/worksheets/_rels/sheet52.xml.rels><?xml version="1.0" encoding="UTF-8" standalone="yes"?>
<Relationships xmlns="http://schemas.openxmlformats.org/package/2006/relationships"><Relationship Id="rId1" Type="http://schemas.openxmlformats.org/officeDocument/2006/relationships/hyperlink" Target="https://drive.google.com/file/d/1uvyEJVWLjdzTAi_p5pPuhoQ1tV29z3f9/view?usp=sharing" TargetMode="External"/></Relationships>
</file>

<file path=xl/worksheets/_rels/sheet53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6.xml"/><Relationship Id="rId2" Type="http://schemas.openxmlformats.org/officeDocument/2006/relationships/hyperlink" Target="https://drive.google.com/file/d/1zsgEOooxND5IyzW4YXhnu1tgY9z89hoT/view?usp=sharing" TargetMode="External"/><Relationship Id="rId1" Type="http://schemas.openxmlformats.org/officeDocument/2006/relationships/hyperlink" Target="https://drive.google.com/file/d/1SuL5syNqWvB_tq-E8YrYhPiaIgiHSr-n/view?usp=sharing" TargetMode="External"/></Relationships>
</file>

<file path=xl/worksheets/_rels/sheet5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7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C870558-7DF1-1C48-990B-E69D11B0FEE4}">
  <dimension ref="B2:B10"/>
  <sheetViews>
    <sheetView workbookViewId="0"/>
  </sheetViews>
  <sheetFormatPr baseColWidth="10" defaultRowHeight="26" x14ac:dyDescent="0.3"/>
  <cols>
    <col min="1" max="16384" width="10.83203125" style="1"/>
  </cols>
  <sheetData>
    <row r="2" spans="2:2" x14ac:dyDescent="0.3">
      <c r="B2" s="1" t="s">
        <v>213</v>
      </c>
    </row>
    <row r="4" spans="2:2" x14ac:dyDescent="0.3">
      <c r="B4" s="1" t="s">
        <v>214</v>
      </c>
    </row>
    <row r="6" spans="2:2" x14ac:dyDescent="0.3">
      <c r="B6" s="1" t="s">
        <v>272</v>
      </c>
    </row>
    <row r="8" spans="2:2" x14ac:dyDescent="0.3">
      <c r="B8" s="1" t="s">
        <v>251</v>
      </c>
    </row>
    <row r="10" spans="2:2" x14ac:dyDescent="0.3">
      <c r="B10" s="1" t="s">
        <v>273</v>
      </c>
    </row>
  </sheetData>
  <pageMargins left="0.7" right="0.7" top="0.75" bottom="0.75" header="0.3" footer="0.3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839C8BC-64BC-1449-8429-AF9592CBDBAC}">
  <sheetPr codeName="Sheet49">
    <tabColor rgb="FF002060"/>
  </sheetPr>
  <dimension ref="A1:A14"/>
  <sheetViews>
    <sheetView workbookViewId="0"/>
  </sheetViews>
  <sheetFormatPr baseColWidth="10" defaultRowHeight="26" x14ac:dyDescent="0.3"/>
  <cols>
    <col min="1" max="16384" width="10.83203125" style="10"/>
  </cols>
  <sheetData>
    <row r="1" spans="1:1" x14ac:dyDescent="0.3">
      <c r="A1" s="10" t="s">
        <v>40</v>
      </c>
    </row>
    <row r="2" spans="1:1" x14ac:dyDescent="0.3">
      <c r="A2" s="10" t="s">
        <v>41</v>
      </c>
    </row>
    <row r="3" spans="1:1" x14ac:dyDescent="0.3">
      <c r="A3" s="10" t="s">
        <v>42</v>
      </c>
    </row>
    <row r="4" spans="1:1" x14ac:dyDescent="0.3">
      <c r="A4" s="10" t="s">
        <v>43</v>
      </c>
    </row>
    <row r="5" spans="1:1" x14ac:dyDescent="0.3">
      <c r="A5" s="10" t="s">
        <v>44</v>
      </c>
    </row>
    <row r="6" spans="1:1" x14ac:dyDescent="0.3">
      <c r="A6" s="10" t="s">
        <v>204</v>
      </c>
    </row>
    <row r="7" spans="1:1" x14ac:dyDescent="0.3">
      <c r="A7" s="10" t="s">
        <v>205</v>
      </c>
    </row>
    <row r="8" spans="1:1" x14ac:dyDescent="0.3">
      <c r="A8" s="10" t="s">
        <v>206</v>
      </c>
    </row>
    <row r="9" spans="1:1" x14ac:dyDescent="0.3">
      <c r="A9" s="10" t="s">
        <v>207</v>
      </c>
    </row>
    <row r="10" spans="1:1" x14ac:dyDescent="0.3">
      <c r="A10" s="10" t="s">
        <v>208</v>
      </c>
    </row>
    <row r="11" spans="1:1" x14ac:dyDescent="0.3">
      <c r="A11" s="10" t="s">
        <v>209</v>
      </c>
    </row>
    <row r="12" spans="1:1" x14ac:dyDescent="0.3">
      <c r="A12" s="10" t="s">
        <v>210</v>
      </c>
    </row>
    <row r="13" spans="1:1" x14ac:dyDescent="0.3">
      <c r="A13" s="10" t="s">
        <v>211</v>
      </c>
    </row>
    <row r="14" spans="1:1" x14ac:dyDescent="0.3">
      <c r="A14" s="10" t="s">
        <v>212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5A94655-4A74-BE41-9B27-F619F9C1AEFB}">
  <sheetPr codeName="Sheet41">
    <tabColor rgb="FFC00000"/>
  </sheetPr>
  <dimension ref="B2:I9"/>
  <sheetViews>
    <sheetView workbookViewId="0"/>
  </sheetViews>
  <sheetFormatPr baseColWidth="10" defaultRowHeight="26" x14ac:dyDescent="0.3"/>
  <cols>
    <col min="1" max="1" width="10.83203125" style="1"/>
    <col min="2" max="2" width="11.6640625" style="1" bestFit="1" customWidth="1"/>
    <col min="3" max="3" width="6.5" style="1" bestFit="1" customWidth="1"/>
    <col min="4" max="4" width="10.83203125" style="1"/>
    <col min="5" max="5" width="9.33203125" style="1" bestFit="1" customWidth="1"/>
    <col min="6" max="6" width="6.5" style="1" bestFit="1" customWidth="1"/>
    <col min="7" max="16384" width="10.83203125" style="1"/>
  </cols>
  <sheetData>
    <row r="2" spans="2:9" x14ac:dyDescent="0.3">
      <c r="B2" s="1" t="s">
        <v>16</v>
      </c>
      <c r="C2" s="12">
        <v>20</v>
      </c>
    </row>
    <row r="3" spans="2:9" x14ac:dyDescent="0.3">
      <c r="B3" s="1" t="s">
        <v>15</v>
      </c>
      <c r="C3" s="12">
        <v>30</v>
      </c>
    </row>
    <row r="4" spans="2:9" x14ac:dyDescent="0.3">
      <c r="B4" s="1" t="s">
        <v>14</v>
      </c>
      <c r="C4" s="12">
        <v>50</v>
      </c>
    </row>
    <row r="6" spans="2:9" x14ac:dyDescent="0.3">
      <c r="B6" s="11" t="s">
        <v>13</v>
      </c>
      <c r="C6" s="1">
        <f>C2</f>
        <v>20</v>
      </c>
      <c r="E6" s="11" t="s">
        <v>12</v>
      </c>
      <c r="F6" s="1">
        <f>C3</f>
        <v>30</v>
      </c>
    </row>
    <row r="7" spans="2:9" x14ac:dyDescent="0.3">
      <c r="B7" s="1" t="s">
        <v>11</v>
      </c>
      <c r="C7" s="1">
        <f>C4-C3</f>
        <v>20</v>
      </c>
      <c r="E7" s="1" t="s">
        <v>10</v>
      </c>
      <c r="F7" s="1">
        <f>C4-C2</f>
        <v>30</v>
      </c>
    </row>
    <row r="9" spans="2:9" x14ac:dyDescent="0.3">
      <c r="B9" s="1" t="s">
        <v>9</v>
      </c>
      <c r="C9" s="1">
        <f>AVERAGE(C6:C7)</f>
        <v>20</v>
      </c>
      <c r="E9" s="1" t="s">
        <v>9</v>
      </c>
      <c r="F9" s="1">
        <f>AVERAGE(F6:F7)</f>
        <v>30</v>
      </c>
      <c r="H9" s="1" t="s">
        <v>8</v>
      </c>
      <c r="I9" s="1">
        <f>C9+F9</f>
        <v>50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C6DD899-24E0-2940-B79F-CDD075A8D054}">
  <sheetPr codeName="Sheet42">
    <tabColor rgb="FFC00000"/>
  </sheetPr>
  <dimension ref="B2:I29"/>
  <sheetViews>
    <sheetView zoomScale="80" zoomScaleNormal="80" workbookViewId="0"/>
  </sheetViews>
  <sheetFormatPr baseColWidth="10" defaultRowHeight="26" x14ac:dyDescent="0.3"/>
  <cols>
    <col min="1" max="1" width="10.83203125" style="1"/>
    <col min="2" max="2" width="11.6640625" style="1" bestFit="1" customWidth="1"/>
    <col min="3" max="3" width="6.5" style="1" bestFit="1" customWidth="1"/>
    <col min="4" max="4" width="10.83203125" style="1"/>
    <col min="5" max="5" width="9.33203125" style="1" bestFit="1" customWidth="1"/>
    <col min="6" max="6" width="4.83203125" style="1" bestFit="1" customWidth="1"/>
    <col min="7" max="16384" width="10.83203125" style="1"/>
  </cols>
  <sheetData>
    <row r="2" spans="2:9" x14ac:dyDescent="0.3">
      <c r="B2" s="1" t="s">
        <v>16</v>
      </c>
      <c r="C2" s="12">
        <v>20</v>
      </c>
    </row>
    <row r="3" spans="2:9" x14ac:dyDescent="0.3">
      <c r="B3" s="1" t="s">
        <v>15</v>
      </c>
      <c r="C3" s="12">
        <v>30</v>
      </c>
    </row>
    <row r="4" spans="2:9" x14ac:dyDescent="0.3">
      <c r="B4" s="1" t="s">
        <v>14</v>
      </c>
      <c r="C4" s="12">
        <v>50</v>
      </c>
    </row>
    <row r="6" spans="2:9" x14ac:dyDescent="0.3">
      <c r="B6" s="11">
        <v>1</v>
      </c>
      <c r="C6" s="1">
        <f>C2</f>
        <v>20</v>
      </c>
      <c r="E6" s="11">
        <v>2</v>
      </c>
      <c r="F6" s="1">
        <f>C3</f>
        <v>30</v>
      </c>
    </row>
    <row r="7" spans="2:9" x14ac:dyDescent="0.3">
      <c r="B7" s="1" t="s">
        <v>11</v>
      </c>
      <c r="C7" s="1">
        <f>C4-C3</f>
        <v>20</v>
      </c>
      <c r="E7" s="1" t="s">
        <v>10</v>
      </c>
      <c r="F7" s="1">
        <f>C4-C2</f>
        <v>30</v>
      </c>
    </row>
    <row r="9" spans="2:9" x14ac:dyDescent="0.3">
      <c r="B9" s="1" t="s">
        <v>9</v>
      </c>
      <c r="C9" s="1">
        <f>AVERAGE(C6:C7)</f>
        <v>20</v>
      </c>
      <c r="E9" s="1" t="s">
        <v>9</v>
      </c>
      <c r="F9" s="1">
        <f>AVERAGE(F6:F7)</f>
        <v>30</v>
      </c>
      <c r="H9" s="1" t="s">
        <v>8</v>
      </c>
      <c r="I9" s="1">
        <f>C9+F9</f>
        <v>50</v>
      </c>
    </row>
    <row r="12" spans="2:9" x14ac:dyDescent="0.3">
      <c r="B12" s="1" t="s">
        <v>16</v>
      </c>
      <c r="C12" s="12">
        <v>20</v>
      </c>
    </row>
    <row r="13" spans="2:9" x14ac:dyDescent="0.3">
      <c r="B13" s="1" t="s">
        <v>15</v>
      </c>
      <c r="C13" s="12">
        <v>30</v>
      </c>
    </row>
    <row r="14" spans="2:9" x14ac:dyDescent="0.3">
      <c r="B14" s="1" t="s">
        <v>14</v>
      </c>
      <c r="C14" s="12">
        <v>80</v>
      </c>
    </row>
    <row r="16" spans="2:9" x14ac:dyDescent="0.3">
      <c r="B16" s="11">
        <v>1</v>
      </c>
      <c r="C16" s="1">
        <f>C12</f>
        <v>20</v>
      </c>
      <c r="E16" s="11">
        <v>2</v>
      </c>
      <c r="F16" s="1">
        <f>C13</f>
        <v>30</v>
      </c>
    </row>
    <row r="17" spans="2:9" x14ac:dyDescent="0.3">
      <c r="B17" s="1" t="s">
        <v>11</v>
      </c>
      <c r="C17" s="1">
        <f>C14-C13</f>
        <v>50</v>
      </c>
      <c r="E17" s="1" t="s">
        <v>10</v>
      </c>
      <c r="F17" s="1">
        <f>C14-C12</f>
        <v>60</v>
      </c>
    </row>
    <row r="19" spans="2:9" x14ac:dyDescent="0.3">
      <c r="B19" s="1" t="s">
        <v>9</v>
      </c>
      <c r="C19" s="1">
        <f>AVERAGE(C16:C17)</f>
        <v>35</v>
      </c>
      <c r="E19" s="1" t="s">
        <v>9</v>
      </c>
      <c r="F19" s="1">
        <f>AVERAGE(F16:F17)</f>
        <v>45</v>
      </c>
      <c r="H19" s="1" t="s">
        <v>8</v>
      </c>
      <c r="I19" s="1">
        <f>C19+F19</f>
        <v>80</v>
      </c>
    </row>
    <row r="22" spans="2:9" x14ac:dyDescent="0.3">
      <c r="B22" s="1" t="s">
        <v>16</v>
      </c>
      <c r="C22" s="12">
        <v>20</v>
      </c>
    </row>
    <row r="23" spans="2:9" x14ac:dyDescent="0.3">
      <c r="B23" s="1" t="s">
        <v>15</v>
      </c>
      <c r="C23" s="12">
        <v>30</v>
      </c>
    </row>
    <row r="24" spans="2:9" x14ac:dyDescent="0.3">
      <c r="B24" s="1" t="s">
        <v>14</v>
      </c>
      <c r="C24" s="12">
        <v>40</v>
      </c>
    </row>
    <row r="26" spans="2:9" x14ac:dyDescent="0.3">
      <c r="B26" s="11">
        <v>1</v>
      </c>
      <c r="C26" s="1">
        <f>C22</f>
        <v>20</v>
      </c>
      <c r="E26" s="11">
        <v>2</v>
      </c>
      <c r="F26" s="1">
        <f>C23</f>
        <v>30</v>
      </c>
    </row>
    <row r="27" spans="2:9" x14ac:dyDescent="0.3">
      <c r="B27" s="1" t="s">
        <v>11</v>
      </c>
      <c r="C27" s="1">
        <f>C24-C23</f>
        <v>10</v>
      </c>
      <c r="E27" s="1" t="s">
        <v>10</v>
      </c>
      <c r="F27" s="1">
        <f>C24-C22</f>
        <v>20</v>
      </c>
    </row>
    <row r="29" spans="2:9" x14ac:dyDescent="0.3">
      <c r="B29" s="1" t="s">
        <v>9</v>
      </c>
      <c r="C29" s="1">
        <f>AVERAGE(C26:C27)</f>
        <v>15</v>
      </c>
      <c r="E29" s="1" t="s">
        <v>9</v>
      </c>
      <c r="F29" s="1">
        <f>AVERAGE(F26:F27)</f>
        <v>25</v>
      </c>
      <c r="H29" s="1" t="s">
        <v>8</v>
      </c>
      <c r="I29" s="1">
        <f>C29+F29</f>
        <v>40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9A0A90C-9975-724E-8298-0419296A781C}">
  <sheetPr codeName="Sheet44">
    <tabColor rgb="FFC00000"/>
  </sheetPr>
  <dimension ref="B2:I12"/>
  <sheetViews>
    <sheetView workbookViewId="0"/>
  </sheetViews>
  <sheetFormatPr baseColWidth="10" defaultRowHeight="26" x14ac:dyDescent="0.3"/>
  <cols>
    <col min="1" max="1" width="10.83203125" style="1"/>
    <col min="2" max="2" width="11.6640625" style="1" bestFit="1" customWidth="1"/>
    <col min="3" max="16384" width="10.83203125" style="1"/>
  </cols>
  <sheetData>
    <row r="2" spans="2:9" x14ac:dyDescent="0.3">
      <c r="B2" s="1" t="s">
        <v>16</v>
      </c>
      <c r="C2" s="12">
        <v>20</v>
      </c>
    </row>
    <row r="3" spans="2:9" x14ac:dyDescent="0.3">
      <c r="B3" s="1" t="s">
        <v>15</v>
      </c>
      <c r="C3" s="12">
        <v>30</v>
      </c>
    </row>
    <row r="4" spans="2:9" x14ac:dyDescent="0.3">
      <c r="B4" s="1" t="s">
        <v>14</v>
      </c>
      <c r="C4" s="12">
        <v>40</v>
      </c>
    </row>
    <row r="5" spans="2:9" x14ac:dyDescent="0.3">
      <c r="B5" s="1" t="s">
        <v>17</v>
      </c>
      <c r="C5" s="12">
        <v>10</v>
      </c>
    </row>
    <row r="9" spans="2:9" x14ac:dyDescent="0.3">
      <c r="B9" s="11">
        <v>1</v>
      </c>
      <c r="C9" s="1">
        <f>C2-C5</f>
        <v>10</v>
      </c>
      <c r="E9" s="11">
        <v>2</v>
      </c>
      <c r="F9" s="1">
        <f>C3-C5</f>
        <v>20</v>
      </c>
    </row>
    <row r="10" spans="2:9" x14ac:dyDescent="0.3">
      <c r="B10" s="1" t="s">
        <v>11</v>
      </c>
      <c r="C10" s="1">
        <f>C4-C3</f>
        <v>10</v>
      </c>
      <c r="E10" s="1" t="s">
        <v>10</v>
      </c>
      <c r="F10" s="1">
        <f>C4-C2</f>
        <v>20</v>
      </c>
    </row>
    <row r="12" spans="2:9" x14ac:dyDescent="0.3">
      <c r="B12" s="1" t="s">
        <v>9</v>
      </c>
      <c r="C12" s="1">
        <f>AVERAGE(C9:C10)</f>
        <v>10</v>
      </c>
      <c r="E12" s="1" t="s">
        <v>9</v>
      </c>
      <c r="F12" s="1">
        <f>AVERAGE(F9:F10)</f>
        <v>20</v>
      </c>
      <c r="H12" s="1" t="s">
        <v>8</v>
      </c>
      <c r="I12" s="1">
        <f>C12+F12</f>
        <v>30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15462EA-C5B5-E941-8E4A-BE32D4D1AC01}">
  <sheetPr codeName="Sheet57">
    <tabColor rgb="FFC00000"/>
  </sheetPr>
  <dimension ref="B2"/>
  <sheetViews>
    <sheetView workbookViewId="0"/>
  </sheetViews>
  <sheetFormatPr baseColWidth="10" defaultRowHeight="26" x14ac:dyDescent="0.3"/>
  <cols>
    <col min="1" max="16384" width="10.83203125" style="1"/>
  </cols>
  <sheetData>
    <row r="2" spans="2:2" x14ac:dyDescent="0.3">
      <c r="B2" s="3" t="s">
        <v>18</v>
      </c>
    </row>
  </sheetData>
  <hyperlinks>
    <hyperlink ref="B2" r:id="rId1" xr:uid="{69FD6D5F-92E2-FF4A-9DF1-5619E6A4D8F1}"/>
  </hyperlinks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F65D569-A3D3-814D-BF49-426A41F85180}">
  <sheetPr codeName="Sheet58">
    <tabColor rgb="FFC00000"/>
  </sheetPr>
  <dimension ref="A2:N17"/>
  <sheetViews>
    <sheetView workbookViewId="0"/>
  </sheetViews>
  <sheetFormatPr baseColWidth="10" defaultRowHeight="26" x14ac:dyDescent="0.3"/>
  <cols>
    <col min="1" max="2" width="10.83203125" style="1"/>
    <col min="3" max="3" width="16.33203125" style="1" bestFit="1" customWidth="1"/>
    <col min="4" max="16384" width="10.83203125" style="1"/>
  </cols>
  <sheetData>
    <row r="2" spans="1:10" x14ac:dyDescent="0.3">
      <c r="C2" s="1" t="s">
        <v>30</v>
      </c>
      <c r="D2" s="12">
        <v>1</v>
      </c>
    </row>
    <row r="3" spans="1:10" x14ac:dyDescent="0.3">
      <c r="C3" s="1" t="s">
        <v>16</v>
      </c>
      <c r="D3" s="12">
        <v>3</v>
      </c>
    </row>
    <row r="4" spans="1:10" x14ac:dyDescent="0.3">
      <c r="C4" s="1" t="s">
        <v>15</v>
      </c>
      <c r="D4" s="12">
        <v>9</v>
      </c>
    </row>
    <row r="5" spans="1:10" x14ac:dyDescent="0.3">
      <c r="C5" s="1" t="s">
        <v>29</v>
      </c>
      <c r="D5" s="12">
        <v>17</v>
      </c>
    </row>
    <row r="6" spans="1:10" x14ac:dyDescent="0.3">
      <c r="C6" s="1" t="s">
        <v>28</v>
      </c>
      <c r="D6" s="12">
        <v>45</v>
      </c>
    </row>
    <row r="7" spans="1:10" x14ac:dyDescent="0.3">
      <c r="C7" s="1" t="s">
        <v>27</v>
      </c>
      <c r="D7" s="12">
        <v>55</v>
      </c>
    </row>
    <row r="8" spans="1:10" x14ac:dyDescent="0.3">
      <c r="C8" s="1" t="s">
        <v>26</v>
      </c>
      <c r="D8" s="12">
        <v>77</v>
      </c>
    </row>
    <row r="9" spans="1:10" x14ac:dyDescent="0.3">
      <c r="C9" s="1" t="s">
        <v>25</v>
      </c>
      <c r="D9" s="12">
        <v>100</v>
      </c>
    </row>
    <row r="11" spans="1:10" x14ac:dyDescent="0.3">
      <c r="A11" s="14" t="s">
        <v>24</v>
      </c>
      <c r="C11" s="7" t="s">
        <v>23</v>
      </c>
      <c r="D11" s="7" t="s">
        <v>22</v>
      </c>
      <c r="F11" s="7" t="s">
        <v>23</v>
      </c>
      <c r="G11" s="7" t="s">
        <v>22</v>
      </c>
      <c r="I11" s="7" t="s">
        <v>23</v>
      </c>
      <c r="J11" s="7" t="s">
        <v>22</v>
      </c>
    </row>
    <row r="12" spans="1:10" x14ac:dyDescent="0.3">
      <c r="A12" s="1">
        <v>1</v>
      </c>
      <c r="C12" s="13" t="s">
        <v>13</v>
      </c>
      <c r="D12" s="10">
        <f>D3-D2</f>
        <v>2</v>
      </c>
      <c r="F12" s="13">
        <v>2</v>
      </c>
      <c r="G12" s="10">
        <f>D4-D2</f>
        <v>8</v>
      </c>
      <c r="I12" s="10">
        <v>3</v>
      </c>
      <c r="J12" s="10">
        <f>D5-D2</f>
        <v>16</v>
      </c>
    </row>
    <row r="13" spans="1:10" x14ac:dyDescent="0.3">
      <c r="A13" s="1">
        <f>1/2</f>
        <v>0.5</v>
      </c>
      <c r="C13" s="13" t="s">
        <v>21</v>
      </c>
      <c r="D13" s="10">
        <f>D6-D4</f>
        <v>36</v>
      </c>
      <c r="F13" s="13">
        <v>21</v>
      </c>
      <c r="G13" s="10">
        <f>D6-D3</f>
        <v>42</v>
      </c>
      <c r="I13" s="10">
        <v>31</v>
      </c>
      <c r="J13" s="10">
        <f>D7-D3</f>
        <v>52</v>
      </c>
    </row>
    <row r="14" spans="1:10" x14ac:dyDescent="0.3">
      <c r="A14" s="1">
        <f>1/2</f>
        <v>0.5</v>
      </c>
      <c r="C14" s="13" t="s">
        <v>20</v>
      </c>
      <c r="D14" s="10">
        <f>D7-D5</f>
        <v>38</v>
      </c>
      <c r="F14" s="13">
        <v>23</v>
      </c>
      <c r="G14" s="10">
        <f>D8-D5</f>
        <v>60</v>
      </c>
      <c r="I14" s="10">
        <v>32</v>
      </c>
      <c r="J14" s="10">
        <f>D8-D4</f>
        <v>68</v>
      </c>
    </row>
    <row r="15" spans="1:10" x14ac:dyDescent="0.3">
      <c r="A15" s="1">
        <v>1</v>
      </c>
      <c r="C15" s="13" t="s">
        <v>19</v>
      </c>
      <c r="D15" s="10">
        <f>D9-D8</f>
        <v>23</v>
      </c>
      <c r="F15" s="13">
        <v>213</v>
      </c>
      <c r="G15" s="10">
        <f>D9-D7</f>
        <v>45</v>
      </c>
      <c r="I15" s="10">
        <v>312</v>
      </c>
      <c r="J15" s="10">
        <f>D9-D6</f>
        <v>55</v>
      </c>
    </row>
    <row r="17" spans="3:14" x14ac:dyDescent="0.3">
      <c r="C17" s="1" t="s">
        <v>9</v>
      </c>
      <c r="D17" s="1">
        <f>SUMPRODUCT(D12:D15,$A$12:$A$15)/SUM($A$12:$A$15)</f>
        <v>20.666666666666668</v>
      </c>
      <c r="F17" s="1" t="s">
        <v>9</v>
      </c>
      <c r="G17" s="1">
        <f>SUMPRODUCT(G12:G15,$A$12:$A$15)/SUM($A$12:$A$15)</f>
        <v>34.666666666666664</v>
      </c>
      <c r="I17" s="1" t="s">
        <v>9</v>
      </c>
      <c r="J17" s="1">
        <f>SUMPRODUCT(J12:J15,$A$12:$A$15)/SUM($A$12:$A$15)</f>
        <v>43.666666666666664</v>
      </c>
      <c r="M17" s="1" t="s">
        <v>8</v>
      </c>
      <c r="N17" s="1">
        <f>D17+G17+J17</f>
        <v>99</v>
      </c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B3E6DBA-86BA-0246-A3B9-C54473199A10}">
  <sheetPr codeName="Sheet81">
    <tabColor rgb="FFFF0000"/>
  </sheetPr>
  <dimension ref="C2:E9"/>
  <sheetViews>
    <sheetView workbookViewId="0"/>
  </sheetViews>
  <sheetFormatPr baseColWidth="10" defaultRowHeight="26" x14ac:dyDescent="0.3"/>
  <cols>
    <col min="1" max="2" width="10.83203125" style="1"/>
    <col min="3" max="3" width="16.33203125" style="1" bestFit="1" customWidth="1"/>
    <col min="4" max="16384" width="10.83203125" style="1"/>
  </cols>
  <sheetData>
    <row r="2" spans="3:5" x14ac:dyDescent="0.3">
      <c r="C2" s="1" t="s">
        <v>30</v>
      </c>
      <c r="E2" s="1" t="s">
        <v>33</v>
      </c>
    </row>
    <row r="3" spans="3:5" x14ac:dyDescent="0.3">
      <c r="C3" s="1" t="s">
        <v>16</v>
      </c>
      <c r="E3" s="1" t="s">
        <v>38</v>
      </c>
    </row>
    <row r="4" spans="3:5" x14ac:dyDescent="0.3">
      <c r="C4" s="1" t="s">
        <v>15</v>
      </c>
      <c r="E4" s="1" t="s">
        <v>37</v>
      </c>
    </row>
    <row r="5" spans="3:5" x14ac:dyDescent="0.3">
      <c r="C5" s="1" t="s">
        <v>29</v>
      </c>
      <c r="E5" s="1" t="s">
        <v>36</v>
      </c>
    </row>
    <row r="6" spans="3:5" x14ac:dyDescent="0.3">
      <c r="C6" s="1" t="s">
        <v>28</v>
      </c>
      <c r="E6" s="1" t="s">
        <v>35</v>
      </c>
    </row>
    <row r="7" spans="3:5" x14ac:dyDescent="0.3">
      <c r="C7" s="1" t="s">
        <v>27</v>
      </c>
      <c r="E7" s="1" t="s">
        <v>34</v>
      </c>
    </row>
    <row r="8" spans="3:5" x14ac:dyDescent="0.3">
      <c r="C8" s="1" t="s">
        <v>26</v>
      </c>
      <c r="E8" s="1" t="s">
        <v>32</v>
      </c>
    </row>
    <row r="9" spans="3:5" x14ac:dyDescent="0.3">
      <c r="C9" s="1" t="s">
        <v>25</v>
      </c>
      <c r="E9" s="1" t="s">
        <v>31</v>
      </c>
    </row>
  </sheetData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49B6DC6-9A9A-B14B-91E1-6D4B1A18A41A}">
  <sheetPr codeName="Sheet82">
    <tabColor rgb="FFFF0000"/>
  </sheetPr>
  <dimension ref="C2:G9"/>
  <sheetViews>
    <sheetView workbookViewId="0"/>
  </sheetViews>
  <sheetFormatPr baseColWidth="10" defaultRowHeight="26" x14ac:dyDescent="0.3"/>
  <cols>
    <col min="1" max="2" width="10.83203125" style="1"/>
    <col min="3" max="3" width="16.33203125" style="1" bestFit="1" customWidth="1"/>
    <col min="4" max="16384" width="10.83203125" style="1"/>
  </cols>
  <sheetData>
    <row r="2" spans="3:7" x14ac:dyDescent="0.3">
      <c r="C2" s="1" t="s">
        <v>30</v>
      </c>
      <c r="E2" s="1" t="s">
        <v>33</v>
      </c>
      <c r="G2" s="1" t="s">
        <v>199</v>
      </c>
    </row>
    <row r="3" spans="3:7" x14ac:dyDescent="0.3">
      <c r="C3" s="1" t="s">
        <v>16</v>
      </c>
      <c r="E3" s="1" t="s">
        <v>38</v>
      </c>
      <c r="G3" s="1" t="s">
        <v>192</v>
      </c>
    </row>
    <row r="4" spans="3:7" x14ac:dyDescent="0.3">
      <c r="C4" s="1" t="s">
        <v>15</v>
      </c>
      <c r="E4" s="1" t="s">
        <v>37</v>
      </c>
      <c r="G4" s="1" t="s">
        <v>193</v>
      </c>
    </row>
    <row r="5" spans="3:7" x14ac:dyDescent="0.3">
      <c r="C5" s="1" t="s">
        <v>29</v>
      </c>
      <c r="E5" s="1" t="s">
        <v>36</v>
      </c>
      <c r="G5" s="1" t="s">
        <v>194</v>
      </c>
    </row>
    <row r="6" spans="3:7" x14ac:dyDescent="0.3">
      <c r="C6" s="1" t="s">
        <v>28</v>
      </c>
      <c r="E6" s="1" t="s">
        <v>35</v>
      </c>
      <c r="G6" s="1" t="s">
        <v>195</v>
      </c>
    </row>
    <row r="7" spans="3:7" x14ac:dyDescent="0.3">
      <c r="C7" s="1" t="s">
        <v>27</v>
      </c>
      <c r="E7" s="1" t="s">
        <v>34</v>
      </c>
      <c r="G7" s="1" t="s">
        <v>196</v>
      </c>
    </row>
    <row r="8" spans="3:7" x14ac:dyDescent="0.3">
      <c r="C8" s="1" t="s">
        <v>26</v>
      </c>
      <c r="E8" s="1" t="s">
        <v>32</v>
      </c>
      <c r="G8" s="1" t="s">
        <v>197</v>
      </c>
    </row>
    <row r="9" spans="3:7" x14ac:dyDescent="0.3">
      <c r="C9" s="1" t="s">
        <v>25</v>
      </c>
      <c r="E9" s="1" t="s">
        <v>31</v>
      </c>
      <c r="G9" s="1" t="s">
        <v>198</v>
      </c>
    </row>
  </sheetData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057ED5B-2893-2A42-B7BD-81A1A4A0C4AF}">
  <sheetPr codeName="Sheet84">
    <tabColor rgb="FFFF0000"/>
  </sheetPr>
  <dimension ref="C2:K9"/>
  <sheetViews>
    <sheetView workbookViewId="0"/>
  </sheetViews>
  <sheetFormatPr baseColWidth="10" defaultRowHeight="26" x14ac:dyDescent="0.3"/>
  <cols>
    <col min="1" max="2" width="10.83203125" style="1"/>
    <col min="3" max="3" width="16.33203125" style="1" bestFit="1" customWidth="1"/>
    <col min="4" max="6" width="10.83203125" style="1"/>
    <col min="7" max="7" width="25.33203125" style="1" bestFit="1" customWidth="1"/>
    <col min="8" max="8" width="10.83203125" style="1"/>
    <col min="9" max="11" width="3.1640625" style="1" bestFit="1" customWidth="1"/>
    <col min="12" max="16384" width="10.83203125" style="1"/>
  </cols>
  <sheetData>
    <row r="2" spans="3:11" x14ac:dyDescent="0.3">
      <c r="C2" s="1" t="s">
        <v>30</v>
      </c>
      <c r="E2" s="1" t="s">
        <v>33</v>
      </c>
      <c r="G2" s="1" t="s">
        <v>199</v>
      </c>
      <c r="I2" s="1">
        <v>0</v>
      </c>
      <c r="J2" s="1">
        <v>0</v>
      </c>
      <c r="K2" s="1">
        <v>0</v>
      </c>
    </row>
    <row r="3" spans="3:11" x14ac:dyDescent="0.3">
      <c r="C3" s="1" t="s">
        <v>16</v>
      </c>
      <c r="E3" s="1" t="s">
        <v>38</v>
      </c>
      <c r="G3" s="1" t="s">
        <v>192</v>
      </c>
      <c r="I3" s="1">
        <v>1</v>
      </c>
      <c r="J3" s="1">
        <v>0</v>
      </c>
      <c r="K3" s="1">
        <v>0</v>
      </c>
    </row>
    <row r="4" spans="3:11" x14ac:dyDescent="0.3">
      <c r="C4" s="1" t="s">
        <v>15</v>
      </c>
      <c r="E4" s="1" t="s">
        <v>37</v>
      </c>
      <c r="G4" s="1" t="s">
        <v>193</v>
      </c>
      <c r="I4" s="1">
        <v>0</v>
      </c>
      <c r="J4" s="1">
        <v>1</v>
      </c>
      <c r="K4" s="1">
        <v>0</v>
      </c>
    </row>
    <row r="5" spans="3:11" x14ac:dyDescent="0.3">
      <c r="C5" s="1" t="s">
        <v>29</v>
      </c>
      <c r="E5" s="1" t="s">
        <v>36</v>
      </c>
      <c r="G5" s="1" t="s">
        <v>194</v>
      </c>
      <c r="I5" s="1">
        <v>0</v>
      </c>
      <c r="J5" s="1">
        <v>0</v>
      </c>
      <c r="K5" s="1">
        <v>1</v>
      </c>
    </row>
    <row r="6" spans="3:11" x14ac:dyDescent="0.3">
      <c r="C6" s="1" t="s">
        <v>28</v>
      </c>
      <c r="E6" s="1" t="s">
        <v>35</v>
      </c>
      <c r="G6" s="1" t="s">
        <v>195</v>
      </c>
      <c r="I6" s="1">
        <v>1</v>
      </c>
      <c r="J6" s="1">
        <v>1</v>
      </c>
      <c r="K6" s="1">
        <v>0</v>
      </c>
    </row>
    <row r="7" spans="3:11" x14ac:dyDescent="0.3">
      <c r="C7" s="1" t="s">
        <v>27</v>
      </c>
      <c r="E7" s="1" t="s">
        <v>34</v>
      </c>
      <c r="G7" s="1" t="s">
        <v>196</v>
      </c>
      <c r="I7" s="1">
        <v>1</v>
      </c>
      <c r="J7" s="1">
        <v>0</v>
      </c>
      <c r="K7" s="1">
        <v>1</v>
      </c>
    </row>
    <row r="8" spans="3:11" x14ac:dyDescent="0.3">
      <c r="C8" s="1" t="s">
        <v>26</v>
      </c>
      <c r="E8" s="1" t="s">
        <v>32</v>
      </c>
      <c r="G8" s="1" t="s">
        <v>197</v>
      </c>
      <c r="I8" s="1">
        <v>0</v>
      </c>
      <c r="J8" s="1">
        <v>1</v>
      </c>
      <c r="K8" s="1">
        <v>1</v>
      </c>
    </row>
    <row r="9" spans="3:11" x14ac:dyDescent="0.3">
      <c r="C9" s="1" t="s">
        <v>25</v>
      </c>
      <c r="E9" s="1" t="s">
        <v>31</v>
      </c>
      <c r="G9" s="1" t="s">
        <v>198</v>
      </c>
      <c r="I9" s="1">
        <v>1</v>
      </c>
      <c r="J9" s="1">
        <v>1</v>
      </c>
      <c r="K9" s="1">
        <v>1</v>
      </c>
    </row>
  </sheetData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A748D7C-22E2-874B-A014-EBDCF9875A86}">
  <sheetPr codeName="Sheet17">
    <tabColor rgb="FFFF0000"/>
  </sheetPr>
  <dimension ref="B3:O26"/>
  <sheetViews>
    <sheetView zoomScale="80" zoomScaleNormal="80" workbookViewId="0"/>
  </sheetViews>
  <sheetFormatPr baseColWidth="10" defaultRowHeight="26" x14ac:dyDescent="0.3"/>
  <cols>
    <col min="1" max="14" width="10.83203125" style="1"/>
    <col min="15" max="15" width="23.5" style="1" bestFit="1" customWidth="1"/>
    <col min="16" max="16384" width="10.83203125" style="1"/>
  </cols>
  <sheetData>
    <row r="3" spans="2:15" x14ac:dyDescent="0.3">
      <c r="C3" s="5" t="s">
        <v>4</v>
      </c>
      <c r="D3" s="5" t="s">
        <v>1</v>
      </c>
      <c r="E3" s="5" t="s">
        <v>3</v>
      </c>
      <c r="F3" s="5" t="s">
        <v>5</v>
      </c>
      <c r="G3" s="5" t="s">
        <v>2</v>
      </c>
      <c r="H3" s="5" t="s">
        <v>200</v>
      </c>
      <c r="K3" s="5" t="s">
        <v>4</v>
      </c>
      <c r="L3" s="5" t="s">
        <v>1</v>
      </c>
      <c r="M3" s="5" t="s">
        <v>3</v>
      </c>
      <c r="N3" s="4"/>
      <c r="O3" s="66" t="s">
        <v>0</v>
      </c>
    </row>
    <row r="4" spans="2:15" x14ac:dyDescent="0.3">
      <c r="B4" s="1">
        <v>1</v>
      </c>
      <c r="C4" s="1">
        <v>0.31134091440407508</v>
      </c>
      <c r="D4" s="1">
        <v>0.26570542114219797</v>
      </c>
      <c r="E4" s="1">
        <v>0.64143177432796994</v>
      </c>
      <c r="F4" s="1">
        <v>10</v>
      </c>
      <c r="G4" s="1" cm="1">
        <f t="array" ref="G4:G23">MMULT(C4:E23,F4:F6)</f>
        <v>27.670470796723809</v>
      </c>
      <c r="H4" s="1">
        <v>10</v>
      </c>
      <c r="K4" s="5" t="s">
        <v>203</v>
      </c>
      <c r="L4" s="5" t="s">
        <v>201</v>
      </c>
      <c r="M4" s="5" t="s">
        <v>202</v>
      </c>
      <c r="O4" s="1" t="s">
        <v>199</v>
      </c>
    </row>
    <row r="5" spans="2:15" x14ac:dyDescent="0.3">
      <c r="B5" s="1">
        <v>2</v>
      </c>
      <c r="C5" s="1">
        <v>0.21730832144270829</v>
      </c>
      <c r="D5" s="1">
        <v>6.5018477512873707E-2</v>
      </c>
      <c r="E5" s="1">
        <v>0.73741374829610384</v>
      </c>
      <c r="F5" s="1">
        <v>20</v>
      </c>
      <c r="G5" s="1">
        <v>25.59586521356767</v>
      </c>
      <c r="H5" s="1">
        <v>20</v>
      </c>
      <c r="K5" s="5" t="s">
        <v>4</v>
      </c>
      <c r="L5" s="5" t="s">
        <v>201</v>
      </c>
      <c r="M5" s="5" t="s">
        <v>202</v>
      </c>
      <c r="O5" s="1" t="s">
        <v>192</v>
      </c>
    </row>
    <row r="6" spans="2:15" x14ac:dyDescent="0.3">
      <c r="B6" s="1">
        <v>3</v>
      </c>
      <c r="C6" s="1">
        <v>3.3958179287493562E-2</v>
      </c>
      <c r="D6" s="1">
        <v>0.65792105599076678</v>
      </c>
      <c r="E6" s="1">
        <v>0.74412168004169388</v>
      </c>
      <c r="F6" s="1">
        <v>30</v>
      </c>
      <c r="G6" s="1">
        <v>35.821653313941084</v>
      </c>
      <c r="H6" s="1">
        <v>30</v>
      </c>
      <c r="K6" s="5" t="s">
        <v>203</v>
      </c>
      <c r="L6" s="5" t="s">
        <v>1</v>
      </c>
      <c r="M6" s="5" t="s">
        <v>202</v>
      </c>
      <c r="O6" s="1" t="s">
        <v>193</v>
      </c>
    </row>
    <row r="7" spans="2:15" x14ac:dyDescent="0.3">
      <c r="B7" s="1">
        <v>4</v>
      </c>
      <c r="C7" s="1">
        <v>0.74179307821460716</v>
      </c>
      <c r="D7" s="1">
        <v>0.26401854570725591</v>
      </c>
      <c r="E7" s="1">
        <v>0.49477070549113344</v>
      </c>
      <c r="G7" s="1">
        <v>27.541422861025193</v>
      </c>
      <c r="K7" s="5" t="s">
        <v>203</v>
      </c>
      <c r="L7" s="5" t="s">
        <v>201</v>
      </c>
      <c r="M7" s="5" t="s">
        <v>3</v>
      </c>
      <c r="O7" s="1" t="s">
        <v>194</v>
      </c>
    </row>
    <row r="8" spans="2:15" x14ac:dyDescent="0.3">
      <c r="B8" s="1">
        <v>5</v>
      </c>
      <c r="C8" s="1">
        <v>0.57533116168814069</v>
      </c>
      <c r="D8" s="1">
        <v>0.88642897323297964</v>
      </c>
      <c r="E8" s="1">
        <v>0.78665890703476493</v>
      </c>
      <c r="G8" s="1">
        <v>47.081658292583953</v>
      </c>
      <c r="K8" s="5" t="s">
        <v>4</v>
      </c>
      <c r="L8" s="5" t="s">
        <v>1</v>
      </c>
      <c r="M8" s="5" t="s">
        <v>202</v>
      </c>
      <c r="O8" s="1" t="s">
        <v>195</v>
      </c>
    </row>
    <row r="9" spans="2:15" x14ac:dyDescent="0.3">
      <c r="B9" s="1">
        <v>6</v>
      </c>
      <c r="C9" s="1">
        <v>0.25770431879621214</v>
      </c>
      <c r="D9" s="1">
        <v>0.99831669381369081</v>
      </c>
      <c r="E9" s="1">
        <v>0.50279548651279182</v>
      </c>
      <c r="G9" s="1">
        <v>37.627241659619692</v>
      </c>
      <c r="K9" s="5" t="s">
        <v>4</v>
      </c>
      <c r="L9" s="5" t="s">
        <v>201</v>
      </c>
      <c r="M9" s="5" t="s">
        <v>3</v>
      </c>
      <c r="O9" s="1" t="s">
        <v>196</v>
      </c>
    </row>
    <row r="10" spans="2:15" x14ac:dyDescent="0.3">
      <c r="B10" s="1">
        <v>7</v>
      </c>
      <c r="C10" s="1">
        <v>0.65745977152057966</v>
      </c>
      <c r="D10" s="1">
        <v>0.36724695234591476</v>
      </c>
      <c r="E10" s="1">
        <v>0.81681845910845552</v>
      </c>
      <c r="G10" s="1">
        <v>38.424090535377758</v>
      </c>
      <c r="K10" s="5" t="s">
        <v>203</v>
      </c>
      <c r="L10" s="5" t="s">
        <v>1</v>
      </c>
      <c r="M10" s="5" t="s">
        <v>3</v>
      </c>
      <c r="O10" s="1" t="s">
        <v>197</v>
      </c>
    </row>
    <row r="11" spans="2:15" x14ac:dyDescent="0.3">
      <c r="B11" s="1">
        <v>8</v>
      </c>
      <c r="C11" s="1">
        <v>0.78946558070589257</v>
      </c>
      <c r="D11" s="1">
        <v>0.10665148544999148</v>
      </c>
      <c r="E11" s="1">
        <v>0.45145474437502642</v>
      </c>
      <c r="G11" s="1">
        <v>23.571327847309547</v>
      </c>
      <c r="K11" s="5" t="s">
        <v>4</v>
      </c>
      <c r="L11" s="5" t="s">
        <v>1</v>
      </c>
      <c r="M11" s="5" t="s">
        <v>3</v>
      </c>
      <c r="O11" s="1" t="s">
        <v>198</v>
      </c>
    </row>
    <row r="12" spans="2:15" x14ac:dyDescent="0.3">
      <c r="B12" s="1">
        <v>9</v>
      </c>
      <c r="C12" s="1">
        <v>0.35575601469610141</v>
      </c>
      <c r="D12" s="1">
        <v>0.43587270749781104</v>
      </c>
      <c r="E12" s="1">
        <v>0.88587704126521716</v>
      </c>
      <c r="G12" s="1">
        <v>38.851325534873752</v>
      </c>
    </row>
    <row r="13" spans="2:15" x14ac:dyDescent="0.3">
      <c r="B13" s="1">
        <v>10</v>
      </c>
      <c r="C13" s="1">
        <v>0.96461164202769156</v>
      </c>
      <c r="D13" s="1">
        <v>0.95693356456206935</v>
      </c>
      <c r="E13" s="1">
        <v>0.10066745212755679</v>
      </c>
      <c r="G13" s="1">
        <v>31.804811275345006</v>
      </c>
    </row>
    <row r="14" spans="2:15" x14ac:dyDescent="0.3">
      <c r="B14" s="1">
        <v>11</v>
      </c>
      <c r="C14" s="1">
        <v>0.38360676307339192</v>
      </c>
      <c r="D14" s="1">
        <v>0.85187791211180608</v>
      </c>
      <c r="E14" s="1">
        <v>0.65234361986940381</v>
      </c>
      <c r="G14" s="1">
        <v>40.443934469052152</v>
      </c>
    </row>
    <row r="15" spans="2:15" x14ac:dyDescent="0.3">
      <c r="B15" s="1">
        <v>12</v>
      </c>
      <c r="C15" s="1">
        <v>0.69444764978372131</v>
      </c>
      <c r="D15" s="1">
        <v>0.59832123493727751</v>
      </c>
      <c r="E15" s="1">
        <v>0.6914900954928308</v>
      </c>
      <c r="G15" s="1">
        <v>39.655604061367683</v>
      </c>
    </row>
    <row r="16" spans="2:15" x14ac:dyDescent="0.3">
      <c r="B16" s="1">
        <v>13</v>
      </c>
      <c r="C16" s="1">
        <v>0.37317636041366276</v>
      </c>
      <c r="D16" s="1">
        <v>0.90976865733306223</v>
      </c>
      <c r="E16" s="1">
        <v>0.21187726816612384</v>
      </c>
      <c r="G16" s="1">
        <v>28.283454795781587</v>
      </c>
    </row>
    <row r="17" spans="2:7" x14ac:dyDescent="0.3">
      <c r="B17" s="1">
        <v>14</v>
      </c>
      <c r="C17" s="1">
        <v>0.59798342291103634</v>
      </c>
      <c r="D17" s="1">
        <v>0.73378367991227489</v>
      </c>
      <c r="E17" s="1">
        <v>0.1678842275992789</v>
      </c>
      <c r="G17" s="1">
        <v>25.692034655334229</v>
      </c>
    </row>
    <row r="18" spans="2:7" x14ac:dyDescent="0.3">
      <c r="B18" s="1">
        <v>15</v>
      </c>
      <c r="C18" s="1">
        <v>4.1806147527501114E-3</v>
      </c>
      <c r="D18" s="1">
        <v>0.40944140197997292</v>
      </c>
      <c r="E18" s="1">
        <v>0.92570539972017019</v>
      </c>
      <c r="G18" s="1">
        <v>36.001796178732064</v>
      </c>
    </row>
    <row r="19" spans="2:7" x14ac:dyDescent="0.3">
      <c r="B19" s="1">
        <v>16</v>
      </c>
      <c r="C19" s="1">
        <v>0.87565173767107196</v>
      </c>
      <c r="D19" s="1">
        <v>0.46612391698972777</v>
      </c>
      <c r="E19" s="1">
        <v>0.61898540410631764</v>
      </c>
      <c r="G19" s="1">
        <v>36.648557839694803</v>
      </c>
    </row>
    <row r="20" spans="2:7" x14ac:dyDescent="0.3">
      <c r="B20" s="1">
        <v>17</v>
      </c>
      <c r="C20" s="1">
        <v>0.17483152248164258</v>
      </c>
      <c r="D20" s="1">
        <v>0.32546389067855708</v>
      </c>
      <c r="E20" s="1">
        <v>0.87348173306610477</v>
      </c>
      <c r="G20" s="1">
        <v>34.46204503037071</v>
      </c>
    </row>
    <row r="21" spans="2:7" x14ac:dyDescent="0.3">
      <c r="B21" s="1">
        <v>18</v>
      </c>
      <c r="C21" s="1">
        <v>0.21476724519250989</v>
      </c>
      <c r="D21" s="1">
        <v>0.58886029985045107</v>
      </c>
      <c r="E21" s="1">
        <v>0.42624592976600018</v>
      </c>
      <c r="G21" s="1">
        <v>26.712256341914127</v>
      </c>
    </row>
    <row r="22" spans="2:7" x14ac:dyDescent="0.3">
      <c r="B22" s="1">
        <v>19</v>
      </c>
      <c r="C22" s="1">
        <v>0.11055409474807798</v>
      </c>
      <c r="D22" s="1">
        <v>0.69247887496915528</v>
      </c>
      <c r="E22" s="1">
        <v>6.6171514717111912E-2</v>
      </c>
      <c r="G22" s="1">
        <v>16.940263888377242</v>
      </c>
    </row>
    <row r="23" spans="2:7" x14ac:dyDescent="0.3">
      <c r="B23" s="1">
        <v>20</v>
      </c>
      <c r="C23" s="1">
        <v>0.70908153939376617</v>
      </c>
      <c r="D23" s="1">
        <v>0.38653610189788667</v>
      </c>
      <c r="E23" s="1">
        <v>0.15866789216251576</v>
      </c>
      <c r="G23" s="1">
        <v>19.581574196770866</v>
      </c>
    </row>
    <row r="25" spans="2:7" x14ac:dyDescent="0.3">
      <c r="C25" s="5" t="s">
        <v>203</v>
      </c>
      <c r="D25" s="5" t="s">
        <v>201</v>
      </c>
      <c r="E25" s="5" t="s">
        <v>202</v>
      </c>
      <c r="F25" s="5"/>
    </row>
    <row r="26" spans="2:7" x14ac:dyDescent="0.3">
      <c r="C26" s="1">
        <f>AVERAGE(C4:C23)</f>
        <v>0.4521504966602567</v>
      </c>
      <c r="D26" s="1">
        <f t="shared" ref="D26:E26" si="0">AVERAGE(D4:D23)</f>
        <v>0.54833849239578614</v>
      </c>
      <c r="E26" s="1">
        <f t="shared" si="0"/>
        <v>0.54774315416232866</v>
      </c>
    </row>
  </sheetData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336B7D7-6606-A54A-8A11-9AA4EFDCBB74}">
  <sheetPr codeName="Sheet28">
    <tabColor rgb="FFFF0000"/>
  </sheetPr>
  <dimension ref="B3:O26"/>
  <sheetViews>
    <sheetView zoomScale="80" zoomScaleNormal="80" workbookViewId="0"/>
  </sheetViews>
  <sheetFormatPr baseColWidth="10" defaultRowHeight="26" x14ac:dyDescent="0.3"/>
  <cols>
    <col min="1" max="14" width="10.83203125" style="1"/>
    <col min="15" max="15" width="23.5" style="1" bestFit="1" customWidth="1"/>
    <col min="16" max="16384" width="10.83203125" style="1"/>
  </cols>
  <sheetData>
    <row r="3" spans="2:15" x14ac:dyDescent="0.3">
      <c r="C3" s="5" t="s">
        <v>4</v>
      </c>
      <c r="D3" s="5" t="s">
        <v>1</v>
      </c>
      <c r="E3" s="5" t="s">
        <v>3</v>
      </c>
      <c r="F3" s="5" t="s">
        <v>5</v>
      </c>
      <c r="G3" s="5" t="s">
        <v>2</v>
      </c>
      <c r="H3" s="5" t="s">
        <v>200</v>
      </c>
      <c r="K3" s="5" t="s">
        <v>4</v>
      </c>
      <c r="L3" s="5" t="s">
        <v>1</v>
      </c>
      <c r="M3" s="5" t="s">
        <v>3</v>
      </c>
      <c r="N3" s="4"/>
      <c r="O3" s="66" t="s">
        <v>0</v>
      </c>
    </row>
    <row r="4" spans="2:15" x14ac:dyDescent="0.3">
      <c r="B4" s="1">
        <v>1</v>
      </c>
      <c r="C4" s="1">
        <f t="array" ref="C4:E23">Example1_Notation!C4:E23</f>
        <v>0.31134091440407508</v>
      </c>
      <c r="D4" s="1">
        <v>0.26570542114219797</v>
      </c>
      <c r="E4" s="1">
        <v>0.64143177432796994</v>
      </c>
      <c r="F4" s="1">
        <v>10</v>
      </c>
      <c r="G4" s="1" cm="1">
        <f t="array" ref="G4:G23">MMULT(C4:E23,F4:F6)</f>
        <v>27.670470796723809</v>
      </c>
      <c r="H4" s="1">
        <v>10</v>
      </c>
      <c r="K4" s="5" t="s">
        <v>203</v>
      </c>
      <c r="L4" s="5" t="s">
        <v>201</v>
      </c>
      <c r="M4" s="5" t="s">
        <v>202</v>
      </c>
      <c r="O4" s="1" t="s">
        <v>199</v>
      </c>
    </row>
    <row r="5" spans="2:15" x14ac:dyDescent="0.3">
      <c r="B5" s="1">
        <v>2</v>
      </c>
      <c r="C5" s="1">
        <v>0.21730832144270829</v>
      </c>
      <c r="D5" s="1">
        <v>6.5018477512873707E-2</v>
      </c>
      <c r="E5" s="1">
        <v>0.73741374829610384</v>
      </c>
      <c r="F5" s="1">
        <v>20</v>
      </c>
      <c r="G5" s="1">
        <v>25.59586521356767</v>
      </c>
      <c r="H5" s="1">
        <v>20</v>
      </c>
      <c r="K5" s="5" t="s">
        <v>4</v>
      </c>
      <c r="L5" s="5" t="s">
        <v>201</v>
      </c>
      <c r="M5" s="5" t="s">
        <v>202</v>
      </c>
      <c r="O5" s="1" t="s">
        <v>192</v>
      </c>
    </row>
    <row r="6" spans="2:15" x14ac:dyDescent="0.3">
      <c r="B6" s="1">
        <v>3</v>
      </c>
      <c r="C6" s="1">
        <v>3.3958179287493562E-2</v>
      </c>
      <c r="D6" s="1">
        <v>0.65792105599076678</v>
      </c>
      <c r="E6" s="1">
        <v>0.74412168004169388</v>
      </c>
      <c r="F6" s="1">
        <v>30</v>
      </c>
      <c r="G6" s="1">
        <v>35.821653313941084</v>
      </c>
      <c r="H6" s="1">
        <v>30</v>
      </c>
      <c r="K6" s="5" t="s">
        <v>203</v>
      </c>
      <c r="L6" s="5" t="s">
        <v>1</v>
      </c>
      <c r="M6" s="5" t="s">
        <v>202</v>
      </c>
      <c r="O6" s="1" t="s">
        <v>193</v>
      </c>
    </row>
    <row r="7" spans="2:15" x14ac:dyDescent="0.3">
      <c r="B7" s="1">
        <v>4</v>
      </c>
      <c r="C7" s="1">
        <v>0.74179307821460716</v>
      </c>
      <c r="D7" s="1">
        <v>0.26401854570725591</v>
      </c>
      <c r="E7" s="1">
        <v>0.49477070549113344</v>
      </c>
      <c r="G7" s="1">
        <v>27.541422861025193</v>
      </c>
      <c r="K7" s="5" t="s">
        <v>203</v>
      </c>
      <c r="L7" s="5" t="s">
        <v>201</v>
      </c>
      <c r="M7" s="5" t="s">
        <v>3</v>
      </c>
      <c r="O7" s="1" t="s">
        <v>194</v>
      </c>
    </row>
    <row r="8" spans="2:15" x14ac:dyDescent="0.3">
      <c r="B8" s="1">
        <v>5</v>
      </c>
      <c r="C8" s="1">
        <v>0.57533116168814069</v>
      </c>
      <c r="D8" s="1">
        <v>0.88642897323297964</v>
      </c>
      <c r="E8" s="1">
        <v>0.78665890703476493</v>
      </c>
      <c r="G8" s="1">
        <v>47.081658292583953</v>
      </c>
      <c r="K8" s="5" t="s">
        <v>4</v>
      </c>
      <c r="L8" s="5" t="s">
        <v>1</v>
      </c>
      <c r="M8" s="5" t="s">
        <v>202</v>
      </c>
      <c r="O8" s="1" t="s">
        <v>195</v>
      </c>
    </row>
    <row r="9" spans="2:15" x14ac:dyDescent="0.3">
      <c r="B9" s="1">
        <v>6</v>
      </c>
      <c r="C9" s="1">
        <v>0.25770431879621214</v>
      </c>
      <c r="D9" s="1">
        <v>0.99831669381369081</v>
      </c>
      <c r="E9" s="1">
        <v>0.50279548651279182</v>
      </c>
      <c r="G9" s="1">
        <v>37.627241659619692</v>
      </c>
      <c r="K9" s="5" t="s">
        <v>4</v>
      </c>
      <c r="L9" s="5" t="s">
        <v>201</v>
      </c>
      <c r="M9" s="5" t="s">
        <v>3</v>
      </c>
      <c r="O9" s="1" t="s">
        <v>196</v>
      </c>
    </row>
    <row r="10" spans="2:15" x14ac:dyDescent="0.3">
      <c r="B10" s="1">
        <v>7</v>
      </c>
      <c r="C10" s="1">
        <v>0.65745977152057966</v>
      </c>
      <c r="D10" s="1">
        <v>0.36724695234591476</v>
      </c>
      <c r="E10" s="1">
        <v>0.81681845910845552</v>
      </c>
      <c r="G10" s="1">
        <v>38.424090535377758</v>
      </c>
      <c r="K10" s="5" t="s">
        <v>203</v>
      </c>
      <c r="L10" s="5" t="s">
        <v>1</v>
      </c>
      <c r="M10" s="5" t="s">
        <v>3</v>
      </c>
      <c r="O10" s="1" t="s">
        <v>197</v>
      </c>
    </row>
    <row r="11" spans="2:15" x14ac:dyDescent="0.3">
      <c r="B11" s="1">
        <v>8</v>
      </c>
      <c r="C11" s="1">
        <v>0.78946558070589257</v>
      </c>
      <c r="D11" s="1">
        <v>0.10665148544999148</v>
      </c>
      <c r="E11" s="1">
        <v>0.45145474437502642</v>
      </c>
      <c r="G11" s="1">
        <v>23.571327847309547</v>
      </c>
      <c r="K11" s="5" t="s">
        <v>4</v>
      </c>
      <c r="L11" s="5" t="s">
        <v>1</v>
      </c>
      <c r="M11" s="5" t="s">
        <v>3</v>
      </c>
      <c r="O11" s="1" t="s">
        <v>198</v>
      </c>
    </row>
    <row r="12" spans="2:15" x14ac:dyDescent="0.3">
      <c r="B12" s="1">
        <v>9</v>
      </c>
      <c r="C12" s="1">
        <v>0.35575601469610141</v>
      </c>
      <c r="D12" s="1">
        <v>0.43587270749781104</v>
      </c>
      <c r="E12" s="1">
        <v>0.88587704126521716</v>
      </c>
      <c r="G12" s="1">
        <v>38.851325534873752</v>
      </c>
    </row>
    <row r="13" spans="2:15" x14ac:dyDescent="0.3">
      <c r="B13" s="1">
        <v>10</v>
      </c>
      <c r="C13" s="1">
        <v>0.96461164202769156</v>
      </c>
      <c r="D13" s="1">
        <v>0.95693356456206935</v>
      </c>
      <c r="E13" s="1">
        <v>0.10066745212755679</v>
      </c>
      <c r="G13" s="1">
        <v>31.804811275345006</v>
      </c>
      <c r="K13" s="5" t="s">
        <v>4</v>
      </c>
      <c r="L13" s="5" t="s">
        <v>1</v>
      </c>
      <c r="M13" s="5" t="s">
        <v>3</v>
      </c>
      <c r="N13" s="4"/>
      <c r="O13" s="66" t="s">
        <v>0</v>
      </c>
    </row>
    <row r="14" spans="2:15" x14ac:dyDescent="0.3">
      <c r="B14" s="1">
        <v>11</v>
      </c>
      <c r="C14" s="1">
        <v>0.38360676307339192</v>
      </c>
      <c r="D14" s="1">
        <v>0.85187791211180608</v>
      </c>
      <c r="E14" s="1">
        <v>0.65234361986940381</v>
      </c>
      <c r="G14" s="1">
        <v>40.443934469052152</v>
      </c>
      <c r="K14" s="5">
        <v>0</v>
      </c>
      <c r="L14" s="5">
        <v>0</v>
      </c>
      <c r="M14" s="5">
        <v>0</v>
      </c>
      <c r="O14" s="1" t="s">
        <v>199</v>
      </c>
    </row>
    <row r="15" spans="2:15" x14ac:dyDescent="0.3">
      <c r="B15" s="1">
        <v>12</v>
      </c>
      <c r="C15" s="1">
        <v>0.69444764978372131</v>
      </c>
      <c r="D15" s="1">
        <v>0.59832123493727751</v>
      </c>
      <c r="E15" s="1">
        <v>0.6914900954928308</v>
      </c>
      <c r="G15" s="1">
        <v>39.655604061367683</v>
      </c>
      <c r="K15" s="1">
        <v>1</v>
      </c>
      <c r="L15" s="1">
        <v>0</v>
      </c>
      <c r="M15" s="1">
        <v>0</v>
      </c>
      <c r="O15" s="1" t="s">
        <v>192</v>
      </c>
    </row>
    <row r="16" spans="2:15" x14ac:dyDescent="0.3">
      <c r="B16" s="1">
        <v>13</v>
      </c>
      <c r="C16" s="1">
        <v>0.37317636041366276</v>
      </c>
      <c r="D16" s="1">
        <v>0.90976865733306223</v>
      </c>
      <c r="E16" s="1">
        <v>0.21187726816612384</v>
      </c>
      <c r="G16" s="1">
        <v>28.283454795781587</v>
      </c>
      <c r="K16" s="1">
        <v>0</v>
      </c>
      <c r="L16" s="1">
        <v>1</v>
      </c>
      <c r="M16" s="1">
        <v>0</v>
      </c>
      <c r="O16" s="1" t="s">
        <v>193</v>
      </c>
    </row>
    <row r="17" spans="2:15" x14ac:dyDescent="0.3">
      <c r="B17" s="1">
        <v>14</v>
      </c>
      <c r="C17" s="1">
        <v>0.59798342291103634</v>
      </c>
      <c r="D17" s="1">
        <v>0.73378367991227489</v>
      </c>
      <c r="E17" s="1">
        <v>0.1678842275992789</v>
      </c>
      <c r="G17" s="1">
        <v>25.692034655334229</v>
      </c>
      <c r="K17" s="1">
        <v>0</v>
      </c>
      <c r="L17" s="1">
        <v>0</v>
      </c>
      <c r="M17" s="1">
        <v>1</v>
      </c>
      <c r="O17" s="1" t="s">
        <v>194</v>
      </c>
    </row>
    <row r="18" spans="2:15" x14ac:dyDescent="0.3">
      <c r="B18" s="1">
        <v>15</v>
      </c>
      <c r="C18" s="1">
        <v>4.1806147527501114E-3</v>
      </c>
      <c r="D18" s="1">
        <v>0.40944140197997292</v>
      </c>
      <c r="E18" s="1">
        <v>0.92570539972017019</v>
      </c>
      <c r="G18" s="1">
        <v>36.001796178732064</v>
      </c>
      <c r="K18" s="1">
        <v>1</v>
      </c>
      <c r="L18" s="1">
        <v>1</v>
      </c>
      <c r="M18" s="1">
        <v>0</v>
      </c>
      <c r="O18" s="1" t="s">
        <v>195</v>
      </c>
    </row>
    <row r="19" spans="2:15" x14ac:dyDescent="0.3">
      <c r="B19" s="1">
        <v>16</v>
      </c>
      <c r="C19" s="1">
        <v>0.87565173767107196</v>
      </c>
      <c r="D19" s="1">
        <v>0.46612391698972777</v>
      </c>
      <c r="E19" s="1">
        <v>0.61898540410631764</v>
      </c>
      <c r="G19" s="1">
        <v>36.648557839694803</v>
      </c>
      <c r="K19" s="1">
        <v>1</v>
      </c>
      <c r="L19" s="1">
        <v>0</v>
      </c>
      <c r="M19" s="1">
        <v>1</v>
      </c>
      <c r="O19" s="1" t="s">
        <v>196</v>
      </c>
    </row>
    <row r="20" spans="2:15" x14ac:dyDescent="0.3">
      <c r="B20" s="1">
        <v>17</v>
      </c>
      <c r="C20" s="1">
        <v>0.17483152248164258</v>
      </c>
      <c r="D20" s="1">
        <v>0.32546389067855708</v>
      </c>
      <c r="E20" s="1">
        <v>0.87348173306610477</v>
      </c>
      <c r="G20" s="1">
        <v>34.46204503037071</v>
      </c>
      <c r="K20" s="1">
        <v>0</v>
      </c>
      <c r="L20" s="1">
        <v>1</v>
      </c>
      <c r="M20" s="1">
        <v>1</v>
      </c>
      <c r="O20" s="1" t="s">
        <v>197</v>
      </c>
    </row>
    <row r="21" spans="2:15" x14ac:dyDescent="0.3">
      <c r="B21" s="1">
        <v>18</v>
      </c>
      <c r="C21" s="1">
        <v>0.21476724519250989</v>
      </c>
      <c r="D21" s="1">
        <v>0.58886029985045107</v>
      </c>
      <c r="E21" s="1">
        <v>0.42624592976600018</v>
      </c>
      <c r="G21" s="1">
        <v>26.712256341914127</v>
      </c>
      <c r="K21" s="1">
        <v>1</v>
      </c>
      <c r="L21" s="1">
        <v>1</v>
      </c>
      <c r="M21" s="1">
        <v>1</v>
      </c>
      <c r="O21" s="1" t="s">
        <v>198</v>
      </c>
    </row>
    <row r="22" spans="2:15" x14ac:dyDescent="0.3">
      <c r="B22" s="1">
        <v>19</v>
      </c>
      <c r="C22" s="1">
        <v>0.11055409474807798</v>
      </c>
      <c r="D22" s="1">
        <v>0.69247887496915528</v>
      </c>
      <c r="E22" s="1">
        <v>6.6171514717111912E-2</v>
      </c>
      <c r="G22" s="1">
        <v>16.940263888377242</v>
      </c>
    </row>
    <row r="23" spans="2:15" x14ac:dyDescent="0.3">
      <c r="B23" s="1">
        <v>20</v>
      </c>
      <c r="C23" s="1">
        <v>0.70908153939376617</v>
      </c>
      <c r="D23" s="1">
        <v>0.38653610189788667</v>
      </c>
      <c r="E23" s="1">
        <v>0.15866789216251576</v>
      </c>
      <c r="G23" s="1">
        <v>19.581574196770866</v>
      </c>
    </row>
    <row r="25" spans="2:15" x14ac:dyDescent="0.3">
      <c r="C25" s="5" t="s">
        <v>203</v>
      </c>
      <c r="D25" s="5" t="s">
        <v>201</v>
      </c>
      <c r="E25" s="5" t="s">
        <v>202</v>
      </c>
      <c r="F25" s="5"/>
    </row>
    <row r="26" spans="2:15" x14ac:dyDescent="0.3">
      <c r="C26" s="1">
        <f>AVERAGE(C4:C23)</f>
        <v>0.4521504966602567</v>
      </c>
      <c r="D26" s="1">
        <f t="shared" ref="D26:E26" si="0">AVERAGE(D4:D23)</f>
        <v>0.54833849239578614</v>
      </c>
      <c r="E26" s="1">
        <f t="shared" si="0"/>
        <v>0.54774315416232866</v>
      </c>
    </row>
  </sheetData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9E5D1B7-897B-D74D-AFB5-18B94D388B68}">
  <sheetPr codeName="Sheet30">
    <tabColor rgb="FFFF0000"/>
  </sheetPr>
  <dimension ref="B3:O31"/>
  <sheetViews>
    <sheetView zoomScale="80" zoomScaleNormal="80" workbookViewId="0"/>
  </sheetViews>
  <sheetFormatPr baseColWidth="10" defaultRowHeight="26" x14ac:dyDescent="0.3"/>
  <cols>
    <col min="1" max="14" width="10.83203125" style="1"/>
    <col min="15" max="15" width="23.5" style="1" bestFit="1" customWidth="1"/>
    <col min="16" max="16384" width="10.83203125" style="1"/>
  </cols>
  <sheetData>
    <row r="3" spans="2:15" x14ac:dyDescent="0.3">
      <c r="C3" s="5" t="s">
        <v>4</v>
      </c>
      <c r="D3" s="5" t="s">
        <v>1</v>
      </c>
      <c r="E3" s="5" t="s">
        <v>3</v>
      </c>
      <c r="F3" s="5" t="s">
        <v>5</v>
      </c>
      <c r="G3" s="5" t="s">
        <v>2</v>
      </c>
      <c r="H3" s="5" t="s">
        <v>200</v>
      </c>
      <c r="K3" s="5" t="s">
        <v>4</v>
      </c>
      <c r="L3" s="5" t="s">
        <v>1</v>
      </c>
      <c r="M3" s="5" t="s">
        <v>3</v>
      </c>
      <c r="N3" s="4"/>
      <c r="O3" s="66" t="s">
        <v>0</v>
      </c>
    </row>
    <row r="4" spans="2:15" x14ac:dyDescent="0.3">
      <c r="B4" s="1">
        <v>1</v>
      </c>
      <c r="C4" s="1">
        <f t="array" ref="C4:E23">Example1_Notation!C4:E23</f>
        <v>0.31134091440407508</v>
      </c>
      <c r="D4" s="1">
        <v>0.26570542114219797</v>
      </c>
      <c r="E4" s="1">
        <v>0.64143177432796994</v>
      </c>
      <c r="F4" s="1">
        <v>10</v>
      </c>
      <c r="G4" s="1" cm="1">
        <f t="array" ref="G4:G23">MMULT(C4:E23,F4:F6)</f>
        <v>27.670470796723809</v>
      </c>
      <c r="H4" s="1">
        <v>10</v>
      </c>
      <c r="K4" s="5" t="s">
        <v>203</v>
      </c>
      <c r="L4" s="5" t="s">
        <v>201</v>
      </c>
      <c r="M4" s="5" t="s">
        <v>202</v>
      </c>
      <c r="O4" s="1" t="s">
        <v>199</v>
      </c>
    </row>
    <row r="5" spans="2:15" x14ac:dyDescent="0.3">
      <c r="B5" s="1">
        <v>2</v>
      </c>
      <c r="C5" s="1">
        <v>0.21730832144270829</v>
      </c>
      <c r="D5" s="1">
        <v>6.5018477512873707E-2</v>
      </c>
      <c r="E5" s="1">
        <v>0.73741374829610384</v>
      </c>
      <c r="F5" s="1">
        <v>20</v>
      </c>
      <c r="G5" s="1">
        <v>25.59586521356767</v>
      </c>
      <c r="H5" s="1">
        <v>20</v>
      </c>
      <c r="K5" s="5" t="s">
        <v>4</v>
      </c>
      <c r="L5" s="5" t="s">
        <v>201</v>
      </c>
      <c r="M5" s="5" t="s">
        <v>202</v>
      </c>
      <c r="O5" s="1" t="s">
        <v>192</v>
      </c>
    </row>
    <row r="6" spans="2:15" x14ac:dyDescent="0.3">
      <c r="B6" s="1">
        <v>3</v>
      </c>
      <c r="C6" s="1">
        <v>3.3958179287493562E-2</v>
      </c>
      <c r="D6" s="1">
        <v>0.65792105599076678</v>
      </c>
      <c r="E6" s="1">
        <v>0.74412168004169388</v>
      </c>
      <c r="F6" s="1">
        <v>30</v>
      </c>
      <c r="G6" s="1">
        <v>35.821653313941084</v>
      </c>
      <c r="H6" s="1">
        <v>30</v>
      </c>
      <c r="K6" s="5" t="s">
        <v>203</v>
      </c>
      <c r="L6" s="5" t="s">
        <v>1</v>
      </c>
      <c r="M6" s="5" t="s">
        <v>202</v>
      </c>
      <c r="O6" s="1" t="s">
        <v>193</v>
      </c>
    </row>
    <row r="7" spans="2:15" x14ac:dyDescent="0.3">
      <c r="B7" s="1">
        <v>4</v>
      </c>
      <c r="C7" s="1">
        <v>0.74179307821460716</v>
      </c>
      <c r="D7" s="1">
        <v>0.26401854570725591</v>
      </c>
      <c r="E7" s="1">
        <v>0.49477070549113344</v>
      </c>
      <c r="G7" s="1">
        <v>27.541422861025193</v>
      </c>
      <c r="K7" s="5" t="s">
        <v>203</v>
      </c>
      <c r="L7" s="5" t="s">
        <v>201</v>
      </c>
      <c r="M7" s="5" t="s">
        <v>3</v>
      </c>
      <c r="O7" s="1" t="s">
        <v>194</v>
      </c>
    </row>
    <row r="8" spans="2:15" x14ac:dyDescent="0.3">
      <c r="B8" s="1">
        <v>5</v>
      </c>
      <c r="C8" s="1">
        <v>0.57533116168814069</v>
      </c>
      <c r="D8" s="1">
        <v>0.88642897323297964</v>
      </c>
      <c r="E8" s="1">
        <v>0.78665890703476493</v>
      </c>
      <c r="G8" s="1">
        <v>47.081658292583953</v>
      </c>
      <c r="K8" s="5" t="s">
        <v>4</v>
      </c>
      <c r="L8" s="5" t="s">
        <v>1</v>
      </c>
      <c r="M8" s="5" t="s">
        <v>202</v>
      </c>
      <c r="O8" s="1" t="s">
        <v>195</v>
      </c>
    </row>
    <row r="9" spans="2:15" x14ac:dyDescent="0.3">
      <c r="B9" s="1">
        <v>6</v>
      </c>
      <c r="C9" s="1">
        <v>0.25770431879621214</v>
      </c>
      <c r="D9" s="1">
        <v>0.99831669381369081</v>
      </c>
      <c r="E9" s="1">
        <v>0.50279548651279182</v>
      </c>
      <c r="G9" s="1">
        <v>37.627241659619692</v>
      </c>
      <c r="K9" s="5" t="s">
        <v>4</v>
      </c>
      <c r="L9" s="5" t="s">
        <v>201</v>
      </c>
      <c r="M9" s="5" t="s">
        <v>3</v>
      </c>
      <c r="O9" s="1" t="s">
        <v>196</v>
      </c>
    </row>
    <row r="10" spans="2:15" x14ac:dyDescent="0.3">
      <c r="B10" s="1">
        <v>7</v>
      </c>
      <c r="C10" s="1">
        <v>0.65745977152057966</v>
      </c>
      <c r="D10" s="1">
        <v>0.36724695234591476</v>
      </c>
      <c r="E10" s="1">
        <v>0.81681845910845552</v>
      </c>
      <c r="G10" s="1">
        <v>38.424090535377758</v>
      </c>
      <c r="K10" s="5" t="s">
        <v>203</v>
      </c>
      <c r="L10" s="5" t="s">
        <v>1</v>
      </c>
      <c r="M10" s="5" t="s">
        <v>3</v>
      </c>
      <c r="O10" s="1" t="s">
        <v>197</v>
      </c>
    </row>
    <row r="11" spans="2:15" x14ac:dyDescent="0.3">
      <c r="B11" s="1">
        <v>8</v>
      </c>
      <c r="C11" s="1">
        <v>0.78946558070589257</v>
      </c>
      <c r="D11" s="1">
        <v>0.10665148544999148</v>
      </c>
      <c r="E11" s="1">
        <v>0.45145474437502642</v>
      </c>
      <c r="G11" s="1">
        <v>23.571327847309547</v>
      </c>
      <c r="K11" s="5" t="s">
        <v>4</v>
      </c>
      <c r="L11" s="5" t="s">
        <v>1</v>
      </c>
      <c r="M11" s="5" t="s">
        <v>3</v>
      </c>
      <c r="O11" s="1" t="s">
        <v>198</v>
      </c>
    </row>
    <row r="12" spans="2:15" x14ac:dyDescent="0.3">
      <c r="B12" s="1">
        <v>9</v>
      </c>
      <c r="C12" s="1">
        <v>0.35575601469610141</v>
      </c>
      <c r="D12" s="1">
        <v>0.43587270749781104</v>
      </c>
      <c r="E12" s="1">
        <v>0.88587704126521716</v>
      </c>
      <c r="G12" s="1">
        <v>38.851325534873752</v>
      </c>
    </row>
    <row r="13" spans="2:15" x14ac:dyDescent="0.3">
      <c r="B13" s="1">
        <v>10</v>
      </c>
      <c r="C13" s="1">
        <v>0.96461164202769156</v>
      </c>
      <c r="D13" s="1">
        <v>0.95693356456206935</v>
      </c>
      <c r="E13" s="1">
        <v>0.10066745212755679</v>
      </c>
      <c r="G13" s="1">
        <v>31.804811275345006</v>
      </c>
      <c r="K13" s="5" t="s">
        <v>4</v>
      </c>
      <c r="L13" s="5" t="s">
        <v>1</v>
      </c>
      <c r="M13" s="5" t="s">
        <v>3</v>
      </c>
      <c r="N13" s="4"/>
      <c r="O13" s="66" t="s">
        <v>0</v>
      </c>
    </row>
    <row r="14" spans="2:15" x14ac:dyDescent="0.3">
      <c r="B14" s="1">
        <v>11</v>
      </c>
      <c r="C14" s="1">
        <v>0.38360676307339192</v>
      </c>
      <c r="D14" s="1">
        <v>0.85187791211180608</v>
      </c>
      <c r="E14" s="1">
        <v>0.65234361986940381</v>
      </c>
      <c r="G14" s="1">
        <v>40.443934469052152</v>
      </c>
      <c r="K14" s="5">
        <v>0</v>
      </c>
      <c r="L14" s="5">
        <v>0</v>
      </c>
      <c r="M14" s="5">
        <v>0</v>
      </c>
      <c r="O14" s="1" t="s">
        <v>199</v>
      </c>
    </row>
    <row r="15" spans="2:15" x14ac:dyDescent="0.3">
      <c r="B15" s="1">
        <v>12</v>
      </c>
      <c r="C15" s="1">
        <v>0.69444764978372131</v>
      </c>
      <c r="D15" s="1">
        <v>0.59832123493727751</v>
      </c>
      <c r="E15" s="1">
        <v>0.6914900954928308</v>
      </c>
      <c r="G15" s="1">
        <v>39.655604061367683</v>
      </c>
      <c r="K15" s="1">
        <v>1</v>
      </c>
      <c r="L15" s="1">
        <v>0</v>
      </c>
      <c r="M15" s="1">
        <v>0</v>
      </c>
      <c r="O15" s="1" t="s">
        <v>192</v>
      </c>
    </row>
    <row r="16" spans="2:15" x14ac:dyDescent="0.3">
      <c r="B16" s="1">
        <v>13</v>
      </c>
      <c r="C16" s="12">
        <v>0.37317636041366276</v>
      </c>
      <c r="D16" s="12">
        <v>0.90976865733306223</v>
      </c>
      <c r="E16" s="12">
        <v>0.21187726816612384</v>
      </c>
      <c r="G16" s="1">
        <v>28.283454795781587</v>
      </c>
      <c r="K16" s="1">
        <v>0</v>
      </c>
      <c r="L16" s="1">
        <v>1</v>
      </c>
      <c r="M16" s="1">
        <v>0</v>
      </c>
      <c r="O16" s="1" t="s">
        <v>193</v>
      </c>
    </row>
    <row r="17" spans="2:15" x14ac:dyDescent="0.3">
      <c r="B17" s="1">
        <v>14</v>
      </c>
      <c r="C17" s="1">
        <v>0.59798342291103634</v>
      </c>
      <c r="D17" s="1">
        <v>0.73378367991227489</v>
      </c>
      <c r="E17" s="1">
        <v>0.1678842275992789</v>
      </c>
      <c r="G17" s="1">
        <v>25.692034655334229</v>
      </c>
      <c r="K17" s="1">
        <v>0</v>
      </c>
      <c r="L17" s="1">
        <v>0</v>
      </c>
      <c r="M17" s="1">
        <v>1</v>
      </c>
      <c r="O17" s="1" t="s">
        <v>194</v>
      </c>
    </row>
    <row r="18" spans="2:15" x14ac:dyDescent="0.3">
      <c r="B18" s="1">
        <v>15</v>
      </c>
      <c r="C18" s="1">
        <v>4.1806147527501114E-3</v>
      </c>
      <c r="D18" s="1">
        <v>0.40944140197997292</v>
      </c>
      <c r="E18" s="1">
        <v>0.92570539972017019</v>
      </c>
      <c r="G18" s="1">
        <v>36.001796178732064</v>
      </c>
      <c r="K18" s="1">
        <v>1</v>
      </c>
      <c r="L18" s="1">
        <v>1</v>
      </c>
      <c r="M18" s="1">
        <v>0</v>
      </c>
      <c r="O18" s="1" t="s">
        <v>195</v>
      </c>
    </row>
    <row r="19" spans="2:15" x14ac:dyDescent="0.3">
      <c r="B19" s="1">
        <v>16</v>
      </c>
      <c r="C19" s="1">
        <v>0.87565173767107196</v>
      </c>
      <c r="D19" s="1">
        <v>0.46612391698972777</v>
      </c>
      <c r="E19" s="1">
        <v>0.61898540410631764</v>
      </c>
      <c r="G19" s="1">
        <v>36.648557839694803</v>
      </c>
      <c r="K19" s="1">
        <v>1</v>
      </c>
      <c r="L19" s="1">
        <v>0</v>
      </c>
      <c r="M19" s="1">
        <v>1</v>
      </c>
      <c r="O19" s="1" t="s">
        <v>196</v>
      </c>
    </row>
    <row r="20" spans="2:15" x14ac:dyDescent="0.3">
      <c r="B20" s="1">
        <v>17</v>
      </c>
      <c r="C20" s="1">
        <v>0.17483152248164258</v>
      </c>
      <c r="D20" s="1">
        <v>0.32546389067855708</v>
      </c>
      <c r="E20" s="1">
        <v>0.87348173306610477</v>
      </c>
      <c r="G20" s="1">
        <v>34.46204503037071</v>
      </c>
      <c r="K20" s="1">
        <v>0</v>
      </c>
      <c r="L20" s="1">
        <v>1</v>
      </c>
      <c r="M20" s="1">
        <v>1</v>
      </c>
      <c r="O20" s="1" t="s">
        <v>197</v>
      </c>
    </row>
    <row r="21" spans="2:15" x14ac:dyDescent="0.3">
      <c r="B21" s="1">
        <v>18</v>
      </c>
      <c r="C21" s="1">
        <v>0.21476724519250989</v>
      </c>
      <c r="D21" s="1">
        <v>0.58886029985045107</v>
      </c>
      <c r="E21" s="1">
        <v>0.42624592976600018</v>
      </c>
      <c r="G21" s="1">
        <v>26.712256341914127</v>
      </c>
      <c r="K21" s="1">
        <v>1</v>
      </c>
      <c r="L21" s="1">
        <v>1</v>
      </c>
      <c r="M21" s="1">
        <v>1</v>
      </c>
      <c r="O21" s="1" t="s">
        <v>198</v>
      </c>
    </row>
    <row r="22" spans="2:15" x14ac:dyDescent="0.3">
      <c r="B22" s="1">
        <v>19</v>
      </c>
      <c r="C22" s="1">
        <v>0.11055409474807798</v>
      </c>
      <c r="D22" s="1">
        <v>0.69247887496915528</v>
      </c>
      <c r="E22" s="1">
        <v>6.6171514717111912E-2</v>
      </c>
      <c r="G22" s="1">
        <v>16.940263888377242</v>
      </c>
    </row>
    <row r="23" spans="2:15" x14ac:dyDescent="0.3">
      <c r="B23" s="1">
        <v>20</v>
      </c>
      <c r="C23" s="1">
        <v>0.70908153939376617</v>
      </c>
      <c r="D23" s="1">
        <v>0.38653610189788667</v>
      </c>
      <c r="E23" s="1">
        <v>0.15866789216251576</v>
      </c>
      <c r="G23" s="1">
        <v>19.581574196770866</v>
      </c>
      <c r="K23" s="5" t="s">
        <v>4</v>
      </c>
      <c r="L23" s="5" t="s">
        <v>1</v>
      </c>
      <c r="M23" s="5" t="s">
        <v>3</v>
      </c>
      <c r="N23" s="4"/>
      <c r="O23" s="66" t="s">
        <v>0</v>
      </c>
    </row>
    <row r="24" spans="2:15" x14ac:dyDescent="0.3">
      <c r="K24" s="5" cm="1">
        <f t="array" ref="K24:M24">IF(K14:M14,C$16:E$16,C$26:E$26)</f>
        <v>0.4521504966602567</v>
      </c>
      <c r="L24" s="5">
        <v>0.54833849239578614</v>
      </c>
      <c r="M24" s="5">
        <v>0.54774315416232866</v>
      </c>
      <c r="O24" s="1" cm="1">
        <f t="array" ref="O24">MMULT(_xlfn.ANCHORARRAY(K24),$H$4:$H$6)</f>
        <v>31.920569439388153</v>
      </c>
    </row>
    <row r="25" spans="2:15" x14ac:dyDescent="0.3">
      <c r="C25" s="5" t="s">
        <v>203</v>
      </c>
      <c r="D25" s="5" t="s">
        <v>201</v>
      </c>
      <c r="E25" s="5" t="s">
        <v>202</v>
      </c>
      <c r="F25" s="5"/>
      <c r="K25" s="5" cm="1">
        <f t="array" ref="K25:M25">IF(K15:M15,C$16:E$16,C$26:E$26)</f>
        <v>0.37317636041366276</v>
      </c>
      <c r="L25" s="5">
        <v>0.54833849239578614</v>
      </c>
      <c r="M25" s="5">
        <v>0.54774315416232866</v>
      </c>
      <c r="O25" s="1" cm="1">
        <f t="array" ref="O25">MMULT(_xlfn.ANCHORARRAY(K25),$H$4:$H$6)</f>
        <v>31.130828076922214</v>
      </c>
    </row>
    <row r="26" spans="2:15" x14ac:dyDescent="0.3">
      <c r="C26" s="12">
        <f>AVERAGE(C4:C23)</f>
        <v>0.4521504966602567</v>
      </c>
      <c r="D26" s="12">
        <f t="shared" ref="D26:E26" si="0">AVERAGE(D4:D23)</f>
        <v>0.54833849239578614</v>
      </c>
      <c r="E26" s="12">
        <f t="shared" si="0"/>
        <v>0.54774315416232866</v>
      </c>
      <c r="K26" s="5" cm="1">
        <f t="array" ref="K26:M26">IF(K16:M16,C$16:E$16,C$26:E$26)</f>
        <v>0.4521504966602567</v>
      </c>
      <c r="L26" s="5">
        <v>0.90976865733306223</v>
      </c>
      <c r="M26" s="5">
        <v>0.54774315416232866</v>
      </c>
      <c r="O26" s="1" cm="1">
        <f t="array" ref="O26">MMULT(_xlfn.ANCHORARRAY(K26),$H$4:$H$6)</f>
        <v>39.149172738133672</v>
      </c>
    </row>
    <row r="27" spans="2:15" x14ac:dyDescent="0.3">
      <c r="K27" s="5" cm="1">
        <f t="array" ref="K27:M27">IF(K17:M17,C$16:E$16,C$26:E$26)</f>
        <v>0.4521504966602567</v>
      </c>
      <c r="L27" s="5">
        <v>0.54833849239578614</v>
      </c>
      <c r="M27" s="5">
        <v>0.21187726816612384</v>
      </c>
      <c r="O27" s="1" cm="1">
        <f t="array" ref="O27">MMULT(_xlfn.ANCHORARRAY(K27),$H$4:$H$6)</f>
        <v>21.844592859502004</v>
      </c>
    </row>
    <row r="28" spans="2:15" x14ac:dyDescent="0.3">
      <c r="K28" s="5" cm="1">
        <f t="array" ref="K28:M28">IF(K18:M18,C$16:E$16,C$26:E$26)</f>
        <v>0.37317636041366276</v>
      </c>
      <c r="L28" s="5">
        <v>0.90976865733306223</v>
      </c>
      <c r="M28" s="5">
        <v>0.54774315416232866</v>
      </c>
      <c r="O28" s="1" cm="1">
        <f t="array" ref="O28">MMULT(_xlfn.ANCHORARRAY(K28),$H$4:$H$6)</f>
        <v>38.359431375667732</v>
      </c>
    </row>
    <row r="29" spans="2:15" x14ac:dyDescent="0.3">
      <c r="K29" s="5" cm="1">
        <f t="array" ref="K29:M29">IF(K19:M19,C$16:E$16,C$26:E$26)</f>
        <v>0.37317636041366276</v>
      </c>
      <c r="L29" s="5">
        <v>0.54833849239578614</v>
      </c>
      <c r="M29" s="5">
        <v>0.21187726816612384</v>
      </c>
      <c r="O29" s="1" cm="1">
        <f t="array" ref="O29">MMULT(_xlfn.ANCHORARRAY(K29),$H$4:$H$6)</f>
        <v>21.054851497036065</v>
      </c>
    </row>
    <row r="30" spans="2:15" x14ac:dyDescent="0.3">
      <c r="K30" s="5" cm="1">
        <f t="array" ref="K30:M30">IF(K20:M20,C$16:E$16,C$26:E$26)</f>
        <v>0.4521504966602567</v>
      </c>
      <c r="L30" s="5">
        <v>0.90976865733306223</v>
      </c>
      <c r="M30" s="5">
        <v>0.21187726816612384</v>
      </c>
      <c r="O30" s="1" cm="1">
        <f t="array" ref="O30">MMULT(_xlfn.ANCHORARRAY(K30),$H$4:$H$6)</f>
        <v>29.073196158247526</v>
      </c>
    </row>
    <row r="31" spans="2:15" x14ac:dyDescent="0.3">
      <c r="K31" s="5" cm="1">
        <f t="array" ref="K31:M31">IF(K21:M21,C$16:E$16,C$26:E$26)</f>
        <v>0.37317636041366276</v>
      </c>
      <c r="L31" s="5">
        <v>0.90976865733306223</v>
      </c>
      <c r="M31" s="5">
        <v>0.21187726816612384</v>
      </c>
      <c r="O31" s="1" cm="1">
        <f t="array" ref="O31">MMULT(_xlfn.ANCHORARRAY(K31),$H$4:$H$6)</f>
        <v>28.283454795781587</v>
      </c>
    </row>
  </sheetData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7393723-C081-4A4F-9284-D6DC8C1DCEFA}">
  <sheetPr codeName="Sheet83">
    <tabColor rgb="FFFF0000"/>
  </sheetPr>
  <dimension ref="A2:N17"/>
  <sheetViews>
    <sheetView workbookViewId="0"/>
  </sheetViews>
  <sheetFormatPr baseColWidth="10" defaultRowHeight="26" x14ac:dyDescent="0.3"/>
  <cols>
    <col min="1" max="2" width="10.83203125" style="1"/>
    <col min="3" max="3" width="16.33203125" style="1" bestFit="1" customWidth="1"/>
    <col min="4" max="16384" width="10.83203125" style="1"/>
  </cols>
  <sheetData>
    <row r="2" spans="1:10" x14ac:dyDescent="0.3">
      <c r="C2" s="1" t="s">
        <v>30</v>
      </c>
      <c r="D2" s="12" cm="1">
        <f t="array" ref="D2:D9">Example1_Values!O24:O31</f>
        <v>31.920569439388153</v>
      </c>
    </row>
    <row r="3" spans="1:10" x14ac:dyDescent="0.3">
      <c r="C3" s="1" t="s">
        <v>16</v>
      </c>
      <c r="D3" s="12">
        <v>31.130828076922214</v>
      </c>
    </row>
    <row r="4" spans="1:10" x14ac:dyDescent="0.3">
      <c r="C4" s="1" t="s">
        <v>15</v>
      </c>
      <c r="D4" s="12">
        <v>39.149172738133672</v>
      </c>
    </row>
    <row r="5" spans="1:10" x14ac:dyDescent="0.3">
      <c r="C5" s="1" t="s">
        <v>29</v>
      </c>
      <c r="D5" s="12">
        <v>21.844592859502004</v>
      </c>
    </row>
    <row r="6" spans="1:10" x14ac:dyDescent="0.3">
      <c r="C6" s="1" t="s">
        <v>28</v>
      </c>
      <c r="D6" s="12">
        <v>38.359431375667732</v>
      </c>
    </row>
    <row r="7" spans="1:10" x14ac:dyDescent="0.3">
      <c r="C7" s="1" t="s">
        <v>27</v>
      </c>
      <c r="D7" s="12">
        <v>21.054851497036065</v>
      </c>
    </row>
    <row r="8" spans="1:10" x14ac:dyDescent="0.3">
      <c r="C8" s="1" t="s">
        <v>26</v>
      </c>
      <c r="D8" s="12">
        <v>29.073196158247526</v>
      </c>
    </row>
    <row r="9" spans="1:10" x14ac:dyDescent="0.3">
      <c r="C9" s="1" t="s">
        <v>25</v>
      </c>
      <c r="D9" s="12">
        <v>28.283454795781587</v>
      </c>
    </row>
    <row r="11" spans="1:10" x14ac:dyDescent="0.3">
      <c r="A11" s="14" t="s">
        <v>24</v>
      </c>
      <c r="C11" s="7" t="s">
        <v>23</v>
      </c>
      <c r="D11" s="7" t="s">
        <v>22</v>
      </c>
      <c r="F11" s="7" t="s">
        <v>23</v>
      </c>
      <c r="G11" s="7" t="s">
        <v>22</v>
      </c>
      <c r="I11" s="7" t="s">
        <v>23</v>
      </c>
      <c r="J11" s="7" t="s">
        <v>22</v>
      </c>
    </row>
    <row r="12" spans="1:10" x14ac:dyDescent="0.3">
      <c r="A12" s="1">
        <v>1</v>
      </c>
      <c r="C12" s="13" t="s">
        <v>13</v>
      </c>
      <c r="D12" s="10">
        <f>D3-D2</f>
        <v>-0.78974136246593929</v>
      </c>
      <c r="F12" s="13">
        <v>2</v>
      </c>
      <c r="G12" s="10">
        <f>D4-D2</f>
        <v>7.2286032987455187</v>
      </c>
      <c r="I12" s="10">
        <v>3</v>
      </c>
      <c r="J12" s="10">
        <f>D5-D2</f>
        <v>-10.075976579886149</v>
      </c>
    </row>
    <row r="13" spans="1:10" x14ac:dyDescent="0.3">
      <c r="A13" s="1">
        <f>1/2</f>
        <v>0.5</v>
      </c>
      <c r="C13" s="13" t="s">
        <v>21</v>
      </c>
      <c r="D13" s="10">
        <f>D6-D4</f>
        <v>-0.78974136246593929</v>
      </c>
      <c r="F13" s="13">
        <v>21</v>
      </c>
      <c r="G13" s="10">
        <f>D6-D3</f>
        <v>7.2286032987455187</v>
      </c>
      <c r="I13" s="10">
        <v>31</v>
      </c>
      <c r="J13" s="10">
        <f>D7-D3</f>
        <v>-10.075976579886149</v>
      </c>
    </row>
    <row r="14" spans="1:10" x14ac:dyDescent="0.3">
      <c r="A14" s="1">
        <f>1/2</f>
        <v>0.5</v>
      </c>
      <c r="C14" s="13" t="s">
        <v>20</v>
      </c>
      <c r="D14" s="10">
        <f>D7-D5</f>
        <v>-0.78974136246593929</v>
      </c>
      <c r="F14" s="13">
        <v>23</v>
      </c>
      <c r="G14" s="10">
        <f>D8-D5</f>
        <v>7.2286032987455222</v>
      </c>
      <c r="I14" s="10">
        <v>32</v>
      </c>
      <c r="J14" s="10">
        <f>D8-D4</f>
        <v>-10.075976579886145</v>
      </c>
    </row>
    <row r="15" spans="1:10" x14ac:dyDescent="0.3">
      <c r="A15" s="1">
        <v>1</v>
      </c>
      <c r="C15" s="13" t="s">
        <v>19</v>
      </c>
      <c r="D15" s="10">
        <f>D9-D8</f>
        <v>-0.78974136246593929</v>
      </c>
      <c r="F15" s="13">
        <v>213</v>
      </c>
      <c r="G15" s="10">
        <f>D9-D7</f>
        <v>7.2286032987455222</v>
      </c>
      <c r="I15" s="10">
        <v>312</v>
      </c>
      <c r="J15" s="10">
        <f>D9-D6</f>
        <v>-10.075976579886145</v>
      </c>
    </row>
    <row r="17" spans="3:14" x14ac:dyDescent="0.3">
      <c r="C17" s="1" t="s">
        <v>9</v>
      </c>
      <c r="D17" s="1">
        <f>SUMPRODUCT(D12:D15,$A$12:$A$15)/SUM($A$12:$A$15)</f>
        <v>-0.78974136246593929</v>
      </c>
      <c r="F17" s="1" t="s">
        <v>9</v>
      </c>
      <c r="G17" s="1">
        <f>SUMPRODUCT(G12:G15,$A$12:$A$15)/SUM($A$12:$A$15)</f>
        <v>7.2286032987455213</v>
      </c>
      <c r="I17" s="1" t="s">
        <v>9</v>
      </c>
      <c r="J17" s="1">
        <f>SUMPRODUCT(J12:J15,$A$12:$A$15)/SUM($A$12:$A$15)</f>
        <v>-10.075976579886147</v>
      </c>
      <c r="M17" s="1" t="s">
        <v>8</v>
      </c>
      <c r="N17" s="1">
        <f>D17+G17+J17</f>
        <v>-3.6371146436065649</v>
      </c>
    </row>
  </sheetData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CB6B0A2-5659-4A48-8AA7-1E20BAF3248B}">
  <sheetPr codeName="Sheet85">
    <tabColor rgb="FFFF0000"/>
  </sheetPr>
  <dimension ref="A2:Q17"/>
  <sheetViews>
    <sheetView workbookViewId="0"/>
  </sheetViews>
  <sheetFormatPr baseColWidth="10" defaultRowHeight="26" x14ac:dyDescent="0.3"/>
  <cols>
    <col min="1" max="2" width="10.83203125" style="1"/>
    <col min="3" max="3" width="16.33203125" style="1" bestFit="1" customWidth="1"/>
    <col min="4" max="16384" width="10.83203125" style="1"/>
  </cols>
  <sheetData>
    <row r="2" spans="1:17" x14ac:dyDescent="0.3">
      <c r="C2" s="1" t="s">
        <v>30</v>
      </c>
      <c r="D2" s="12" cm="1">
        <f t="array" ref="D2:D9">Example1_Values!O24:O31</f>
        <v>31.920569439388153</v>
      </c>
    </row>
    <row r="3" spans="1:17" x14ac:dyDescent="0.3">
      <c r="C3" s="1" t="s">
        <v>16</v>
      </c>
      <c r="D3" s="12">
        <v>31.130828076922214</v>
      </c>
    </row>
    <row r="4" spans="1:17" x14ac:dyDescent="0.3">
      <c r="C4" s="1" t="s">
        <v>15</v>
      </c>
      <c r="D4" s="12">
        <v>39.149172738133672</v>
      </c>
    </row>
    <row r="5" spans="1:17" x14ac:dyDescent="0.3">
      <c r="C5" s="1" t="s">
        <v>29</v>
      </c>
      <c r="D5" s="12">
        <v>21.844592859502004</v>
      </c>
    </row>
    <row r="6" spans="1:17" x14ac:dyDescent="0.3">
      <c r="C6" s="1" t="s">
        <v>28</v>
      </c>
      <c r="D6" s="12">
        <v>38.359431375667732</v>
      </c>
    </row>
    <row r="7" spans="1:17" x14ac:dyDescent="0.3">
      <c r="C7" s="1" t="s">
        <v>27</v>
      </c>
      <c r="D7" s="12">
        <v>21.054851497036065</v>
      </c>
    </row>
    <row r="8" spans="1:17" x14ac:dyDescent="0.3">
      <c r="C8" s="1" t="s">
        <v>26</v>
      </c>
      <c r="D8" s="12">
        <v>29.073196158247526</v>
      </c>
    </row>
    <row r="9" spans="1:17" x14ac:dyDescent="0.3">
      <c r="C9" s="1" t="s">
        <v>25</v>
      </c>
      <c r="D9" s="12">
        <v>28.283454795781587</v>
      </c>
    </row>
    <row r="11" spans="1:17" x14ac:dyDescent="0.3">
      <c r="A11" s="14" t="s">
        <v>24</v>
      </c>
      <c r="C11" s="7" t="s">
        <v>23</v>
      </c>
      <c r="D11" s="7" t="s">
        <v>22</v>
      </c>
      <c r="F11" s="7" t="s">
        <v>23</v>
      </c>
      <c r="G11" s="7" t="s">
        <v>22</v>
      </c>
      <c r="I11" s="7" t="s">
        <v>23</v>
      </c>
      <c r="J11" s="7" t="s">
        <v>22</v>
      </c>
    </row>
    <row r="12" spans="1:17" x14ac:dyDescent="0.3">
      <c r="A12" s="1">
        <v>1</v>
      </c>
      <c r="C12" s="13" t="s">
        <v>13</v>
      </c>
      <c r="D12" s="10">
        <f>D3-D2</f>
        <v>-0.78974136246593929</v>
      </c>
      <c r="F12" s="13">
        <v>2</v>
      </c>
      <c r="G12" s="10">
        <f>D4-D2</f>
        <v>7.2286032987455187</v>
      </c>
      <c r="I12" s="10">
        <v>3</v>
      </c>
      <c r="J12" s="10">
        <f>D5-D2</f>
        <v>-10.075976579886149</v>
      </c>
      <c r="N12" s="67" t="s">
        <v>33</v>
      </c>
      <c r="O12" s="68" t="s">
        <v>4</v>
      </c>
      <c r="P12" s="68" t="s">
        <v>1</v>
      </c>
      <c r="Q12" s="69" t="s">
        <v>3</v>
      </c>
    </row>
    <row r="13" spans="1:17" x14ac:dyDescent="0.3">
      <c r="A13" s="1">
        <f>1/2</f>
        <v>0.5</v>
      </c>
      <c r="C13" s="13" t="s">
        <v>21</v>
      </c>
      <c r="D13" s="10">
        <f>D6-D4</f>
        <v>-0.78974136246593929</v>
      </c>
      <c r="F13" s="13">
        <v>21</v>
      </c>
      <c r="G13" s="10">
        <f>D6-D3</f>
        <v>7.2286032987455187</v>
      </c>
      <c r="I13" s="10">
        <v>31</v>
      </c>
      <c r="J13" s="10">
        <f>D7-D3</f>
        <v>-10.075976579886149</v>
      </c>
      <c r="N13" s="70">
        <f>D2</f>
        <v>31.920569439388153</v>
      </c>
      <c r="O13" s="71">
        <f>D17</f>
        <v>-0.78974136246593929</v>
      </c>
      <c r="P13" s="71">
        <f>G17</f>
        <v>7.2286032987455213</v>
      </c>
      <c r="Q13" s="72">
        <f>J17</f>
        <v>-10.075976579886147</v>
      </c>
    </row>
    <row r="14" spans="1:17" x14ac:dyDescent="0.3">
      <c r="A14" s="1">
        <f>1/2</f>
        <v>0.5</v>
      </c>
      <c r="C14" s="13" t="s">
        <v>20</v>
      </c>
      <c r="D14" s="10">
        <f>D7-D5</f>
        <v>-0.78974136246593929</v>
      </c>
      <c r="F14" s="13">
        <v>23</v>
      </c>
      <c r="G14" s="10">
        <f>D8-D5</f>
        <v>7.2286032987455222</v>
      </c>
      <c r="I14" s="10">
        <v>32</v>
      </c>
      <c r="J14" s="10">
        <f>D8-D4</f>
        <v>-10.075976579886145</v>
      </c>
    </row>
    <row r="15" spans="1:17" x14ac:dyDescent="0.3">
      <c r="A15" s="1">
        <v>1</v>
      </c>
      <c r="C15" s="13" t="s">
        <v>19</v>
      </c>
      <c r="D15" s="10">
        <f>D9-D8</f>
        <v>-0.78974136246593929</v>
      </c>
      <c r="F15" s="13">
        <v>213</v>
      </c>
      <c r="G15" s="10">
        <f>D9-D7</f>
        <v>7.2286032987455222</v>
      </c>
      <c r="I15" s="10">
        <v>312</v>
      </c>
      <c r="J15" s="10">
        <f>D9-D6</f>
        <v>-10.075976579886145</v>
      </c>
    </row>
    <row r="17" spans="3:14" x14ac:dyDescent="0.3">
      <c r="C17" s="1" t="s">
        <v>9</v>
      </c>
      <c r="D17" s="1">
        <f>SUMPRODUCT(D12:D15,$A$12:$A$15)/SUM($A$12:$A$15)</f>
        <v>-0.78974136246593929</v>
      </c>
      <c r="F17" s="1" t="s">
        <v>9</v>
      </c>
      <c r="G17" s="1">
        <f>SUMPRODUCT(G12:G15,$A$12:$A$15)/SUM($A$12:$A$15)</f>
        <v>7.2286032987455213</v>
      </c>
      <c r="I17" s="1" t="s">
        <v>9</v>
      </c>
      <c r="J17" s="1">
        <f>SUMPRODUCT(J12:J15,$A$12:$A$15)/SUM($A$12:$A$15)</f>
        <v>-10.075976579886147</v>
      </c>
      <c r="M17" s="1" t="s">
        <v>8</v>
      </c>
      <c r="N17" s="1">
        <f>D17+G17+J17</f>
        <v>-3.6371146436065649</v>
      </c>
    </row>
  </sheetData>
  <pageMargins left="0.7" right="0.7" top="0.75" bottom="0.75" header="0.3" footer="0.3"/>
  <drawing r:id="rId1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8955AEA-E24D-7C47-B397-2F9176B28E07}">
  <sheetPr codeName="Sheet86">
    <tabColor rgb="FFFF0000"/>
  </sheetPr>
  <dimension ref="A1"/>
  <sheetViews>
    <sheetView workbookViewId="0"/>
  </sheetViews>
  <sheetFormatPr baseColWidth="10" defaultRowHeight="26" x14ac:dyDescent="0.3"/>
  <cols>
    <col min="1" max="16384" width="10.83203125" style="1"/>
  </cols>
  <sheetData/>
  <pageMargins left="0.7" right="0.7" top="0.75" bottom="0.75" header="0.3" footer="0.3"/>
  <drawing r:id="rId1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E031FE2-6AE5-F441-8402-B1AC0609F18F}">
  <sheetPr codeName="Sheet56">
    <tabColor rgb="FF002060"/>
  </sheetPr>
  <dimension ref="A1:A8"/>
  <sheetViews>
    <sheetView workbookViewId="0">
      <selection activeCell="A9" sqref="A9"/>
    </sheetView>
  </sheetViews>
  <sheetFormatPr baseColWidth="10" defaultRowHeight="26" x14ac:dyDescent="0.3"/>
  <cols>
    <col min="1" max="16384" width="10.83203125" style="10"/>
  </cols>
  <sheetData>
    <row r="1" spans="1:1" x14ac:dyDescent="0.3">
      <c r="A1" s="10" t="s">
        <v>68</v>
      </c>
    </row>
    <row r="2" spans="1:1" x14ac:dyDescent="0.3">
      <c r="A2" s="10" t="s">
        <v>69</v>
      </c>
    </row>
    <row r="3" spans="1:1" x14ac:dyDescent="0.3">
      <c r="A3" s="10" t="s">
        <v>70</v>
      </c>
    </row>
    <row r="4" spans="1:1" x14ac:dyDescent="0.3">
      <c r="A4" s="10" t="s">
        <v>71</v>
      </c>
    </row>
    <row r="5" spans="1:1" x14ac:dyDescent="0.3">
      <c r="A5" s="10" t="s">
        <v>155</v>
      </c>
    </row>
    <row r="6" spans="1:1" x14ac:dyDescent="0.3">
      <c r="A6" s="10" t="s">
        <v>156</v>
      </c>
    </row>
    <row r="7" spans="1:1" x14ac:dyDescent="0.3">
      <c r="A7" s="10" t="s">
        <v>157</v>
      </c>
    </row>
    <row r="8" spans="1:1" x14ac:dyDescent="0.3">
      <c r="A8" s="10" t="s">
        <v>158</v>
      </c>
    </row>
  </sheetData>
  <pageMargins left="0.7" right="0.7" top="0.75" bottom="0.75" header="0.3" footer="0.3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68F3D00-7ECC-7F42-B629-A56B9470F73B}">
  <sheetPr codeName="Sheet61">
    <tabColor rgb="FFC00000"/>
  </sheetPr>
  <dimension ref="A1:C11"/>
  <sheetViews>
    <sheetView zoomScale="80" zoomScaleNormal="80" workbookViewId="0"/>
  </sheetViews>
  <sheetFormatPr baseColWidth="10" defaultRowHeight="26" x14ac:dyDescent="0.3"/>
  <cols>
    <col min="1" max="1" width="16.6640625" style="39" bestFit="1" customWidth="1"/>
    <col min="2" max="2" width="14.33203125" style="39" bestFit="1" customWidth="1"/>
    <col min="3" max="3" width="21.5" style="39" bestFit="1" customWidth="1"/>
    <col min="4" max="16384" width="10.83203125" style="39"/>
  </cols>
  <sheetData>
    <row r="1" spans="1:3" x14ac:dyDescent="0.3">
      <c r="A1" s="39" t="s">
        <v>49</v>
      </c>
      <c r="B1" s="39" t="s">
        <v>50</v>
      </c>
      <c r="C1" s="39" t="s">
        <v>51</v>
      </c>
    </row>
    <row r="2" spans="1:3" x14ac:dyDescent="0.3">
      <c r="A2" s="40" t="s">
        <v>52</v>
      </c>
      <c r="B2" s="41" t="s">
        <v>53</v>
      </c>
      <c r="C2" s="41" t="s">
        <v>54</v>
      </c>
    </row>
    <row r="3" spans="1:3" x14ac:dyDescent="0.3">
      <c r="A3" s="40" t="s">
        <v>52</v>
      </c>
      <c r="B3" s="41" t="s">
        <v>53</v>
      </c>
      <c r="C3" s="41" t="s">
        <v>54</v>
      </c>
    </row>
    <row r="4" spans="1:3" x14ac:dyDescent="0.3">
      <c r="A4" s="40" t="s">
        <v>52</v>
      </c>
      <c r="B4" s="41" t="s">
        <v>53</v>
      </c>
      <c r="C4" s="41" t="s">
        <v>54</v>
      </c>
    </row>
    <row r="5" spans="1:3" x14ac:dyDescent="0.3">
      <c r="A5" s="40" t="s">
        <v>52</v>
      </c>
      <c r="B5" s="41" t="s">
        <v>53</v>
      </c>
      <c r="C5" s="41" t="s">
        <v>55</v>
      </c>
    </row>
    <row r="6" spans="1:3" x14ac:dyDescent="0.3">
      <c r="A6" s="40" t="s">
        <v>52</v>
      </c>
      <c r="B6" s="41" t="s">
        <v>56</v>
      </c>
      <c r="C6" s="41" t="s">
        <v>55</v>
      </c>
    </row>
    <row r="7" spans="1:3" x14ac:dyDescent="0.3">
      <c r="A7" s="40" t="s">
        <v>57</v>
      </c>
      <c r="B7" s="41" t="s">
        <v>56</v>
      </c>
      <c r="C7" s="41" t="s">
        <v>54</v>
      </c>
    </row>
    <row r="8" spans="1:3" x14ac:dyDescent="0.3">
      <c r="A8" s="40" t="s">
        <v>57</v>
      </c>
      <c r="B8" s="41" t="s">
        <v>56</v>
      </c>
      <c r="C8" s="41" t="s">
        <v>55</v>
      </c>
    </row>
    <row r="9" spans="1:3" x14ac:dyDescent="0.3">
      <c r="A9" s="40" t="s">
        <v>57</v>
      </c>
      <c r="B9" s="41" t="s">
        <v>56</v>
      </c>
      <c r="C9" s="41" t="s">
        <v>55</v>
      </c>
    </row>
    <row r="10" spans="1:3" x14ac:dyDescent="0.3">
      <c r="A10" s="40" t="s">
        <v>57</v>
      </c>
      <c r="B10" s="41" t="s">
        <v>53</v>
      </c>
      <c r="C10" s="41" t="s">
        <v>55</v>
      </c>
    </row>
    <row r="11" spans="1:3" x14ac:dyDescent="0.3">
      <c r="A11" s="40" t="s">
        <v>57</v>
      </c>
      <c r="B11" s="41" t="s">
        <v>53</v>
      </c>
      <c r="C11" s="41" t="s">
        <v>55</v>
      </c>
    </row>
  </sheetData>
  <pageMargins left="0.7" right="0.7" top="0.75" bottom="0.75" header="0.3" footer="0.3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AD23CE3-0D2A-F341-BA4E-9E09ABD9CEBF}">
  <sheetPr codeName="Sheet62">
    <tabColor rgb="FFC00000"/>
  </sheetPr>
  <dimension ref="A1:B11"/>
  <sheetViews>
    <sheetView zoomScale="80" zoomScaleNormal="80" workbookViewId="0"/>
  </sheetViews>
  <sheetFormatPr baseColWidth="10" defaultRowHeight="26" x14ac:dyDescent="0.3"/>
  <cols>
    <col min="1" max="1" width="14.33203125" style="42" bestFit="1" customWidth="1"/>
    <col min="2" max="2" width="21.5" style="42" bestFit="1" customWidth="1"/>
    <col min="3" max="16384" width="10.83203125" style="42"/>
  </cols>
  <sheetData>
    <row r="1" spans="1:2" x14ac:dyDescent="0.3">
      <c r="A1" s="39" t="s">
        <v>50</v>
      </c>
      <c r="B1" s="39" t="s">
        <v>51</v>
      </c>
    </row>
    <row r="2" spans="1:2" x14ac:dyDescent="0.3">
      <c r="A2" s="43" t="s">
        <v>53</v>
      </c>
      <c r="B2" s="43" t="s">
        <v>54</v>
      </c>
    </row>
    <row r="3" spans="1:2" x14ac:dyDescent="0.3">
      <c r="A3" s="43" t="s">
        <v>53</v>
      </c>
      <c r="B3" s="43" t="s">
        <v>55</v>
      </c>
    </row>
    <row r="4" spans="1:2" x14ac:dyDescent="0.3">
      <c r="A4" s="43" t="s">
        <v>56</v>
      </c>
      <c r="B4" s="43" t="s">
        <v>54</v>
      </c>
    </row>
    <row r="5" spans="1:2" x14ac:dyDescent="0.3">
      <c r="A5" s="43" t="s">
        <v>56</v>
      </c>
      <c r="B5" s="43" t="s">
        <v>55</v>
      </c>
    </row>
    <row r="6" spans="1:2" x14ac:dyDescent="0.3">
      <c r="A6" s="39"/>
      <c r="B6" s="39"/>
    </row>
    <row r="7" spans="1:2" x14ac:dyDescent="0.3">
      <c r="A7" s="39"/>
      <c r="B7" s="39"/>
    </row>
    <row r="8" spans="1:2" x14ac:dyDescent="0.3">
      <c r="A8" s="39"/>
      <c r="B8" s="39"/>
    </row>
    <row r="9" spans="1:2" x14ac:dyDescent="0.3">
      <c r="A9" s="39"/>
      <c r="B9" s="39"/>
    </row>
    <row r="10" spans="1:2" x14ac:dyDescent="0.3">
      <c r="A10" s="39"/>
      <c r="B10" s="39"/>
    </row>
    <row r="11" spans="1:2" x14ac:dyDescent="0.3">
      <c r="A11" s="39"/>
      <c r="B11" s="39"/>
    </row>
  </sheetData>
  <pageMargins left="0.7" right="0.7" top="0.75" bottom="0.75" header="0.3" footer="0.3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FF0032F-7776-2343-8599-C0D631CD7A59}">
  <sheetPr codeName="Sheet63">
    <tabColor rgb="FFC00000"/>
  </sheetPr>
  <dimension ref="A1:P29"/>
  <sheetViews>
    <sheetView zoomScale="80" zoomScaleNormal="80" workbookViewId="0"/>
  </sheetViews>
  <sheetFormatPr baseColWidth="10" defaultRowHeight="26" x14ac:dyDescent="0.3"/>
  <cols>
    <col min="1" max="1" width="14.33203125" style="1" bestFit="1" customWidth="1"/>
    <col min="2" max="2" width="20.33203125" style="1" bestFit="1" customWidth="1"/>
    <col min="3" max="3" width="2.6640625" style="1" customWidth="1"/>
    <col min="4" max="4" width="14.33203125" style="1" bestFit="1" customWidth="1"/>
    <col min="5" max="5" width="21.5" style="1" bestFit="1" customWidth="1"/>
    <col min="6" max="6" width="13.5" style="1" customWidth="1"/>
    <col min="7" max="7" width="19.83203125" style="1" bestFit="1" customWidth="1"/>
    <col min="8" max="8" width="14.33203125" style="1" bestFit="1" customWidth="1"/>
    <col min="9" max="9" width="21.33203125" style="1" bestFit="1" customWidth="1"/>
    <col min="10" max="10" width="10.83203125" style="1"/>
    <col min="11" max="11" width="15.1640625" style="1" bestFit="1" customWidth="1"/>
    <col min="12" max="12" width="19" style="1" bestFit="1" customWidth="1"/>
    <col min="13" max="13" width="9" style="1" bestFit="1" customWidth="1"/>
    <col min="14" max="14" width="9" style="1" customWidth="1"/>
    <col min="15" max="15" width="13.1640625" style="1" bestFit="1" customWidth="1"/>
    <col min="16" max="16" width="17" style="1" bestFit="1" customWidth="1"/>
    <col min="17" max="16384" width="10.83203125" style="1"/>
  </cols>
  <sheetData>
    <row r="1" spans="1:9" x14ac:dyDescent="0.3">
      <c r="H1" s="6" t="s">
        <v>58</v>
      </c>
      <c r="I1" s="6" t="s">
        <v>59</v>
      </c>
    </row>
    <row r="2" spans="1:9" x14ac:dyDescent="0.3">
      <c r="A2" s="16" t="s">
        <v>52</v>
      </c>
      <c r="B2" s="17"/>
      <c r="D2" s="18" t="s">
        <v>53</v>
      </c>
      <c r="E2" s="19" t="s">
        <v>54</v>
      </c>
      <c r="F2" s="19"/>
      <c r="G2" s="20"/>
      <c r="H2" s="1">
        <v>1</v>
      </c>
      <c r="I2" s="1">
        <v>1</v>
      </c>
    </row>
    <row r="3" spans="1:9" x14ac:dyDescent="0.3">
      <c r="A3" s="16" t="s">
        <v>52</v>
      </c>
      <c r="B3" s="17"/>
      <c r="D3" s="21" t="s">
        <v>53</v>
      </c>
      <c r="E3" s="17" t="s">
        <v>54</v>
      </c>
      <c r="F3" s="17"/>
      <c r="G3" s="22"/>
      <c r="H3" s="1">
        <v>1</v>
      </c>
      <c r="I3" s="1">
        <v>1</v>
      </c>
    </row>
    <row r="4" spans="1:9" x14ac:dyDescent="0.3">
      <c r="A4" s="16" t="s">
        <v>52</v>
      </c>
      <c r="B4" s="17"/>
      <c r="D4" s="21" t="s">
        <v>53</v>
      </c>
      <c r="E4" s="17" t="s">
        <v>54</v>
      </c>
      <c r="F4" s="17"/>
      <c r="G4" s="22"/>
      <c r="H4" s="1">
        <v>1</v>
      </c>
      <c r="I4" s="1">
        <v>1</v>
      </c>
    </row>
    <row r="5" spans="1:9" x14ac:dyDescent="0.3">
      <c r="A5" s="16" t="s">
        <v>52</v>
      </c>
      <c r="B5" s="17"/>
      <c r="D5" s="21" t="s">
        <v>53</v>
      </c>
      <c r="E5" s="17" t="s">
        <v>55</v>
      </c>
      <c r="F5" s="17"/>
      <c r="G5" s="22"/>
      <c r="H5" s="1">
        <v>1</v>
      </c>
      <c r="I5" s="1">
        <f t="shared" ref="I5:I11" si="0">COUNTIF($D5:$G5,I$1)</f>
        <v>0</v>
      </c>
    </row>
    <row r="6" spans="1:9" x14ac:dyDescent="0.3">
      <c r="A6" s="16" t="s">
        <v>52</v>
      </c>
      <c r="B6" s="17"/>
      <c r="D6" s="21" t="s">
        <v>56</v>
      </c>
      <c r="E6" s="17" t="s">
        <v>55</v>
      </c>
      <c r="F6" s="17"/>
      <c r="G6" s="22"/>
      <c r="H6" s="1">
        <f t="shared" ref="H6:H9" si="1">COUNTIF($D6:$G6,H$1)</f>
        <v>0</v>
      </c>
      <c r="I6" s="1">
        <f t="shared" si="0"/>
        <v>0</v>
      </c>
    </row>
    <row r="7" spans="1:9" x14ac:dyDescent="0.3">
      <c r="A7" s="16" t="s">
        <v>57</v>
      </c>
      <c r="B7" s="17"/>
      <c r="D7" s="21" t="s">
        <v>56</v>
      </c>
      <c r="E7" s="17" t="s">
        <v>54</v>
      </c>
      <c r="F7" s="17"/>
      <c r="G7" s="22"/>
      <c r="H7" s="1">
        <f t="shared" si="1"/>
        <v>0</v>
      </c>
      <c r="I7" s="1">
        <v>1</v>
      </c>
    </row>
    <row r="8" spans="1:9" x14ac:dyDescent="0.3">
      <c r="A8" s="16" t="s">
        <v>57</v>
      </c>
      <c r="B8" s="17"/>
      <c r="D8" s="21" t="s">
        <v>56</v>
      </c>
      <c r="E8" s="17" t="s">
        <v>55</v>
      </c>
      <c r="F8" s="17"/>
      <c r="G8" s="22"/>
      <c r="H8" s="1">
        <f t="shared" si="1"/>
        <v>0</v>
      </c>
      <c r="I8" s="1">
        <f t="shared" si="0"/>
        <v>0</v>
      </c>
    </row>
    <row r="9" spans="1:9" x14ac:dyDescent="0.3">
      <c r="A9" s="16" t="s">
        <v>57</v>
      </c>
      <c r="B9" s="17"/>
      <c r="D9" s="21" t="s">
        <v>56</v>
      </c>
      <c r="E9" s="17" t="s">
        <v>55</v>
      </c>
      <c r="F9" s="17"/>
      <c r="G9" s="22"/>
      <c r="H9" s="1">
        <f t="shared" si="1"/>
        <v>0</v>
      </c>
      <c r="I9" s="1">
        <f t="shared" si="0"/>
        <v>0</v>
      </c>
    </row>
    <row r="10" spans="1:9" x14ac:dyDescent="0.3">
      <c r="A10" s="16" t="s">
        <v>57</v>
      </c>
      <c r="B10" s="17"/>
      <c r="D10" s="21" t="s">
        <v>53</v>
      </c>
      <c r="E10" s="17" t="s">
        <v>55</v>
      </c>
      <c r="F10" s="17"/>
      <c r="G10" s="22"/>
      <c r="H10" s="1">
        <v>1</v>
      </c>
      <c r="I10" s="1">
        <f t="shared" si="0"/>
        <v>0</v>
      </c>
    </row>
    <row r="11" spans="1:9" x14ac:dyDescent="0.3">
      <c r="A11" s="16" t="s">
        <v>57</v>
      </c>
      <c r="B11" s="17"/>
      <c r="D11" s="23" t="s">
        <v>53</v>
      </c>
      <c r="E11" s="24" t="s">
        <v>55</v>
      </c>
      <c r="F11" s="24"/>
      <c r="G11" s="25"/>
      <c r="H11" s="1">
        <v>1</v>
      </c>
      <c r="I11" s="1">
        <f t="shared" si="0"/>
        <v>0</v>
      </c>
    </row>
    <row r="13" spans="1:9" ht="30" x14ac:dyDescent="0.4">
      <c r="G13" s="15" t="s">
        <v>60</v>
      </c>
      <c r="H13" s="1">
        <f>SUM(H2:H11)/COUNT(H2:H11)</f>
        <v>0.6</v>
      </c>
      <c r="I13" s="1">
        <f>SUM(I2:I11)/COUNT(I2:I11)</f>
        <v>0.4</v>
      </c>
    </row>
    <row r="14" spans="1:9" x14ac:dyDescent="0.3">
      <c r="G14" s="15" t="s">
        <v>61</v>
      </c>
      <c r="H14" s="1">
        <f>COUNTIF($A$2:$A$11,A2)/COUNTA($A$2:$A$11)</f>
        <v>0.5</v>
      </c>
      <c r="I14" s="1">
        <f>COUNTIF($A$2:$A$11,A2)/COUNTA($A$2:$A$11)</f>
        <v>0.5</v>
      </c>
    </row>
    <row r="15" spans="1:9" x14ac:dyDescent="0.3">
      <c r="G15" s="15" t="s">
        <v>62</v>
      </c>
      <c r="H15" s="1">
        <f>COUNTIF($A$2:$A$11,A7)/COUNTA($A$2:$A$11)</f>
        <v>0.5</v>
      </c>
      <c r="I15" s="1">
        <f>COUNTIF($A$2:$A$11,A7)/COUNTA($A$2:$A$11)</f>
        <v>0.5</v>
      </c>
    </row>
    <row r="16" spans="1:9" x14ac:dyDescent="0.3">
      <c r="G16" s="15" t="s">
        <v>63</v>
      </c>
      <c r="H16" s="1">
        <f>COUNTIFS(H2:H11,1,$A$2:$A$11,A2)/COUNTIFS($A$2:$A$11,A2)</f>
        <v>0.8</v>
      </c>
      <c r="I16" s="1">
        <f>COUNTIFS(I2:I11,1,$A$2:$A$11,A2)/COUNTIFS($A$2:$A$11,A2)</f>
        <v>0.6</v>
      </c>
    </row>
    <row r="17" spans="1:16" x14ac:dyDescent="0.3">
      <c r="G17" s="15" t="s">
        <v>64</v>
      </c>
      <c r="H17" s="1">
        <f>COUNTIFS(H2:H11,1,$A$2:$A$11,A7)/COUNTIFS($A$2:$A$11,A7)</f>
        <v>0.4</v>
      </c>
      <c r="I17" s="1">
        <f>COUNTIFS(I2:I11,1,$A$2:$A$11,A7)/COUNTIFS($A$2:$A$11,A7)</f>
        <v>0.2</v>
      </c>
    </row>
    <row r="18" spans="1:16" x14ac:dyDescent="0.3">
      <c r="G18" s="15"/>
      <c r="H18" s="26"/>
      <c r="I18" s="26"/>
    </row>
    <row r="19" spans="1:16" x14ac:dyDescent="0.3">
      <c r="H19" s="6" t="s">
        <v>58</v>
      </c>
      <c r="I19" s="6" t="s">
        <v>59</v>
      </c>
      <c r="K19" s="6" t="s">
        <v>65</v>
      </c>
      <c r="L19" s="6" t="s">
        <v>66</v>
      </c>
      <c r="M19" s="6" t="s">
        <v>67</v>
      </c>
      <c r="N19" s="6"/>
      <c r="O19" s="6" t="s">
        <v>61</v>
      </c>
      <c r="P19" s="6" t="s">
        <v>62</v>
      </c>
    </row>
    <row r="20" spans="1:16" x14ac:dyDescent="0.3">
      <c r="A20" s="27"/>
      <c r="B20" s="28"/>
      <c r="D20" s="29" t="s">
        <v>53</v>
      </c>
      <c r="E20" s="30" t="s">
        <v>54</v>
      </c>
      <c r="F20" s="30"/>
      <c r="G20" s="31"/>
      <c r="H20" s="1">
        <v>1</v>
      </c>
      <c r="I20" s="1">
        <v>1</v>
      </c>
      <c r="K20" s="32" cm="1">
        <f t="array" ref="K20">PRODUCT(IF(H20:I20,$H$16:$I$16,1-$H$16:$I$16))</f>
        <v>0.48</v>
      </c>
      <c r="L20" s="32" cm="1">
        <f t="array" ref="L20">PRODUCT(IF(H20:I20,$H$17:$I$17,1-$H$17:$I$17))</f>
        <v>8.0000000000000016E-2</v>
      </c>
      <c r="M20" s="32">
        <f>K20*$H$14+L20*$H$15</f>
        <v>0.28000000000000003</v>
      </c>
      <c r="N20" s="32"/>
      <c r="O20" s="33">
        <f>K20*$H$14/M20</f>
        <v>0.85714285714285698</v>
      </c>
      <c r="P20" s="33">
        <f>L20*$H$14/M20</f>
        <v>0.14285714285714288</v>
      </c>
    </row>
    <row r="21" spans="1:16" x14ac:dyDescent="0.3">
      <c r="A21" s="27"/>
      <c r="B21" s="28"/>
      <c r="D21" s="34" t="s">
        <v>53</v>
      </c>
      <c r="E21" s="28" t="s">
        <v>55</v>
      </c>
      <c r="F21" s="28"/>
      <c r="G21" s="35"/>
      <c r="H21" s="1">
        <v>1</v>
      </c>
      <c r="I21" s="1">
        <v>0</v>
      </c>
      <c r="K21" s="32" cm="1">
        <f t="array" ref="K21">PRODUCT(IF(H21:I21,$H$16:$I$16,1-$H$16:$I$16))</f>
        <v>0.32000000000000006</v>
      </c>
      <c r="L21" s="32" cm="1">
        <f t="array" ref="L21">PRODUCT(IF(H21:I21,$H$17:$I$17,1-$H$17:$I$17))</f>
        <v>0.32000000000000006</v>
      </c>
      <c r="M21" s="32">
        <f t="shared" ref="M21:M23" si="2">K21*$H$14+L21*$H$15</f>
        <v>0.32000000000000006</v>
      </c>
      <c r="N21" s="32"/>
      <c r="O21" s="33">
        <f t="shared" ref="O21:O23" si="3">K21*$H$14/M21</f>
        <v>0.5</v>
      </c>
      <c r="P21" s="33">
        <f>L21*$H$14/M21</f>
        <v>0.5</v>
      </c>
    </row>
    <row r="22" spans="1:16" x14ac:dyDescent="0.3">
      <c r="A22" s="27"/>
      <c r="B22" s="28"/>
      <c r="D22" s="34" t="s">
        <v>56</v>
      </c>
      <c r="E22" s="28" t="s">
        <v>54</v>
      </c>
      <c r="F22" s="28"/>
      <c r="G22" s="35"/>
      <c r="H22" s="1">
        <v>0</v>
      </c>
      <c r="I22" s="1">
        <v>1</v>
      </c>
      <c r="K22" s="32" cm="1">
        <f t="array" ref="K22">PRODUCT(IF(H22:I22,$H$16:$I$16,1-$H$16:$I$16))</f>
        <v>0.11999999999999997</v>
      </c>
      <c r="L22" s="32" cm="1">
        <f t="array" ref="L22">PRODUCT(IF(H22:I22,$H$17:$I$17,1-$H$17:$I$17))</f>
        <v>0.12</v>
      </c>
      <c r="M22" s="32">
        <f t="shared" si="2"/>
        <v>0.11999999999999998</v>
      </c>
      <c r="N22" s="32"/>
      <c r="O22" s="33">
        <f t="shared" si="3"/>
        <v>0.49999999999999994</v>
      </c>
      <c r="P22" s="33">
        <f>L22*$H$14/M22</f>
        <v>0.50000000000000011</v>
      </c>
    </row>
    <row r="23" spans="1:16" x14ac:dyDescent="0.3">
      <c r="A23" s="27"/>
      <c r="B23" s="28"/>
      <c r="D23" s="34" t="s">
        <v>56</v>
      </c>
      <c r="E23" s="28" t="s">
        <v>55</v>
      </c>
      <c r="F23" s="28"/>
      <c r="G23" s="35"/>
      <c r="H23" s="1">
        <v>0</v>
      </c>
      <c r="I23" s="1">
        <v>0</v>
      </c>
      <c r="K23" s="32" cm="1">
        <f t="array" ref="K23">PRODUCT(IF(H23:I23,$H$16:$I$16,1-$H$16:$I$16))</f>
        <v>7.9999999999999988E-2</v>
      </c>
      <c r="L23" s="32" cm="1">
        <f t="array" ref="L23">PRODUCT(IF(H23:I23,$H$17:$I$17,1-$H$17:$I$17))</f>
        <v>0.48</v>
      </c>
      <c r="M23" s="32">
        <f t="shared" si="2"/>
        <v>0.27999999999999997</v>
      </c>
      <c r="N23" s="32"/>
      <c r="O23" s="33">
        <f t="shared" si="3"/>
        <v>0.14285714285714285</v>
      </c>
      <c r="P23" s="33">
        <f>L23*$H$14/M23</f>
        <v>0.85714285714285721</v>
      </c>
    </row>
    <row r="24" spans="1:16" x14ac:dyDescent="0.3">
      <c r="A24" s="27"/>
      <c r="B24" s="28"/>
      <c r="D24" s="34"/>
      <c r="E24" s="28"/>
      <c r="F24" s="28"/>
      <c r="G24" s="35"/>
      <c r="K24" s="32"/>
      <c r="L24" s="32"/>
      <c r="M24" s="32"/>
      <c r="N24" s="32"/>
      <c r="O24" s="33"/>
      <c r="P24" s="33"/>
    </row>
    <row r="25" spans="1:16" x14ac:dyDescent="0.3">
      <c r="A25" s="27"/>
      <c r="B25" s="28"/>
      <c r="D25" s="34"/>
      <c r="E25" s="28"/>
      <c r="F25" s="28"/>
      <c r="G25" s="35"/>
      <c r="K25" s="32"/>
      <c r="L25" s="32"/>
      <c r="M25" s="32"/>
      <c r="N25" s="32"/>
      <c r="O25" s="33"/>
      <c r="P25" s="33"/>
    </row>
    <row r="26" spans="1:16" x14ac:dyDescent="0.3">
      <c r="A26" s="27"/>
      <c r="B26" s="28"/>
      <c r="D26" s="34"/>
      <c r="E26" s="28"/>
      <c r="F26" s="28"/>
      <c r="G26" s="35"/>
      <c r="K26" s="32"/>
      <c r="L26" s="32"/>
      <c r="M26" s="32"/>
      <c r="N26" s="32"/>
      <c r="O26" s="33"/>
      <c r="P26" s="33"/>
    </row>
    <row r="27" spans="1:16" x14ac:dyDescent="0.3">
      <c r="A27" s="27"/>
      <c r="B27" s="28"/>
      <c r="D27" s="34"/>
      <c r="E27" s="28"/>
      <c r="F27" s="28"/>
      <c r="G27" s="35"/>
      <c r="K27" s="32"/>
      <c r="L27" s="32"/>
      <c r="M27" s="32"/>
      <c r="N27" s="32"/>
      <c r="O27" s="33"/>
      <c r="P27" s="33"/>
    </row>
    <row r="28" spans="1:16" x14ac:dyDescent="0.3">
      <c r="A28" s="27"/>
      <c r="B28" s="28"/>
      <c r="D28" s="34"/>
      <c r="E28" s="28"/>
      <c r="F28" s="28"/>
      <c r="G28" s="35"/>
      <c r="K28" s="32"/>
      <c r="L28" s="32"/>
      <c r="M28" s="32"/>
      <c r="N28" s="32"/>
      <c r="O28" s="33"/>
      <c r="P28" s="33"/>
    </row>
    <row r="29" spans="1:16" x14ac:dyDescent="0.3">
      <c r="A29" s="27"/>
      <c r="B29" s="28"/>
      <c r="D29" s="36"/>
      <c r="E29" s="37"/>
      <c r="F29" s="37"/>
      <c r="G29" s="38"/>
      <c r="K29" s="32"/>
      <c r="L29" s="32"/>
      <c r="M29" s="32"/>
      <c r="N29" s="32"/>
      <c r="O29" s="33"/>
      <c r="P29" s="33"/>
    </row>
  </sheetData>
  <pageMargins left="0.7" right="0.7" top="0.75" bottom="0.75" header="0.3" footer="0.3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0ED4A07-9A20-C84F-BD09-8E890A0A0861}">
  <sheetPr codeName="Sheet64">
    <tabColor rgb="FFC00000"/>
  </sheetPr>
  <dimension ref="A1"/>
  <sheetViews>
    <sheetView zoomScale="80" zoomScaleNormal="80" workbookViewId="0"/>
  </sheetViews>
  <sheetFormatPr baseColWidth="10" defaultRowHeight="26" x14ac:dyDescent="0.3"/>
  <cols>
    <col min="1" max="1" width="16.6640625" style="6" bestFit="1" customWidth="1"/>
    <col min="2" max="2" width="14.33203125" style="6" bestFit="1" customWidth="1"/>
    <col min="3" max="3" width="21.5" style="6" bestFit="1" customWidth="1"/>
    <col min="4" max="16384" width="10.83203125" style="6"/>
  </cols>
  <sheetData/>
  <pageMargins left="0.7" right="0.7" top="0.75" bottom="0.75" header="0.3" footer="0.3"/>
  <drawing r:id="rId1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FD84657-140C-4241-B0AD-4D978DAF3737}">
  <sheetPr codeName="Sheet65">
    <tabColor rgb="FFFF0000"/>
  </sheetPr>
  <dimension ref="A1:B11"/>
  <sheetViews>
    <sheetView zoomScale="80" zoomScaleNormal="80" workbookViewId="0"/>
  </sheetViews>
  <sheetFormatPr baseColWidth="10" defaultRowHeight="26" x14ac:dyDescent="0.3"/>
  <cols>
    <col min="1" max="1" width="10.83203125" style="1"/>
    <col min="2" max="2" width="20.33203125" style="1" bestFit="1" customWidth="1"/>
    <col min="3" max="16384" width="10.83203125" style="1"/>
  </cols>
  <sheetData>
    <row r="1" spans="1:2" x14ac:dyDescent="0.3">
      <c r="A1" s="1" t="s">
        <v>73</v>
      </c>
      <c r="B1" s="1" t="s">
        <v>74</v>
      </c>
    </row>
    <row r="2" spans="1:2" x14ac:dyDescent="0.3">
      <c r="A2" s="16" t="s">
        <v>75</v>
      </c>
      <c r="B2" s="17" t="s">
        <v>76</v>
      </c>
    </row>
    <row r="3" spans="1:2" x14ac:dyDescent="0.3">
      <c r="A3" s="16" t="s">
        <v>75</v>
      </c>
      <c r="B3" s="17" t="s">
        <v>77</v>
      </c>
    </row>
    <row r="4" spans="1:2" x14ac:dyDescent="0.3">
      <c r="A4" s="16" t="s">
        <v>75</v>
      </c>
      <c r="B4" s="17" t="s">
        <v>78</v>
      </c>
    </row>
    <row r="5" spans="1:2" x14ac:dyDescent="0.3">
      <c r="A5" s="16" t="s">
        <v>75</v>
      </c>
      <c r="B5" s="17" t="s">
        <v>79</v>
      </c>
    </row>
    <row r="6" spans="1:2" x14ac:dyDescent="0.3">
      <c r="A6" s="16" t="s">
        <v>75</v>
      </c>
      <c r="B6" s="17" t="s">
        <v>80</v>
      </c>
    </row>
    <row r="7" spans="1:2" x14ac:dyDescent="0.3">
      <c r="A7" s="16" t="s">
        <v>81</v>
      </c>
      <c r="B7" s="17" t="s">
        <v>82</v>
      </c>
    </row>
    <row r="8" spans="1:2" x14ac:dyDescent="0.3">
      <c r="A8" s="16" t="s">
        <v>81</v>
      </c>
      <c r="B8" s="17" t="s">
        <v>83</v>
      </c>
    </row>
    <row r="9" spans="1:2" x14ac:dyDescent="0.3">
      <c r="A9" s="16" t="s">
        <v>81</v>
      </c>
      <c r="B9" s="17" t="s">
        <v>84</v>
      </c>
    </row>
    <row r="10" spans="1:2" x14ac:dyDescent="0.3">
      <c r="A10" s="16" t="s">
        <v>81</v>
      </c>
      <c r="B10" s="17" t="s">
        <v>78</v>
      </c>
    </row>
    <row r="11" spans="1:2" x14ac:dyDescent="0.3">
      <c r="A11" s="16" t="s">
        <v>81</v>
      </c>
      <c r="B11" s="17" t="s">
        <v>85</v>
      </c>
    </row>
  </sheetData>
  <pageMargins left="0.7" right="0.7" top="0.75" bottom="0.75" header="0.3" footer="0.3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9F2BB5E-1763-6E4A-8E5D-5FB88F036C40}">
  <sheetPr codeName="Sheet66">
    <tabColor rgb="FFFF0000"/>
  </sheetPr>
  <dimension ref="A1:B11"/>
  <sheetViews>
    <sheetView zoomScale="80" zoomScaleNormal="80" workbookViewId="0"/>
  </sheetViews>
  <sheetFormatPr baseColWidth="10" defaultRowHeight="26" x14ac:dyDescent="0.3"/>
  <cols>
    <col min="1" max="1" width="10.83203125" style="1"/>
    <col min="2" max="2" width="20.33203125" style="1" bestFit="1" customWidth="1"/>
    <col min="3" max="16384" width="10.83203125" style="1"/>
  </cols>
  <sheetData>
    <row r="1" spans="1:2" x14ac:dyDescent="0.3">
      <c r="A1" s="1" t="s">
        <v>73</v>
      </c>
      <c r="B1" s="1" t="s">
        <v>74</v>
      </c>
    </row>
    <row r="2" spans="1:2" x14ac:dyDescent="0.3">
      <c r="A2" s="27" t="s">
        <v>81</v>
      </c>
      <c r="B2" s="28" t="s">
        <v>86</v>
      </c>
    </row>
    <row r="3" spans="1:2" x14ac:dyDescent="0.3">
      <c r="A3" s="27" t="s">
        <v>81</v>
      </c>
      <c r="B3" s="28" t="s">
        <v>79</v>
      </c>
    </row>
    <row r="4" spans="1:2" x14ac:dyDescent="0.3">
      <c r="A4" s="27" t="s">
        <v>81</v>
      </c>
      <c r="B4" s="28" t="s">
        <v>87</v>
      </c>
    </row>
    <row r="5" spans="1:2" x14ac:dyDescent="0.3">
      <c r="A5" s="27" t="s">
        <v>81</v>
      </c>
      <c r="B5" s="28" t="s">
        <v>88</v>
      </c>
    </row>
    <row r="6" spans="1:2" x14ac:dyDescent="0.3">
      <c r="A6" s="27" t="s">
        <v>81</v>
      </c>
      <c r="B6" s="28" t="s">
        <v>89</v>
      </c>
    </row>
    <row r="7" spans="1:2" x14ac:dyDescent="0.3">
      <c r="A7" s="27" t="s">
        <v>81</v>
      </c>
      <c r="B7" s="28" t="s">
        <v>87</v>
      </c>
    </row>
    <row r="8" spans="1:2" x14ac:dyDescent="0.3">
      <c r="A8" s="27" t="s">
        <v>81</v>
      </c>
      <c r="B8" s="28" t="s">
        <v>80</v>
      </c>
    </row>
    <row r="9" spans="1:2" x14ac:dyDescent="0.3">
      <c r="A9" s="27" t="s">
        <v>90</v>
      </c>
      <c r="B9" s="28" t="s">
        <v>91</v>
      </c>
    </row>
    <row r="10" spans="1:2" x14ac:dyDescent="0.3">
      <c r="A10" s="27" t="s">
        <v>90</v>
      </c>
      <c r="B10" s="28" t="s">
        <v>92</v>
      </c>
    </row>
    <row r="11" spans="1:2" x14ac:dyDescent="0.3">
      <c r="A11" s="27" t="s">
        <v>90</v>
      </c>
      <c r="B11" s="28" t="s">
        <v>93</v>
      </c>
    </row>
  </sheetData>
  <pageMargins left="0.7" right="0.7" top="0.75" bottom="0.75" header="0.3" footer="0.3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8FC3FB7-F84E-2747-AA6D-D298EEA3F0AD}">
  <sheetPr codeName="Sheet67">
    <tabColor rgb="FFFF0000"/>
  </sheetPr>
  <dimension ref="A1:T29"/>
  <sheetViews>
    <sheetView zoomScale="80" zoomScaleNormal="80" workbookViewId="0"/>
  </sheetViews>
  <sheetFormatPr baseColWidth="10" defaultRowHeight="26" x14ac:dyDescent="0.3"/>
  <cols>
    <col min="1" max="1" width="10.83203125" style="1"/>
    <col min="2" max="2" width="20.33203125" style="1" bestFit="1" customWidth="1"/>
    <col min="3" max="3" width="2.6640625" style="1" customWidth="1"/>
    <col min="4" max="6" width="13.5" style="1" customWidth="1"/>
    <col min="7" max="7" width="15.6640625" style="1" bestFit="1" customWidth="1"/>
    <col min="8" max="8" width="10.83203125" style="1" customWidth="1"/>
    <col min="9" max="14" width="10.83203125" style="1"/>
    <col min="15" max="15" width="14.5" style="1" customWidth="1"/>
    <col min="16" max="16" width="15.6640625" style="1" bestFit="1" customWidth="1"/>
    <col min="17" max="17" width="9" style="1" bestFit="1" customWidth="1"/>
    <col min="18" max="18" width="9" style="1" customWidth="1"/>
    <col min="19" max="19" width="14" style="1" bestFit="1" customWidth="1"/>
    <col min="20" max="20" width="13.33203125" style="1" bestFit="1" customWidth="1"/>
    <col min="21" max="16384" width="10.83203125" style="1"/>
  </cols>
  <sheetData>
    <row r="1" spans="1:13" x14ac:dyDescent="0.3">
      <c r="A1" s="1" t="s">
        <v>73</v>
      </c>
      <c r="B1" s="1" t="s">
        <v>74</v>
      </c>
      <c r="D1" s="1" t="s">
        <v>74</v>
      </c>
      <c r="H1" s="5" t="s">
        <v>87</v>
      </c>
      <c r="I1" s="5" t="s">
        <v>94</v>
      </c>
      <c r="J1" s="5" t="s">
        <v>95</v>
      </c>
      <c r="K1" s="5" t="s">
        <v>96</v>
      </c>
      <c r="L1" s="5" t="s">
        <v>89</v>
      </c>
      <c r="M1" s="5" t="s">
        <v>88</v>
      </c>
    </row>
    <row r="2" spans="1:13" x14ac:dyDescent="0.3">
      <c r="A2" s="16" t="s">
        <v>75</v>
      </c>
      <c r="B2" s="17" t="s">
        <v>76</v>
      </c>
      <c r="D2" s="18" t="s">
        <v>89</v>
      </c>
      <c r="E2" s="19" t="s">
        <v>97</v>
      </c>
      <c r="F2" s="19"/>
      <c r="G2" s="20"/>
      <c r="H2" s="1">
        <f>COUNTIF($D2:$G2,H$1)</f>
        <v>0</v>
      </c>
      <c r="I2" s="1">
        <f t="shared" ref="I2:M11" si="0">COUNTIF($D2:$G2,I$1)</f>
        <v>0</v>
      </c>
      <c r="J2" s="1">
        <f t="shared" si="0"/>
        <v>0</v>
      </c>
      <c r="K2" s="1">
        <f t="shared" si="0"/>
        <v>0</v>
      </c>
      <c r="L2" s="1">
        <f t="shared" si="0"/>
        <v>1</v>
      </c>
      <c r="M2" s="1">
        <f t="shared" si="0"/>
        <v>0</v>
      </c>
    </row>
    <row r="3" spans="1:13" x14ac:dyDescent="0.3">
      <c r="A3" s="16" t="s">
        <v>75</v>
      </c>
      <c r="B3" s="17" t="s">
        <v>77</v>
      </c>
      <c r="D3" s="21" t="s">
        <v>89</v>
      </c>
      <c r="E3" s="17" t="s">
        <v>98</v>
      </c>
      <c r="F3" s="17"/>
      <c r="G3" s="22"/>
      <c r="H3" s="1">
        <f t="shared" ref="H3:H11" si="1">COUNTIF($D3:$G3,H$1)</f>
        <v>0</v>
      </c>
      <c r="I3" s="1">
        <f t="shared" si="0"/>
        <v>0</v>
      </c>
      <c r="J3" s="1">
        <f t="shared" si="0"/>
        <v>0</v>
      </c>
      <c r="K3" s="1">
        <f t="shared" si="0"/>
        <v>0</v>
      </c>
      <c r="L3" s="1">
        <f t="shared" si="0"/>
        <v>1</v>
      </c>
      <c r="M3" s="1">
        <f t="shared" si="0"/>
        <v>0</v>
      </c>
    </row>
    <row r="4" spans="1:13" x14ac:dyDescent="0.3">
      <c r="A4" s="16" t="s">
        <v>75</v>
      </c>
      <c r="B4" s="17" t="s">
        <v>78</v>
      </c>
      <c r="D4" s="21" t="s">
        <v>87</v>
      </c>
      <c r="E4" s="17" t="s">
        <v>99</v>
      </c>
      <c r="F4" s="17" t="s">
        <v>39</v>
      </c>
      <c r="G4" s="22" t="s">
        <v>96</v>
      </c>
      <c r="H4" s="1">
        <f t="shared" si="1"/>
        <v>1</v>
      </c>
      <c r="I4" s="1">
        <f t="shared" si="0"/>
        <v>0</v>
      </c>
      <c r="J4" s="1">
        <f t="shared" si="0"/>
        <v>0</v>
      </c>
      <c r="K4" s="1">
        <f t="shared" si="0"/>
        <v>1</v>
      </c>
      <c r="L4" s="1">
        <f t="shared" si="0"/>
        <v>0</v>
      </c>
      <c r="M4" s="1">
        <f t="shared" si="0"/>
        <v>0</v>
      </c>
    </row>
    <row r="5" spans="1:13" x14ac:dyDescent="0.3">
      <c r="A5" s="16" t="s">
        <v>75</v>
      </c>
      <c r="B5" s="17" t="s">
        <v>79</v>
      </c>
      <c r="D5" s="21" t="s">
        <v>94</v>
      </c>
      <c r="E5" s="17" t="s">
        <v>100</v>
      </c>
      <c r="F5" s="17" t="s">
        <v>101</v>
      </c>
      <c r="G5" s="22" t="s">
        <v>96</v>
      </c>
      <c r="H5" s="1">
        <f t="shared" si="1"/>
        <v>0</v>
      </c>
      <c r="I5" s="1">
        <f t="shared" si="0"/>
        <v>1</v>
      </c>
      <c r="J5" s="1">
        <f t="shared" si="0"/>
        <v>0</v>
      </c>
      <c r="K5" s="1">
        <f t="shared" si="0"/>
        <v>1</v>
      </c>
      <c r="L5" s="1">
        <f t="shared" si="0"/>
        <v>0</v>
      </c>
      <c r="M5" s="1">
        <f t="shared" si="0"/>
        <v>0</v>
      </c>
    </row>
    <row r="6" spans="1:13" x14ac:dyDescent="0.3">
      <c r="A6" s="16" t="s">
        <v>75</v>
      </c>
      <c r="B6" s="17" t="s">
        <v>80</v>
      </c>
      <c r="D6" s="21" t="s">
        <v>95</v>
      </c>
      <c r="E6" s="17" t="s">
        <v>94</v>
      </c>
      <c r="F6" s="17"/>
      <c r="G6" s="22"/>
      <c r="H6" s="1">
        <f t="shared" si="1"/>
        <v>0</v>
      </c>
      <c r="I6" s="1">
        <f t="shared" si="0"/>
        <v>1</v>
      </c>
      <c r="J6" s="1">
        <f t="shared" si="0"/>
        <v>1</v>
      </c>
      <c r="K6" s="1">
        <f t="shared" si="0"/>
        <v>0</v>
      </c>
      <c r="L6" s="1">
        <f t="shared" si="0"/>
        <v>0</v>
      </c>
      <c r="M6" s="1">
        <f t="shared" si="0"/>
        <v>0</v>
      </c>
    </row>
    <row r="7" spans="1:13" x14ac:dyDescent="0.3">
      <c r="A7" s="16" t="s">
        <v>81</v>
      </c>
      <c r="B7" s="17" t="s">
        <v>82</v>
      </c>
      <c r="D7" s="21" t="s">
        <v>87</v>
      </c>
      <c r="E7" s="17" t="s">
        <v>97</v>
      </c>
      <c r="F7" s="17"/>
      <c r="G7" s="22"/>
      <c r="H7" s="1">
        <f t="shared" si="1"/>
        <v>1</v>
      </c>
      <c r="I7" s="1">
        <f t="shared" si="0"/>
        <v>0</v>
      </c>
      <c r="J7" s="1">
        <f t="shared" si="0"/>
        <v>0</v>
      </c>
      <c r="K7" s="1">
        <f t="shared" si="0"/>
        <v>0</v>
      </c>
      <c r="L7" s="1">
        <f t="shared" si="0"/>
        <v>0</v>
      </c>
      <c r="M7" s="1">
        <f t="shared" si="0"/>
        <v>0</v>
      </c>
    </row>
    <row r="8" spans="1:13" x14ac:dyDescent="0.3">
      <c r="A8" s="16" t="s">
        <v>81</v>
      </c>
      <c r="B8" s="17" t="s">
        <v>83</v>
      </c>
      <c r="D8" s="21" t="s">
        <v>89</v>
      </c>
      <c r="E8" s="17" t="s">
        <v>97</v>
      </c>
      <c r="F8" s="17" t="s">
        <v>87</v>
      </c>
      <c r="G8" s="22"/>
      <c r="H8" s="1">
        <f t="shared" si="1"/>
        <v>1</v>
      </c>
      <c r="I8" s="1">
        <f t="shared" si="0"/>
        <v>0</v>
      </c>
      <c r="J8" s="1">
        <f t="shared" si="0"/>
        <v>0</v>
      </c>
      <c r="K8" s="1">
        <f t="shared" si="0"/>
        <v>0</v>
      </c>
      <c r="L8" s="1">
        <f t="shared" si="0"/>
        <v>1</v>
      </c>
      <c r="M8" s="1">
        <f t="shared" si="0"/>
        <v>0</v>
      </c>
    </row>
    <row r="9" spans="1:13" x14ac:dyDescent="0.3">
      <c r="A9" s="16" t="s">
        <v>81</v>
      </c>
      <c r="B9" s="17" t="s">
        <v>84</v>
      </c>
      <c r="D9" s="21" t="s">
        <v>87</v>
      </c>
      <c r="E9" s="17" t="s">
        <v>102</v>
      </c>
      <c r="F9" s="17"/>
      <c r="G9" s="22"/>
      <c r="H9" s="1">
        <f t="shared" si="1"/>
        <v>1</v>
      </c>
      <c r="I9" s="1">
        <f t="shared" si="0"/>
        <v>0</v>
      </c>
      <c r="J9" s="1">
        <f t="shared" si="0"/>
        <v>0</v>
      </c>
      <c r="K9" s="1">
        <f t="shared" si="0"/>
        <v>0</v>
      </c>
      <c r="L9" s="1">
        <f t="shared" si="0"/>
        <v>0</v>
      </c>
      <c r="M9" s="1">
        <f t="shared" si="0"/>
        <v>0</v>
      </c>
    </row>
    <row r="10" spans="1:13" x14ac:dyDescent="0.3">
      <c r="A10" s="16" t="s">
        <v>81</v>
      </c>
      <c r="B10" s="17" t="s">
        <v>78</v>
      </c>
      <c r="D10" s="21" t="s">
        <v>87</v>
      </c>
      <c r="E10" s="17" t="s">
        <v>99</v>
      </c>
      <c r="F10" s="17" t="s">
        <v>39</v>
      </c>
      <c r="G10" s="22" t="s">
        <v>96</v>
      </c>
      <c r="H10" s="1">
        <f t="shared" si="1"/>
        <v>1</v>
      </c>
      <c r="I10" s="1">
        <f t="shared" si="0"/>
        <v>0</v>
      </c>
      <c r="J10" s="1">
        <f t="shared" si="0"/>
        <v>0</v>
      </c>
      <c r="K10" s="1">
        <f t="shared" si="0"/>
        <v>1</v>
      </c>
      <c r="L10" s="1">
        <f t="shared" si="0"/>
        <v>0</v>
      </c>
      <c r="M10" s="1">
        <f t="shared" si="0"/>
        <v>0</v>
      </c>
    </row>
    <row r="11" spans="1:13" x14ac:dyDescent="0.3">
      <c r="A11" s="16" t="s">
        <v>81</v>
      </c>
      <c r="B11" s="17" t="s">
        <v>85</v>
      </c>
      <c r="D11" s="23" t="s">
        <v>88</v>
      </c>
      <c r="E11" s="24" t="s">
        <v>103</v>
      </c>
      <c r="F11" s="24" t="s">
        <v>94</v>
      </c>
      <c r="G11" s="25"/>
      <c r="H11" s="1">
        <f t="shared" si="1"/>
        <v>0</v>
      </c>
      <c r="I11" s="1">
        <f t="shared" si="0"/>
        <v>1</v>
      </c>
      <c r="J11" s="1">
        <f t="shared" si="0"/>
        <v>0</v>
      </c>
      <c r="K11" s="1">
        <f t="shared" si="0"/>
        <v>0</v>
      </c>
      <c r="L11" s="1">
        <f t="shared" si="0"/>
        <v>0</v>
      </c>
      <c r="M11" s="1">
        <f t="shared" si="0"/>
        <v>1</v>
      </c>
    </row>
    <row r="13" spans="1:13" ht="30" x14ac:dyDescent="0.4">
      <c r="G13" s="15" t="s">
        <v>60</v>
      </c>
      <c r="H13" s="1">
        <f t="shared" ref="H13:M13" si="2">SUM(H2:H11)/COUNT(H2:H11)</f>
        <v>0.5</v>
      </c>
      <c r="I13" s="1">
        <f t="shared" si="2"/>
        <v>0.3</v>
      </c>
      <c r="J13" s="1">
        <f t="shared" si="2"/>
        <v>0.1</v>
      </c>
      <c r="K13" s="1">
        <f t="shared" si="2"/>
        <v>0.3</v>
      </c>
      <c r="L13" s="1">
        <f t="shared" si="2"/>
        <v>0.3</v>
      </c>
      <c r="M13" s="1">
        <f t="shared" si="2"/>
        <v>0.1</v>
      </c>
    </row>
    <row r="14" spans="1:13" x14ac:dyDescent="0.3">
      <c r="G14" s="15" t="s">
        <v>104</v>
      </c>
      <c r="H14" s="1">
        <f>COUNTIF($A$2:$A$11,"Ham")/COUNTA($A$2:$A$11)</f>
        <v>0.5</v>
      </c>
      <c r="I14" s="1">
        <f t="shared" ref="I14:M14" si="3">COUNTIF($A$2:$A$11,"Ham")/COUNTA($A$2:$A$11)</f>
        <v>0.5</v>
      </c>
      <c r="J14" s="1">
        <f t="shared" si="3"/>
        <v>0.5</v>
      </c>
      <c r="K14" s="1">
        <f t="shared" si="3"/>
        <v>0.5</v>
      </c>
      <c r="L14" s="1">
        <f t="shared" si="3"/>
        <v>0.5</v>
      </c>
      <c r="M14" s="1">
        <f t="shared" si="3"/>
        <v>0.5</v>
      </c>
    </row>
    <row r="15" spans="1:13" x14ac:dyDescent="0.3">
      <c r="G15" s="15" t="s">
        <v>105</v>
      </c>
      <c r="H15" s="1">
        <f>COUNTIF($A$2:$A$11,"Spam")/COUNTA($A$2:$A$11)</f>
        <v>0.5</v>
      </c>
      <c r="I15" s="1">
        <f t="shared" ref="I15:M15" si="4">COUNTIF($A$2:$A$11,"Spam")/COUNTA($A$2:$A$11)</f>
        <v>0.5</v>
      </c>
      <c r="J15" s="1">
        <f t="shared" si="4"/>
        <v>0.5</v>
      </c>
      <c r="K15" s="1">
        <f t="shared" si="4"/>
        <v>0.5</v>
      </c>
      <c r="L15" s="1">
        <f t="shared" si="4"/>
        <v>0.5</v>
      </c>
      <c r="M15" s="1">
        <f t="shared" si="4"/>
        <v>0.5</v>
      </c>
    </row>
    <row r="16" spans="1:13" ht="30" x14ac:dyDescent="0.4">
      <c r="G16" s="15" t="s">
        <v>106</v>
      </c>
      <c r="H16" s="1">
        <f t="shared" ref="H16:M16" si="5">COUNTIFS(H2:H11,1,$A$2:$A$11,"Ham")/COUNTIFS($A$2:$A$11,"Ham")</f>
        <v>0.2</v>
      </c>
      <c r="I16" s="1">
        <f t="shared" si="5"/>
        <v>0.4</v>
      </c>
      <c r="J16" s="1">
        <f t="shared" si="5"/>
        <v>0.2</v>
      </c>
      <c r="K16" s="1">
        <f t="shared" si="5"/>
        <v>0.4</v>
      </c>
      <c r="L16" s="1">
        <f t="shared" si="5"/>
        <v>0.4</v>
      </c>
      <c r="M16" s="1">
        <f t="shared" si="5"/>
        <v>0</v>
      </c>
    </row>
    <row r="17" spans="1:20" ht="30" x14ac:dyDescent="0.4">
      <c r="G17" s="15" t="s">
        <v>107</v>
      </c>
      <c r="H17" s="1">
        <f t="shared" ref="H17:M17" si="6">COUNTIFS(H2:H11,1,$A$2:$A$11,"Spam")/COUNTIFS($A$2:$A$11,"Spam")</f>
        <v>0.8</v>
      </c>
      <c r="I17" s="1">
        <f t="shared" si="6"/>
        <v>0.2</v>
      </c>
      <c r="J17" s="1">
        <f t="shared" si="6"/>
        <v>0</v>
      </c>
      <c r="K17" s="1">
        <f t="shared" si="6"/>
        <v>0.2</v>
      </c>
      <c r="L17" s="1">
        <f t="shared" si="6"/>
        <v>0.2</v>
      </c>
      <c r="M17" s="1">
        <f t="shared" si="6"/>
        <v>0.2</v>
      </c>
    </row>
    <row r="18" spans="1:20" x14ac:dyDescent="0.3">
      <c r="G18" s="15"/>
      <c r="H18" s="26"/>
      <c r="I18" s="26"/>
      <c r="J18" s="26"/>
      <c r="K18" s="26"/>
      <c r="L18" s="26"/>
      <c r="M18" s="26"/>
    </row>
    <row r="19" spans="1:20" ht="30" x14ac:dyDescent="0.4">
      <c r="A19" s="1" t="s">
        <v>73</v>
      </c>
      <c r="B19" s="1" t="s">
        <v>74</v>
      </c>
      <c r="D19" s="1" t="s">
        <v>74</v>
      </c>
      <c r="H19" s="5" t="s">
        <v>87</v>
      </c>
      <c r="I19" s="5" t="s">
        <v>94</v>
      </c>
      <c r="J19" s="5" t="s">
        <v>95</v>
      </c>
      <c r="K19" s="5" t="s">
        <v>96</v>
      </c>
      <c r="L19" s="5" t="s">
        <v>89</v>
      </c>
      <c r="M19" s="5" t="s">
        <v>88</v>
      </c>
      <c r="O19" s="44" t="s">
        <v>108</v>
      </c>
      <c r="P19" s="44" t="s">
        <v>109</v>
      </c>
      <c r="Q19" s="44" t="s">
        <v>67</v>
      </c>
      <c r="R19" s="44"/>
      <c r="S19" s="44" t="s">
        <v>110</v>
      </c>
      <c r="T19" s="44" t="s">
        <v>111</v>
      </c>
    </row>
    <row r="20" spans="1:20" x14ac:dyDescent="0.3">
      <c r="A20" s="27" t="s">
        <v>81</v>
      </c>
      <c r="B20" s="28" t="s">
        <v>86</v>
      </c>
      <c r="D20" s="29" t="s">
        <v>87</v>
      </c>
      <c r="E20" s="30" t="s">
        <v>99</v>
      </c>
      <c r="F20" s="30" t="s">
        <v>39</v>
      </c>
      <c r="G20" s="31" t="s">
        <v>94</v>
      </c>
      <c r="H20" s="1">
        <f>COUNTIF($D20:$G20,H$1)</f>
        <v>1</v>
      </c>
      <c r="I20" s="1">
        <f t="shared" ref="I20:M29" si="7">COUNTIF($D20:$G20,I$1)</f>
        <v>1</v>
      </c>
      <c r="J20" s="1">
        <f t="shared" si="7"/>
        <v>0</v>
      </c>
      <c r="K20" s="1">
        <f t="shared" si="7"/>
        <v>0</v>
      </c>
      <c r="L20" s="1">
        <f t="shared" si="7"/>
        <v>0</v>
      </c>
      <c r="M20" s="1">
        <f t="shared" si="7"/>
        <v>0</v>
      </c>
      <c r="O20" s="32" cm="1">
        <f t="array" ref="O20">PRODUCT(IF(H20:M20,$H$16:$M$16,1-$H$16:$M$16))</f>
        <v>2.3040000000000005E-2</v>
      </c>
      <c r="P20" s="32" cm="1">
        <f t="array" ref="P20">PRODUCT(IF(H20:M20,$H$17:$M$17,1-$H$17:$M$17))</f>
        <v>8.1920000000000034E-2</v>
      </c>
      <c r="Q20" s="32">
        <f>O20*$H$14+P20*$H$15</f>
        <v>5.248000000000002E-2</v>
      </c>
      <c r="R20" s="32"/>
      <c r="S20" s="45">
        <f t="shared" ref="S20:S29" si="8">O20*$H$14/Q20</f>
        <v>0.21951219512195119</v>
      </c>
      <c r="T20" s="33">
        <f t="shared" ref="T20:T29" si="9">P20*$H$14/Q20</f>
        <v>0.78048780487804881</v>
      </c>
    </row>
    <row r="21" spans="1:20" x14ac:dyDescent="0.3">
      <c r="A21" s="27" t="s">
        <v>81</v>
      </c>
      <c r="B21" s="28" t="s">
        <v>79</v>
      </c>
      <c r="D21" s="34" t="s">
        <v>94</v>
      </c>
      <c r="E21" s="28" t="s">
        <v>100</v>
      </c>
      <c r="F21" s="28" t="s">
        <v>101</v>
      </c>
      <c r="G21" s="35" t="s">
        <v>96</v>
      </c>
      <c r="H21" s="1">
        <f t="shared" ref="H21:H29" si="10">COUNTIF($D21:$G21,H$1)</f>
        <v>0</v>
      </c>
      <c r="I21" s="1">
        <f t="shared" si="7"/>
        <v>1</v>
      </c>
      <c r="J21" s="1">
        <f t="shared" si="7"/>
        <v>0</v>
      </c>
      <c r="K21" s="1">
        <f t="shared" si="7"/>
        <v>1</v>
      </c>
      <c r="L21" s="1">
        <f t="shared" si="7"/>
        <v>0</v>
      </c>
      <c r="M21" s="1">
        <f t="shared" si="7"/>
        <v>0</v>
      </c>
      <c r="O21" s="32" cm="1">
        <f t="array" ref="O21">PRODUCT(IF(H21:M21,$H$16:$M$16,1-$H$16:$M$16))</f>
        <v>6.1440000000000015E-2</v>
      </c>
      <c r="P21" s="32" cm="1">
        <f t="array" ref="P21">PRODUCT(IF(H21:M21,$H$17:$M$17,1-$H$17:$M$17))</f>
        <v>5.1199999999999996E-3</v>
      </c>
      <c r="Q21" s="32">
        <f t="shared" ref="Q21:Q29" si="11">O21*$H$14+P21*$H$15</f>
        <v>3.3280000000000004E-2</v>
      </c>
      <c r="R21" s="32"/>
      <c r="S21" s="45">
        <f t="shared" si="8"/>
        <v>0.92307692307692324</v>
      </c>
      <c r="T21" s="33">
        <f t="shared" si="9"/>
        <v>7.6923076923076913E-2</v>
      </c>
    </row>
    <row r="22" spans="1:20" x14ac:dyDescent="0.3">
      <c r="A22" s="27" t="s">
        <v>81</v>
      </c>
      <c r="B22" s="28" t="s">
        <v>87</v>
      </c>
      <c r="D22" s="34" t="s">
        <v>87</v>
      </c>
      <c r="E22" s="28"/>
      <c r="F22" s="28"/>
      <c r="G22" s="35"/>
      <c r="H22" s="1">
        <f t="shared" si="10"/>
        <v>1</v>
      </c>
      <c r="I22" s="1">
        <f t="shared" si="7"/>
        <v>0</v>
      </c>
      <c r="J22" s="1">
        <f t="shared" si="7"/>
        <v>0</v>
      </c>
      <c r="K22" s="1">
        <f t="shared" si="7"/>
        <v>0</v>
      </c>
      <c r="L22" s="1">
        <f t="shared" si="7"/>
        <v>0</v>
      </c>
      <c r="M22" s="1">
        <f t="shared" si="7"/>
        <v>0</v>
      </c>
      <c r="O22" s="32" cm="1">
        <f t="array" ref="O22">PRODUCT(IF(H22:M22,$H$16:$M$16,1-$H$16:$M$16))</f>
        <v>3.456E-2</v>
      </c>
      <c r="P22" s="32" cm="1">
        <f t="array" ref="P22">PRODUCT(IF(H22:M22,$H$17:$M$17,1-$H$17:$M$17))</f>
        <v>0.32768000000000014</v>
      </c>
      <c r="Q22" s="32">
        <f t="shared" si="11"/>
        <v>0.18112000000000006</v>
      </c>
      <c r="R22" s="32"/>
      <c r="S22" s="45">
        <f t="shared" si="8"/>
        <v>9.5406360424028239E-2</v>
      </c>
      <c r="T22" s="33">
        <f t="shared" si="9"/>
        <v>0.90459363957597183</v>
      </c>
    </row>
    <row r="23" spans="1:20" x14ac:dyDescent="0.3">
      <c r="A23" s="27" t="s">
        <v>81</v>
      </c>
      <c r="B23" s="28" t="s">
        <v>88</v>
      </c>
      <c r="D23" s="34" t="s">
        <v>88</v>
      </c>
      <c r="E23" s="28"/>
      <c r="F23" s="28"/>
      <c r="G23" s="35"/>
      <c r="H23" s="1">
        <f t="shared" si="10"/>
        <v>0</v>
      </c>
      <c r="I23" s="1">
        <f t="shared" si="7"/>
        <v>0</v>
      </c>
      <c r="J23" s="1">
        <f t="shared" si="7"/>
        <v>0</v>
      </c>
      <c r="K23" s="1">
        <f t="shared" si="7"/>
        <v>0</v>
      </c>
      <c r="L23" s="1">
        <f t="shared" si="7"/>
        <v>0</v>
      </c>
      <c r="M23" s="1">
        <f t="shared" si="7"/>
        <v>1</v>
      </c>
      <c r="O23" s="32" cm="1">
        <f t="array" ref="O23">PRODUCT(IF(H23:M23,$H$16:$M$16,1-$H$16:$M$16))</f>
        <v>0</v>
      </c>
      <c r="P23" s="32" cm="1">
        <f t="array" ref="P23">PRODUCT(IF(H23:M23,$H$17:$M$17,1-$H$17:$M$17))</f>
        <v>2.0479999999999998E-2</v>
      </c>
      <c r="Q23" s="32">
        <f t="shared" si="11"/>
        <v>1.0239999999999999E-2</v>
      </c>
      <c r="R23" s="32"/>
      <c r="S23" s="45">
        <f t="shared" si="8"/>
        <v>0</v>
      </c>
      <c r="T23" s="33">
        <f t="shared" si="9"/>
        <v>1</v>
      </c>
    </row>
    <row r="24" spans="1:20" x14ac:dyDescent="0.3">
      <c r="A24" s="27" t="s">
        <v>81</v>
      </c>
      <c r="B24" s="28" t="s">
        <v>89</v>
      </c>
      <c r="D24" s="34" t="s">
        <v>89</v>
      </c>
      <c r="E24" s="28"/>
      <c r="F24" s="28"/>
      <c r="G24" s="35"/>
      <c r="H24" s="1">
        <f t="shared" si="10"/>
        <v>0</v>
      </c>
      <c r="I24" s="1">
        <f t="shared" si="7"/>
        <v>0</v>
      </c>
      <c r="J24" s="1">
        <f t="shared" si="7"/>
        <v>0</v>
      </c>
      <c r="K24" s="1">
        <f t="shared" si="7"/>
        <v>0</v>
      </c>
      <c r="L24" s="1">
        <f t="shared" si="7"/>
        <v>1</v>
      </c>
      <c r="M24" s="1">
        <f t="shared" si="7"/>
        <v>0</v>
      </c>
      <c r="O24" s="32" cm="1">
        <f t="array" ref="O24">PRODUCT(IF(H24:M24,$H$16:$M$16,1-$H$16:$M$16))</f>
        <v>9.2160000000000006E-2</v>
      </c>
      <c r="P24" s="32" cm="1">
        <f t="array" ref="P24">PRODUCT(IF(H24:M24,$H$17:$M$17,1-$H$17:$M$17))</f>
        <v>2.0479999999999998E-2</v>
      </c>
      <c r="Q24" s="32">
        <f t="shared" si="11"/>
        <v>5.6320000000000002E-2</v>
      </c>
      <c r="R24" s="32"/>
      <c r="S24" s="45">
        <f t="shared" si="8"/>
        <v>0.81818181818181823</v>
      </c>
      <c r="T24" s="33">
        <f t="shared" si="9"/>
        <v>0.1818181818181818</v>
      </c>
    </row>
    <row r="25" spans="1:20" x14ac:dyDescent="0.3">
      <c r="A25" s="27" t="s">
        <v>81</v>
      </c>
      <c r="B25" s="28" t="s">
        <v>87</v>
      </c>
      <c r="D25" s="34" t="s">
        <v>87</v>
      </c>
      <c r="E25" s="28"/>
      <c r="F25" s="28"/>
      <c r="G25" s="35"/>
      <c r="H25" s="1">
        <f t="shared" si="10"/>
        <v>1</v>
      </c>
      <c r="I25" s="1">
        <f t="shared" si="7"/>
        <v>0</v>
      </c>
      <c r="J25" s="1">
        <f t="shared" si="7"/>
        <v>0</v>
      </c>
      <c r="K25" s="1">
        <f t="shared" si="7"/>
        <v>0</v>
      </c>
      <c r="L25" s="1">
        <f t="shared" si="7"/>
        <v>0</v>
      </c>
      <c r="M25" s="1">
        <f t="shared" si="7"/>
        <v>0</v>
      </c>
      <c r="O25" s="32" cm="1">
        <f t="array" ref="O25">PRODUCT(IF(H25:M25,$H$16:$M$16,1-$H$16:$M$16))</f>
        <v>3.456E-2</v>
      </c>
      <c r="P25" s="32" cm="1">
        <f t="array" ref="P25">PRODUCT(IF(H25:M25,$H$17:$M$17,1-$H$17:$M$17))</f>
        <v>0.32768000000000014</v>
      </c>
      <c r="Q25" s="32">
        <f t="shared" si="11"/>
        <v>0.18112000000000006</v>
      </c>
      <c r="R25" s="32"/>
      <c r="S25" s="45">
        <f t="shared" si="8"/>
        <v>9.5406360424028239E-2</v>
      </c>
      <c r="T25" s="33">
        <f t="shared" si="9"/>
        <v>0.90459363957597183</v>
      </c>
    </row>
    <row r="26" spans="1:20" x14ac:dyDescent="0.3">
      <c r="A26" s="27" t="s">
        <v>81</v>
      </c>
      <c r="B26" s="28" t="s">
        <v>80</v>
      </c>
      <c r="D26" s="34" t="s">
        <v>95</v>
      </c>
      <c r="E26" s="28" t="s">
        <v>94</v>
      </c>
      <c r="F26" s="28"/>
      <c r="G26" s="35"/>
      <c r="H26" s="1">
        <f t="shared" si="10"/>
        <v>0</v>
      </c>
      <c r="I26" s="1">
        <f t="shared" si="7"/>
        <v>1</v>
      </c>
      <c r="J26" s="1">
        <f t="shared" si="7"/>
        <v>1</v>
      </c>
      <c r="K26" s="1">
        <f t="shared" si="7"/>
        <v>0</v>
      </c>
      <c r="L26" s="1">
        <f t="shared" si="7"/>
        <v>0</v>
      </c>
      <c r="M26" s="1">
        <f t="shared" si="7"/>
        <v>0</v>
      </c>
      <c r="O26" s="32" cm="1">
        <f t="array" ref="O26">PRODUCT(IF(H26:M26,$H$16:$M$16,1-$H$16:$M$16))</f>
        <v>2.3040000000000005E-2</v>
      </c>
      <c r="P26" s="32" cm="1">
        <f t="array" ref="P26">PRODUCT(IF(H26:M26,$H$17:$M$17,1-$H$17:$M$17))</f>
        <v>0</v>
      </c>
      <c r="Q26" s="32">
        <f t="shared" si="11"/>
        <v>1.1520000000000002E-2</v>
      </c>
      <c r="R26" s="32"/>
      <c r="S26" s="45">
        <f t="shared" si="8"/>
        <v>1</v>
      </c>
      <c r="T26" s="33">
        <f t="shared" si="9"/>
        <v>0</v>
      </c>
    </row>
    <row r="27" spans="1:20" x14ac:dyDescent="0.3">
      <c r="A27" s="27" t="s">
        <v>90</v>
      </c>
      <c r="B27" s="28" t="s">
        <v>91</v>
      </c>
      <c r="D27" s="34" t="s">
        <v>87</v>
      </c>
      <c r="E27" s="28" t="s">
        <v>39</v>
      </c>
      <c r="F27" s="28" t="s">
        <v>96</v>
      </c>
      <c r="G27" s="35"/>
      <c r="H27" s="1">
        <f t="shared" si="10"/>
        <v>1</v>
      </c>
      <c r="I27" s="1">
        <f t="shared" si="7"/>
        <v>0</v>
      </c>
      <c r="J27" s="1">
        <f t="shared" si="7"/>
        <v>0</v>
      </c>
      <c r="K27" s="1">
        <f t="shared" si="7"/>
        <v>1</v>
      </c>
      <c r="L27" s="1">
        <f t="shared" si="7"/>
        <v>0</v>
      </c>
      <c r="M27" s="1">
        <f t="shared" si="7"/>
        <v>0</v>
      </c>
      <c r="O27" s="32" cm="1">
        <f t="array" ref="O27">PRODUCT(IF(H27:M27,$H$16:$M$16,1-$H$16:$M$16))</f>
        <v>2.3040000000000001E-2</v>
      </c>
      <c r="P27" s="32" cm="1">
        <f t="array" ref="P27">PRODUCT(IF(H27:M27,$H$17:$M$17,1-$H$17:$M$17))</f>
        <v>8.1920000000000034E-2</v>
      </c>
      <c r="Q27" s="32">
        <f t="shared" si="11"/>
        <v>5.248000000000002E-2</v>
      </c>
      <c r="R27" s="32"/>
      <c r="S27" s="45">
        <f t="shared" si="8"/>
        <v>0.21951219512195116</v>
      </c>
      <c r="T27" s="33">
        <f t="shared" si="9"/>
        <v>0.78048780487804881</v>
      </c>
    </row>
    <row r="28" spans="1:20" x14ac:dyDescent="0.3">
      <c r="A28" s="27" t="s">
        <v>90</v>
      </c>
      <c r="B28" s="28" t="s">
        <v>92</v>
      </c>
      <c r="D28" s="34" t="s">
        <v>89</v>
      </c>
      <c r="E28" s="28" t="s">
        <v>101</v>
      </c>
      <c r="F28" s="28" t="s">
        <v>94</v>
      </c>
      <c r="G28" s="35"/>
      <c r="H28" s="1">
        <f t="shared" si="10"/>
        <v>0</v>
      </c>
      <c r="I28" s="1">
        <f t="shared" si="7"/>
        <v>1</v>
      </c>
      <c r="J28" s="1">
        <f t="shared" si="7"/>
        <v>0</v>
      </c>
      <c r="K28" s="1">
        <f t="shared" si="7"/>
        <v>0</v>
      </c>
      <c r="L28" s="1">
        <f t="shared" si="7"/>
        <v>1</v>
      </c>
      <c r="M28" s="1">
        <f t="shared" si="7"/>
        <v>0</v>
      </c>
      <c r="O28" s="32" cm="1">
        <f t="array" ref="O28">PRODUCT(IF(H28:M28,$H$16:$M$16,1-$H$16:$M$16))</f>
        <v>6.1440000000000022E-2</v>
      </c>
      <c r="P28" s="32" cm="1">
        <f t="array" ref="P28">PRODUCT(IF(H28:M28,$H$17:$M$17,1-$H$17:$M$17))</f>
        <v>5.1199999999999996E-3</v>
      </c>
      <c r="Q28" s="32">
        <f t="shared" si="11"/>
        <v>3.3280000000000011E-2</v>
      </c>
      <c r="R28" s="32"/>
      <c r="S28" s="45">
        <f t="shared" si="8"/>
        <v>0.92307692307692313</v>
      </c>
      <c r="T28" s="33">
        <f t="shared" si="9"/>
        <v>7.6923076923076886E-2</v>
      </c>
    </row>
    <row r="29" spans="1:20" x14ac:dyDescent="0.3">
      <c r="A29" s="27" t="s">
        <v>90</v>
      </c>
      <c r="B29" s="28" t="s">
        <v>93</v>
      </c>
      <c r="D29" s="36" t="s">
        <v>89</v>
      </c>
      <c r="E29" s="37" t="s">
        <v>101</v>
      </c>
      <c r="F29" s="37" t="s">
        <v>96</v>
      </c>
      <c r="G29" s="38"/>
      <c r="H29" s="1">
        <f t="shared" si="10"/>
        <v>0</v>
      </c>
      <c r="I29" s="1">
        <f t="shared" si="7"/>
        <v>0</v>
      </c>
      <c r="J29" s="1">
        <f t="shared" si="7"/>
        <v>0</v>
      </c>
      <c r="K29" s="1">
        <f t="shared" si="7"/>
        <v>1</v>
      </c>
      <c r="L29" s="1">
        <f t="shared" si="7"/>
        <v>1</v>
      </c>
      <c r="M29" s="1">
        <f t="shared" si="7"/>
        <v>0</v>
      </c>
      <c r="O29" s="32" cm="1">
        <f t="array" ref="O29">PRODUCT(IF(H29:M29,$H$16:$M$16,1-$H$16:$M$16))</f>
        <v>6.1440000000000008E-2</v>
      </c>
      <c r="P29" s="32" cm="1">
        <f t="array" ref="P29">PRODUCT(IF(H29:M29,$H$17:$M$17,1-$H$17:$M$17))</f>
        <v>5.1199999999999996E-3</v>
      </c>
      <c r="Q29" s="32">
        <f t="shared" si="11"/>
        <v>3.3280000000000004E-2</v>
      </c>
      <c r="R29" s="32"/>
      <c r="S29" s="45">
        <f t="shared" si="8"/>
        <v>0.92307692307692313</v>
      </c>
      <c r="T29" s="33">
        <f t="shared" si="9"/>
        <v>7.6923076923076913E-2</v>
      </c>
    </row>
  </sheetData>
  <pageMargins left="0.7" right="0.7" top="0.75" bottom="0.75" header="0.3" footer="0.3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C19FA7C-B1A1-3942-87A3-95C4BA764408}">
  <sheetPr codeName="Sheet68">
    <tabColor rgb="FFFF0000"/>
  </sheetPr>
  <dimension ref="A1"/>
  <sheetViews>
    <sheetView zoomScale="80" zoomScaleNormal="80" workbookViewId="0"/>
  </sheetViews>
  <sheetFormatPr baseColWidth="10" defaultColWidth="10.83203125" defaultRowHeight="26" x14ac:dyDescent="0.3"/>
  <cols>
    <col min="1" max="16384" width="10.83203125" style="44"/>
  </cols>
  <sheetData/>
  <pageMargins left="0.7" right="0.7" top="0.75" bottom="0.75" header="0.3" footer="0.3"/>
  <drawing r:id="rId1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4B5C723-85BE-7246-8979-29DE651A5E86}">
  <sheetPr codeName="Sheet29">
    <tabColor rgb="FF002060"/>
  </sheetPr>
  <dimension ref="A1:A12"/>
  <sheetViews>
    <sheetView workbookViewId="0">
      <selection sqref="A1:A12"/>
    </sheetView>
  </sheetViews>
  <sheetFormatPr baseColWidth="10" defaultRowHeight="21" x14ac:dyDescent="0.25"/>
  <cols>
    <col min="1" max="2" width="10.83203125" style="2"/>
    <col min="3" max="3" width="15.6640625" style="2" bestFit="1" customWidth="1"/>
    <col min="4" max="4" width="12.1640625" style="2" bestFit="1" customWidth="1"/>
    <col min="5" max="16384" width="10.83203125" style="2"/>
  </cols>
  <sheetData>
    <row r="1" spans="1:1" ht="26" x14ac:dyDescent="0.3">
      <c r="A1" s="1" t="s">
        <v>123</v>
      </c>
    </row>
    <row r="2" spans="1:1" ht="26" x14ac:dyDescent="0.3">
      <c r="A2" s="1" t="s">
        <v>122</v>
      </c>
    </row>
    <row r="3" spans="1:1" ht="26" x14ac:dyDescent="0.3">
      <c r="A3" s="1" t="s">
        <v>121</v>
      </c>
    </row>
    <row r="4" spans="1:1" ht="26" x14ac:dyDescent="0.3">
      <c r="A4" s="1" t="s">
        <v>120</v>
      </c>
    </row>
    <row r="5" spans="1:1" ht="26" x14ac:dyDescent="0.3">
      <c r="A5" s="1" t="s">
        <v>119</v>
      </c>
    </row>
    <row r="6" spans="1:1" ht="26" x14ac:dyDescent="0.3">
      <c r="A6" s="1" t="s">
        <v>118</v>
      </c>
    </row>
    <row r="7" spans="1:1" ht="26" x14ac:dyDescent="0.3">
      <c r="A7" s="1" t="s">
        <v>117</v>
      </c>
    </row>
    <row r="8" spans="1:1" ht="26" x14ac:dyDescent="0.3">
      <c r="A8" s="1" t="s">
        <v>116</v>
      </c>
    </row>
    <row r="9" spans="1:1" ht="26" x14ac:dyDescent="0.3">
      <c r="A9" s="1" t="s">
        <v>115</v>
      </c>
    </row>
    <row r="10" spans="1:1" ht="26" x14ac:dyDescent="0.3">
      <c r="A10" s="1" t="s">
        <v>114</v>
      </c>
    </row>
    <row r="11" spans="1:1" ht="26" x14ac:dyDescent="0.3">
      <c r="A11" s="1" t="s">
        <v>113</v>
      </c>
    </row>
    <row r="12" spans="1:1" ht="26" x14ac:dyDescent="0.3">
      <c r="A12" s="1" t="s">
        <v>112</v>
      </c>
    </row>
  </sheetData>
  <pageMargins left="0.7" right="0.7" top="0.75" bottom="0.75" header="0.3" footer="0.3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1F210C9-1BBA-EE45-A2A8-7A1FCE91D860}">
  <sheetPr codeName="Sheet69">
    <tabColor rgb="FFFF0000"/>
  </sheetPr>
  <dimension ref="B2:D6"/>
  <sheetViews>
    <sheetView workbookViewId="0">
      <selection activeCell="E8" sqref="E8"/>
    </sheetView>
  </sheetViews>
  <sheetFormatPr baseColWidth="10" defaultRowHeight="29" x14ac:dyDescent="0.35"/>
  <cols>
    <col min="1" max="16384" width="10.83203125" style="46"/>
  </cols>
  <sheetData>
    <row r="2" spans="2:4" x14ac:dyDescent="0.35">
      <c r="B2" s="46" t="s">
        <v>126</v>
      </c>
    </row>
    <row r="4" spans="2:4" x14ac:dyDescent="0.35">
      <c r="C4" s="46" t="s">
        <v>125</v>
      </c>
    </row>
    <row r="6" spans="2:4" x14ac:dyDescent="0.35">
      <c r="D6" s="46" t="s">
        <v>124</v>
      </c>
    </row>
  </sheetData>
  <pageMargins left="0.7" right="0.7" top="0.75" bottom="0.75" header="0.3" footer="0.3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450D434-59BA-A14D-AEED-96D4B6ED0161}">
  <sheetPr codeName="Sheet70">
    <tabColor rgb="FFFF0000"/>
  </sheetPr>
  <dimension ref="B3:I27"/>
  <sheetViews>
    <sheetView workbookViewId="0">
      <selection activeCell="E8" sqref="E8"/>
    </sheetView>
  </sheetViews>
  <sheetFormatPr baseColWidth="10" defaultRowHeight="26" x14ac:dyDescent="0.3"/>
  <cols>
    <col min="1" max="1" width="10.83203125" style="44"/>
    <col min="2" max="2" width="10.33203125" style="44" bestFit="1" customWidth="1"/>
    <col min="3" max="3" width="7" style="44" bestFit="1" customWidth="1"/>
    <col min="4" max="4" width="6.1640625" style="44" bestFit="1" customWidth="1"/>
    <col min="5" max="5" width="9.6640625" style="44" bestFit="1" customWidth="1"/>
    <col min="6" max="6" width="12.6640625" style="44" bestFit="1" customWidth="1"/>
    <col min="7" max="7" width="7.83203125" style="44" bestFit="1" customWidth="1"/>
    <col min="8" max="8" width="7.6640625" style="44" bestFit="1" customWidth="1"/>
    <col min="9" max="9" width="13.6640625" style="44" bestFit="1" customWidth="1"/>
    <col min="10" max="10" width="15" style="44" bestFit="1" customWidth="1"/>
    <col min="11" max="11" width="10.83203125" style="44"/>
    <col min="12" max="12" width="15" style="44" bestFit="1" customWidth="1"/>
    <col min="13" max="16384" width="10.83203125" style="44"/>
  </cols>
  <sheetData>
    <row r="3" spans="2:9" x14ac:dyDescent="0.3">
      <c r="B3" s="44" t="s">
        <v>134</v>
      </c>
      <c r="C3" s="44" t="s">
        <v>133</v>
      </c>
      <c r="D3" s="44" t="s">
        <v>132</v>
      </c>
      <c r="E3" s="44" t="s">
        <v>131</v>
      </c>
      <c r="F3" s="44" t="s">
        <v>130</v>
      </c>
      <c r="G3" s="44" t="s">
        <v>129</v>
      </c>
      <c r="H3" s="44" t="s">
        <v>128</v>
      </c>
      <c r="I3" s="44" t="s">
        <v>127</v>
      </c>
    </row>
    <row r="4" spans="2:9" x14ac:dyDescent="0.3">
      <c r="B4" s="44">
        <v>1</v>
      </c>
      <c r="C4" s="44">
        <v>1</v>
      </c>
      <c r="D4" s="44">
        <v>1</v>
      </c>
      <c r="E4" s="44">
        <v>1</v>
      </c>
      <c r="F4" s="44">
        <v>1</v>
      </c>
      <c r="G4" s="44">
        <v>0</v>
      </c>
      <c r="H4" s="44">
        <v>0</v>
      </c>
      <c r="I4" s="44">
        <v>0</v>
      </c>
    </row>
    <row r="5" spans="2:9" x14ac:dyDescent="0.3">
      <c r="B5" s="44">
        <v>1</v>
      </c>
      <c r="C5" s="44">
        <v>0</v>
      </c>
      <c r="D5" s="44">
        <v>1</v>
      </c>
      <c r="E5" s="44">
        <v>1</v>
      </c>
      <c r="F5" s="44">
        <v>0</v>
      </c>
      <c r="G5" s="44">
        <v>0</v>
      </c>
      <c r="H5" s="44">
        <v>0</v>
      </c>
      <c r="I5" s="44">
        <v>1</v>
      </c>
    </row>
    <row r="6" spans="2:9" x14ac:dyDescent="0.3">
      <c r="B6" s="44">
        <v>0</v>
      </c>
      <c r="C6" s="44">
        <v>1</v>
      </c>
      <c r="D6" s="44">
        <v>1</v>
      </c>
      <c r="E6" s="44">
        <v>1</v>
      </c>
      <c r="F6" s="44">
        <v>0</v>
      </c>
      <c r="G6" s="44">
        <v>1</v>
      </c>
      <c r="H6" s="44">
        <v>1</v>
      </c>
      <c r="I6" s="44">
        <v>1</v>
      </c>
    </row>
    <row r="7" spans="2:9" x14ac:dyDescent="0.3">
      <c r="B7" s="44">
        <v>1</v>
      </c>
      <c r="C7" s="44">
        <v>0</v>
      </c>
      <c r="D7" s="44">
        <v>1</v>
      </c>
      <c r="E7" s="44">
        <v>1</v>
      </c>
      <c r="F7" s="44">
        <v>0</v>
      </c>
      <c r="G7" s="44">
        <v>0</v>
      </c>
      <c r="H7" s="44">
        <v>0</v>
      </c>
      <c r="I7" s="44">
        <v>1</v>
      </c>
    </row>
    <row r="8" spans="2:9" x14ac:dyDescent="0.3">
      <c r="B8" s="44">
        <v>1</v>
      </c>
      <c r="C8" s="44">
        <v>1</v>
      </c>
      <c r="D8" s="44">
        <v>1</v>
      </c>
      <c r="E8" s="44">
        <v>1</v>
      </c>
      <c r="F8" s="44">
        <v>1</v>
      </c>
      <c r="G8" s="44">
        <v>0</v>
      </c>
      <c r="H8" s="44">
        <v>0</v>
      </c>
      <c r="I8" s="44">
        <v>0</v>
      </c>
    </row>
    <row r="9" spans="2:9" x14ac:dyDescent="0.3">
      <c r="B9" s="44">
        <v>1</v>
      </c>
      <c r="C9" s="44">
        <v>0</v>
      </c>
      <c r="D9" s="44">
        <v>1</v>
      </c>
      <c r="E9" s="44">
        <v>1</v>
      </c>
      <c r="F9" s="44">
        <v>0</v>
      </c>
      <c r="G9" s="44">
        <v>0</v>
      </c>
      <c r="H9" s="44">
        <v>0</v>
      </c>
      <c r="I9" s="44">
        <v>1</v>
      </c>
    </row>
    <row r="10" spans="2:9" x14ac:dyDescent="0.3">
      <c r="B10" s="44">
        <v>0</v>
      </c>
      <c r="C10" s="44">
        <v>1</v>
      </c>
      <c r="D10" s="44">
        <v>1</v>
      </c>
      <c r="E10" s="44">
        <v>1</v>
      </c>
      <c r="F10" s="44">
        <v>0</v>
      </c>
      <c r="G10" s="44">
        <v>1</v>
      </c>
      <c r="H10" s="44">
        <v>1</v>
      </c>
      <c r="I10" s="44">
        <v>1</v>
      </c>
    </row>
    <row r="11" spans="2:9" x14ac:dyDescent="0.3">
      <c r="B11" s="44">
        <v>1</v>
      </c>
      <c r="C11" s="44">
        <v>0</v>
      </c>
      <c r="D11" s="44">
        <v>1</v>
      </c>
      <c r="E11" s="44">
        <v>1</v>
      </c>
      <c r="F11" s="44">
        <v>0</v>
      </c>
      <c r="G11" s="44">
        <v>0</v>
      </c>
      <c r="H11" s="44">
        <v>0</v>
      </c>
      <c r="I11" s="44">
        <v>1</v>
      </c>
    </row>
    <row r="12" spans="2:9" x14ac:dyDescent="0.3">
      <c r="B12" s="44">
        <v>0</v>
      </c>
      <c r="C12" s="44">
        <v>1</v>
      </c>
      <c r="D12" s="44">
        <v>1</v>
      </c>
      <c r="E12" s="44">
        <v>1</v>
      </c>
      <c r="F12" s="44">
        <v>0</v>
      </c>
      <c r="G12" s="44">
        <v>1</v>
      </c>
      <c r="H12" s="44">
        <v>1</v>
      </c>
      <c r="I12" s="44">
        <v>1</v>
      </c>
    </row>
    <row r="13" spans="2:9" x14ac:dyDescent="0.3">
      <c r="B13" s="44">
        <v>1</v>
      </c>
      <c r="C13" s="44">
        <v>0</v>
      </c>
      <c r="D13" s="44">
        <v>1</v>
      </c>
      <c r="E13" s="44">
        <v>1</v>
      </c>
      <c r="F13" s="44">
        <v>0</v>
      </c>
      <c r="G13" s="44">
        <v>0</v>
      </c>
      <c r="H13" s="44">
        <v>0</v>
      </c>
      <c r="I13" s="44">
        <v>1</v>
      </c>
    </row>
    <row r="14" spans="2:9" x14ac:dyDescent="0.3">
      <c r="B14" s="44">
        <v>1</v>
      </c>
      <c r="C14" s="44">
        <v>0</v>
      </c>
      <c r="D14" s="44">
        <v>1</v>
      </c>
      <c r="E14" s="44">
        <v>1</v>
      </c>
      <c r="F14" s="44">
        <v>0</v>
      </c>
      <c r="G14" s="44">
        <v>0</v>
      </c>
      <c r="H14" s="44">
        <v>0</v>
      </c>
      <c r="I14" s="44">
        <v>1</v>
      </c>
    </row>
    <row r="15" spans="2:9" x14ac:dyDescent="0.3">
      <c r="B15" s="44">
        <v>1</v>
      </c>
      <c r="C15" s="44">
        <v>1</v>
      </c>
      <c r="D15" s="44">
        <v>1</v>
      </c>
      <c r="E15" s="44">
        <v>1</v>
      </c>
      <c r="F15" s="44">
        <v>1</v>
      </c>
      <c r="G15" s="44">
        <v>0</v>
      </c>
      <c r="H15" s="44">
        <v>0</v>
      </c>
      <c r="I15" s="44">
        <v>0</v>
      </c>
    </row>
    <row r="16" spans="2:9" x14ac:dyDescent="0.3">
      <c r="B16" s="44">
        <v>0</v>
      </c>
      <c r="C16" s="44">
        <v>1</v>
      </c>
      <c r="D16" s="44">
        <v>1</v>
      </c>
      <c r="E16" s="44">
        <v>1</v>
      </c>
      <c r="F16" s="44">
        <v>0</v>
      </c>
      <c r="G16" s="44">
        <v>1</v>
      </c>
      <c r="H16" s="44">
        <v>1</v>
      </c>
      <c r="I16" s="44">
        <v>1</v>
      </c>
    </row>
    <row r="17" spans="2:9" x14ac:dyDescent="0.3">
      <c r="B17" s="44">
        <v>0</v>
      </c>
      <c r="C17" s="44">
        <v>1</v>
      </c>
      <c r="D17" s="44">
        <v>1</v>
      </c>
      <c r="E17" s="44">
        <v>1</v>
      </c>
      <c r="F17" s="44">
        <v>0</v>
      </c>
      <c r="G17" s="44">
        <v>1</v>
      </c>
      <c r="H17" s="44">
        <v>1</v>
      </c>
      <c r="I17" s="44">
        <v>1</v>
      </c>
    </row>
    <row r="18" spans="2:9" x14ac:dyDescent="0.3">
      <c r="B18" s="44">
        <v>1</v>
      </c>
      <c r="C18" s="44">
        <v>1</v>
      </c>
      <c r="D18" s="44">
        <v>1</v>
      </c>
      <c r="E18" s="44">
        <v>1</v>
      </c>
      <c r="F18" s="44">
        <v>1</v>
      </c>
      <c r="G18" s="44">
        <v>0</v>
      </c>
      <c r="H18" s="44">
        <v>0</v>
      </c>
      <c r="I18" s="44">
        <v>0</v>
      </c>
    </row>
    <row r="19" spans="2:9" x14ac:dyDescent="0.3">
      <c r="B19" s="44">
        <v>0</v>
      </c>
      <c r="C19" s="44">
        <v>1</v>
      </c>
      <c r="D19" s="44">
        <v>1</v>
      </c>
      <c r="E19" s="44">
        <v>1</v>
      </c>
      <c r="F19" s="44">
        <v>0</v>
      </c>
      <c r="G19" s="44">
        <v>1</v>
      </c>
      <c r="H19" s="44">
        <v>1</v>
      </c>
      <c r="I19" s="44">
        <v>1</v>
      </c>
    </row>
    <row r="20" spans="2:9" x14ac:dyDescent="0.3">
      <c r="B20" s="44">
        <v>1</v>
      </c>
      <c r="C20" s="44">
        <v>0</v>
      </c>
      <c r="D20" s="44">
        <v>1</v>
      </c>
      <c r="E20" s="44">
        <v>1</v>
      </c>
      <c r="F20" s="44">
        <v>0</v>
      </c>
      <c r="G20" s="44">
        <v>0</v>
      </c>
      <c r="H20" s="44">
        <v>0</v>
      </c>
      <c r="I20" s="44">
        <v>1</v>
      </c>
    </row>
    <row r="21" spans="2:9" x14ac:dyDescent="0.3">
      <c r="B21" s="44">
        <v>1</v>
      </c>
      <c r="C21" s="44">
        <v>0</v>
      </c>
      <c r="D21" s="44">
        <v>1</v>
      </c>
      <c r="E21" s="44">
        <v>1</v>
      </c>
      <c r="F21" s="44">
        <v>0</v>
      </c>
      <c r="G21" s="44">
        <v>0</v>
      </c>
      <c r="H21" s="44">
        <v>0</v>
      </c>
      <c r="I21" s="44">
        <v>1</v>
      </c>
    </row>
    <row r="22" spans="2:9" x14ac:dyDescent="0.3">
      <c r="B22" s="44">
        <v>0</v>
      </c>
      <c r="C22" s="44">
        <v>1</v>
      </c>
      <c r="D22" s="44">
        <v>1</v>
      </c>
      <c r="E22" s="44">
        <v>1</v>
      </c>
      <c r="F22" s="44">
        <v>0</v>
      </c>
      <c r="G22" s="44">
        <v>1</v>
      </c>
      <c r="H22" s="44">
        <v>1</v>
      </c>
      <c r="I22" s="44">
        <v>1</v>
      </c>
    </row>
    <row r="23" spans="2:9" x14ac:dyDescent="0.3">
      <c r="B23" s="44">
        <v>1</v>
      </c>
      <c r="C23" s="44">
        <v>0</v>
      </c>
      <c r="D23" s="44">
        <v>1</v>
      </c>
      <c r="E23" s="44">
        <v>1</v>
      </c>
      <c r="F23" s="44">
        <v>0</v>
      </c>
      <c r="G23" s="44">
        <v>0</v>
      </c>
      <c r="H23" s="44">
        <v>0</v>
      </c>
      <c r="I23" s="44">
        <v>1</v>
      </c>
    </row>
    <row r="24" spans="2:9" x14ac:dyDescent="0.3">
      <c r="B24" s="44">
        <v>1</v>
      </c>
      <c r="C24" s="44">
        <v>0</v>
      </c>
      <c r="D24" s="44">
        <v>1</v>
      </c>
      <c r="E24" s="44">
        <v>1</v>
      </c>
      <c r="F24" s="44">
        <v>0</v>
      </c>
      <c r="G24" s="44">
        <v>0</v>
      </c>
      <c r="H24" s="44">
        <v>0</v>
      </c>
      <c r="I24" s="44">
        <v>1</v>
      </c>
    </row>
    <row r="25" spans="2:9" x14ac:dyDescent="0.3">
      <c r="B25" s="44">
        <v>1</v>
      </c>
      <c r="C25" s="44">
        <v>1</v>
      </c>
      <c r="D25" s="44">
        <v>1</v>
      </c>
      <c r="E25" s="44">
        <v>1</v>
      </c>
      <c r="F25" s="44">
        <v>1</v>
      </c>
      <c r="G25" s="44">
        <v>0</v>
      </c>
      <c r="H25" s="44">
        <v>0</v>
      </c>
      <c r="I25" s="44">
        <v>0</v>
      </c>
    </row>
    <row r="26" spans="2:9" x14ac:dyDescent="0.3">
      <c r="B26" s="44">
        <v>0</v>
      </c>
      <c r="C26" s="44">
        <v>1</v>
      </c>
      <c r="D26" s="44">
        <v>1</v>
      </c>
      <c r="E26" s="44">
        <v>1</v>
      </c>
      <c r="F26" s="44">
        <v>0</v>
      </c>
      <c r="G26" s="44">
        <v>1</v>
      </c>
      <c r="H26" s="44">
        <v>1</v>
      </c>
      <c r="I26" s="44">
        <v>1</v>
      </c>
    </row>
    <row r="27" spans="2:9" x14ac:dyDescent="0.3">
      <c r="B27" s="44">
        <v>0</v>
      </c>
      <c r="C27" s="44">
        <v>1</v>
      </c>
      <c r="D27" s="44">
        <v>1</v>
      </c>
      <c r="E27" s="44">
        <v>1</v>
      </c>
      <c r="F27" s="44">
        <v>0</v>
      </c>
      <c r="G27" s="44">
        <v>1</v>
      </c>
      <c r="H27" s="44">
        <v>1</v>
      </c>
      <c r="I27" s="44">
        <v>1</v>
      </c>
    </row>
  </sheetData>
  <dataConsolidate/>
  <pageMargins left="0.7" right="0.7" top="0.75" bottom="0.75" header="0.3" footer="0.3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CF2BF56-7E51-864F-8036-9815BDE613F5}">
  <sheetPr codeName="Sheet71">
    <tabColor rgb="FFFF0000"/>
  </sheetPr>
  <dimension ref="B3:O27"/>
  <sheetViews>
    <sheetView workbookViewId="0">
      <selection activeCell="E8" sqref="E8"/>
    </sheetView>
  </sheetViews>
  <sheetFormatPr baseColWidth="10" defaultRowHeight="26" x14ac:dyDescent="0.3"/>
  <cols>
    <col min="1" max="1" width="10.83203125" style="44"/>
    <col min="2" max="2" width="15.83203125" style="44" bestFit="1" customWidth="1"/>
    <col min="3" max="3" width="10.33203125" style="44" bestFit="1" customWidth="1"/>
    <col min="4" max="4" width="7" style="44" bestFit="1" customWidth="1"/>
    <col min="5" max="5" width="6.1640625" style="44" bestFit="1" customWidth="1"/>
    <col min="6" max="6" width="9.6640625" style="44" bestFit="1" customWidth="1"/>
    <col min="7" max="7" width="12.6640625" style="44" bestFit="1" customWidth="1"/>
    <col min="8" max="8" width="7.83203125" style="44" bestFit="1" customWidth="1"/>
    <col min="9" max="9" width="7.6640625" style="44" bestFit="1" customWidth="1"/>
    <col min="10" max="10" width="13.6640625" style="44" bestFit="1" customWidth="1"/>
    <col min="11" max="11" width="13.6640625" style="44" customWidth="1"/>
    <col min="12" max="12" width="15" style="44" bestFit="1" customWidth="1"/>
    <col min="13" max="13" width="10.83203125" style="44"/>
    <col min="14" max="14" width="15" style="44" bestFit="1" customWidth="1"/>
    <col min="15" max="15" width="15.83203125" style="44" bestFit="1" customWidth="1"/>
    <col min="16" max="16384" width="10.83203125" style="44"/>
  </cols>
  <sheetData>
    <row r="3" spans="2:15" x14ac:dyDescent="0.3">
      <c r="C3" s="44" t="s">
        <v>134</v>
      </c>
      <c r="D3" s="44" t="s">
        <v>133</v>
      </c>
      <c r="E3" s="44" t="s">
        <v>132</v>
      </c>
      <c r="F3" s="44" t="s">
        <v>131</v>
      </c>
      <c r="G3" s="44" t="s">
        <v>130</v>
      </c>
      <c r="H3" s="44" t="s">
        <v>129</v>
      </c>
      <c r="I3" s="44" t="s">
        <v>128</v>
      </c>
      <c r="J3" s="44" t="s">
        <v>127</v>
      </c>
    </row>
    <row r="4" spans="2:15" x14ac:dyDescent="0.3">
      <c r="B4" s="15" t="str">
        <f t="shared" ref="B4:B27" si="0">VLOOKUP(L4,$N$4:$O$6,2,0)</f>
        <v>Athletic</v>
      </c>
      <c r="C4" s="44">
        <v>1</v>
      </c>
      <c r="D4" s="44">
        <v>1</v>
      </c>
      <c r="E4" s="44">
        <v>1</v>
      </c>
      <c r="F4" s="44">
        <v>1</v>
      </c>
      <c r="G4" s="44">
        <v>1</v>
      </c>
      <c r="H4" s="44">
        <v>0</v>
      </c>
      <c r="I4" s="44">
        <v>0</v>
      </c>
      <c r="J4" s="44">
        <v>0</v>
      </c>
      <c r="L4" s="44" t="str">
        <f t="shared" ref="L4:L27" si="1">C4&amp;D4&amp;E4&amp;F4&amp;G4&amp;H4&amp;I4&amp;J4</f>
        <v>11111000</v>
      </c>
      <c r="N4" s="44" t="s">
        <v>140</v>
      </c>
      <c r="O4" s="44" t="s">
        <v>139</v>
      </c>
    </row>
    <row r="5" spans="2:15" x14ac:dyDescent="0.3">
      <c r="B5" s="15" t="str">
        <f t="shared" si="0"/>
        <v>Brutish</v>
      </c>
      <c r="C5" s="44">
        <v>1</v>
      </c>
      <c r="D5" s="44">
        <v>0</v>
      </c>
      <c r="E5" s="44">
        <v>1</v>
      </c>
      <c r="F5" s="44">
        <v>1</v>
      </c>
      <c r="G5" s="44">
        <v>0</v>
      </c>
      <c r="H5" s="44">
        <v>0</v>
      </c>
      <c r="I5" s="44">
        <v>0</v>
      </c>
      <c r="J5" s="44">
        <v>1</v>
      </c>
      <c r="L5" s="44" t="str">
        <f t="shared" si="1"/>
        <v>10110001</v>
      </c>
      <c r="N5" s="44" t="s">
        <v>138</v>
      </c>
      <c r="O5" s="44" t="s">
        <v>137</v>
      </c>
    </row>
    <row r="6" spans="2:15" x14ac:dyDescent="0.3">
      <c r="B6" s="15" t="str">
        <f t="shared" si="0"/>
        <v>Aggressive</v>
      </c>
      <c r="C6" s="44">
        <v>0</v>
      </c>
      <c r="D6" s="44">
        <v>1</v>
      </c>
      <c r="E6" s="44">
        <v>1</v>
      </c>
      <c r="F6" s="44">
        <v>1</v>
      </c>
      <c r="G6" s="44">
        <v>0</v>
      </c>
      <c r="H6" s="44">
        <v>1</v>
      </c>
      <c r="I6" s="44">
        <v>1</v>
      </c>
      <c r="J6" s="44">
        <v>1</v>
      </c>
      <c r="L6" s="44" t="str">
        <f t="shared" si="1"/>
        <v>01110111</v>
      </c>
      <c r="N6" s="44" t="s">
        <v>136</v>
      </c>
      <c r="O6" s="44" t="s">
        <v>135</v>
      </c>
    </row>
    <row r="7" spans="2:15" x14ac:dyDescent="0.3">
      <c r="B7" s="15" t="str">
        <f t="shared" si="0"/>
        <v>Brutish</v>
      </c>
      <c r="C7" s="44">
        <v>1</v>
      </c>
      <c r="D7" s="44">
        <v>0</v>
      </c>
      <c r="E7" s="44">
        <v>1</v>
      </c>
      <c r="F7" s="44">
        <v>1</v>
      </c>
      <c r="G7" s="44">
        <v>0</v>
      </c>
      <c r="H7" s="44">
        <v>0</v>
      </c>
      <c r="I7" s="44">
        <v>0</v>
      </c>
      <c r="J7" s="44">
        <v>1</v>
      </c>
      <c r="L7" s="44" t="str">
        <f t="shared" si="1"/>
        <v>10110001</v>
      </c>
    </row>
    <row r="8" spans="2:15" x14ac:dyDescent="0.3">
      <c r="B8" s="15" t="str">
        <f t="shared" si="0"/>
        <v>Athletic</v>
      </c>
      <c r="C8" s="44">
        <v>1</v>
      </c>
      <c r="D8" s="44">
        <v>1</v>
      </c>
      <c r="E8" s="44">
        <v>1</v>
      </c>
      <c r="F8" s="44">
        <v>1</v>
      </c>
      <c r="G8" s="44">
        <v>1</v>
      </c>
      <c r="H8" s="44">
        <v>0</v>
      </c>
      <c r="I8" s="44">
        <v>0</v>
      </c>
      <c r="J8" s="44">
        <v>0</v>
      </c>
      <c r="L8" s="44" t="str">
        <f t="shared" si="1"/>
        <v>11111000</v>
      </c>
    </row>
    <row r="9" spans="2:15" x14ac:dyDescent="0.3">
      <c r="B9" s="15" t="str">
        <f t="shared" si="0"/>
        <v>Brutish</v>
      </c>
      <c r="C9" s="44">
        <v>1</v>
      </c>
      <c r="D9" s="44">
        <v>0</v>
      </c>
      <c r="E9" s="44">
        <v>1</v>
      </c>
      <c r="F9" s="44">
        <v>1</v>
      </c>
      <c r="G9" s="44">
        <v>0</v>
      </c>
      <c r="H9" s="44">
        <v>0</v>
      </c>
      <c r="I9" s="44">
        <v>0</v>
      </c>
      <c r="J9" s="44">
        <v>1</v>
      </c>
      <c r="L9" s="44" t="str">
        <f t="shared" si="1"/>
        <v>10110001</v>
      </c>
    </row>
    <row r="10" spans="2:15" x14ac:dyDescent="0.3">
      <c r="B10" s="15" t="str">
        <f t="shared" si="0"/>
        <v>Aggressive</v>
      </c>
      <c r="C10" s="44">
        <v>0</v>
      </c>
      <c r="D10" s="44">
        <v>1</v>
      </c>
      <c r="E10" s="44">
        <v>1</v>
      </c>
      <c r="F10" s="44">
        <v>1</v>
      </c>
      <c r="G10" s="44">
        <v>0</v>
      </c>
      <c r="H10" s="44">
        <v>1</v>
      </c>
      <c r="I10" s="44">
        <v>1</v>
      </c>
      <c r="J10" s="44">
        <v>1</v>
      </c>
      <c r="L10" s="44" t="str">
        <f t="shared" si="1"/>
        <v>01110111</v>
      </c>
    </row>
    <row r="11" spans="2:15" x14ac:dyDescent="0.3">
      <c r="B11" s="15" t="str">
        <f t="shared" si="0"/>
        <v>Brutish</v>
      </c>
      <c r="C11" s="44">
        <v>1</v>
      </c>
      <c r="D11" s="44">
        <v>0</v>
      </c>
      <c r="E11" s="44">
        <v>1</v>
      </c>
      <c r="F11" s="44">
        <v>1</v>
      </c>
      <c r="G11" s="44">
        <v>0</v>
      </c>
      <c r="H11" s="44">
        <v>0</v>
      </c>
      <c r="I11" s="44">
        <v>0</v>
      </c>
      <c r="J11" s="44">
        <v>1</v>
      </c>
      <c r="L11" s="44" t="str">
        <f t="shared" si="1"/>
        <v>10110001</v>
      </c>
    </row>
    <row r="12" spans="2:15" x14ac:dyDescent="0.3">
      <c r="B12" s="15" t="str">
        <f t="shared" si="0"/>
        <v>Aggressive</v>
      </c>
      <c r="C12" s="44">
        <v>0</v>
      </c>
      <c r="D12" s="44">
        <v>1</v>
      </c>
      <c r="E12" s="44">
        <v>1</v>
      </c>
      <c r="F12" s="44">
        <v>1</v>
      </c>
      <c r="G12" s="44">
        <v>0</v>
      </c>
      <c r="H12" s="44">
        <v>1</v>
      </c>
      <c r="I12" s="44">
        <v>1</v>
      </c>
      <c r="J12" s="44">
        <v>1</v>
      </c>
      <c r="L12" s="44" t="str">
        <f t="shared" si="1"/>
        <v>01110111</v>
      </c>
    </row>
    <row r="13" spans="2:15" x14ac:dyDescent="0.3">
      <c r="B13" s="15" t="str">
        <f t="shared" si="0"/>
        <v>Brutish</v>
      </c>
      <c r="C13" s="44">
        <v>1</v>
      </c>
      <c r="D13" s="44">
        <v>0</v>
      </c>
      <c r="E13" s="44">
        <v>1</v>
      </c>
      <c r="F13" s="44">
        <v>1</v>
      </c>
      <c r="G13" s="44">
        <v>0</v>
      </c>
      <c r="H13" s="44">
        <v>0</v>
      </c>
      <c r="I13" s="44">
        <v>0</v>
      </c>
      <c r="J13" s="44">
        <v>1</v>
      </c>
      <c r="L13" s="44" t="str">
        <f t="shared" si="1"/>
        <v>10110001</v>
      </c>
    </row>
    <row r="14" spans="2:15" x14ac:dyDescent="0.3">
      <c r="B14" s="15" t="str">
        <f t="shared" si="0"/>
        <v>Brutish</v>
      </c>
      <c r="C14" s="44">
        <v>1</v>
      </c>
      <c r="D14" s="44">
        <v>0</v>
      </c>
      <c r="E14" s="44">
        <v>1</v>
      </c>
      <c r="F14" s="44">
        <v>1</v>
      </c>
      <c r="G14" s="44">
        <v>0</v>
      </c>
      <c r="H14" s="44">
        <v>0</v>
      </c>
      <c r="I14" s="44">
        <v>0</v>
      </c>
      <c r="J14" s="44">
        <v>1</v>
      </c>
      <c r="L14" s="44" t="str">
        <f t="shared" si="1"/>
        <v>10110001</v>
      </c>
    </row>
    <row r="15" spans="2:15" x14ac:dyDescent="0.3">
      <c r="B15" s="15" t="str">
        <f t="shared" si="0"/>
        <v>Athletic</v>
      </c>
      <c r="C15" s="44">
        <v>1</v>
      </c>
      <c r="D15" s="44">
        <v>1</v>
      </c>
      <c r="E15" s="44">
        <v>1</v>
      </c>
      <c r="F15" s="44">
        <v>1</v>
      </c>
      <c r="G15" s="44">
        <v>1</v>
      </c>
      <c r="H15" s="44">
        <v>0</v>
      </c>
      <c r="I15" s="44">
        <v>0</v>
      </c>
      <c r="J15" s="44">
        <v>0</v>
      </c>
      <c r="L15" s="44" t="str">
        <f t="shared" si="1"/>
        <v>11111000</v>
      </c>
    </row>
    <row r="16" spans="2:15" x14ac:dyDescent="0.3">
      <c r="B16" s="15" t="str">
        <f t="shared" si="0"/>
        <v>Aggressive</v>
      </c>
      <c r="C16" s="44">
        <v>0</v>
      </c>
      <c r="D16" s="44">
        <v>1</v>
      </c>
      <c r="E16" s="44">
        <v>1</v>
      </c>
      <c r="F16" s="44">
        <v>1</v>
      </c>
      <c r="G16" s="44">
        <v>0</v>
      </c>
      <c r="H16" s="44">
        <v>1</v>
      </c>
      <c r="I16" s="44">
        <v>1</v>
      </c>
      <c r="J16" s="44">
        <v>1</v>
      </c>
      <c r="L16" s="44" t="str">
        <f t="shared" si="1"/>
        <v>01110111</v>
      </c>
    </row>
    <row r="17" spans="2:12" x14ac:dyDescent="0.3">
      <c r="B17" s="15" t="str">
        <f t="shared" si="0"/>
        <v>Aggressive</v>
      </c>
      <c r="C17" s="44">
        <v>0</v>
      </c>
      <c r="D17" s="44">
        <v>1</v>
      </c>
      <c r="E17" s="44">
        <v>1</v>
      </c>
      <c r="F17" s="44">
        <v>1</v>
      </c>
      <c r="G17" s="44">
        <v>0</v>
      </c>
      <c r="H17" s="44">
        <v>1</v>
      </c>
      <c r="I17" s="44">
        <v>1</v>
      </c>
      <c r="J17" s="44">
        <v>1</v>
      </c>
      <c r="L17" s="44" t="str">
        <f t="shared" si="1"/>
        <v>01110111</v>
      </c>
    </row>
    <row r="18" spans="2:12" x14ac:dyDescent="0.3">
      <c r="B18" s="15" t="str">
        <f t="shared" si="0"/>
        <v>Athletic</v>
      </c>
      <c r="C18" s="44">
        <v>1</v>
      </c>
      <c r="D18" s="44">
        <v>1</v>
      </c>
      <c r="E18" s="44">
        <v>1</v>
      </c>
      <c r="F18" s="44">
        <v>1</v>
      </c>
      <c r="G18" s="44">
        <v>1</v>
      </c>
      <c r="H18" s="44">
        <v>0</v>
      </c>
      <c r="I18" s="44">
        <v>0</v>
      </c>
      <c r="J18" s="44">
        <v>0</v>
      </c>
      <c r="L18" s="44" t="str">
        <f t="shared" si="1"/>
        <v>11111000</v>
      </c>
    </row>
    <row r="19" spans="2:12" x14ac:dyDescent="0.3">
      <c r="B19" s="15" t="str">
        <f t="shared" si="0"/>
        <v>Aggressive</v>
      </c>
      <c r="C19" s="44">
        <v>0</v>
      </c>
      <c r="D19" s="44">
        <v>1</v>
      </c>
      <c r="E19" s="44">
        <v>1</v>
      </c>
      <c r="F19" s="44">
        <v>1</v>
      </c>
      <c r="G19" s="44">
        <v>0</v>
      </c>
      <c r="H19" s="44">
        <v>1</v>
      </c>
      <c r="I19" s="44">
        <v>1</v>
      </c>
      <c r="J19" s="44">
        <v>1</v>
      </c>
      <c r="L19" s="44" t="str">
        <f t="shared" si="1"/>
        <v>01110111</v>
      </c>
    </row>
    <row r="20" spans="2:12" x14ac:dyDescent="0.3">
      <c r="B20" s="15" t="str">
        <f t="shared" si="0"/>
        <v>Brutish</v>
      </c>
      <c r="C20" s="44">
        <v>1</v>
      </c>
      <c r="D20" s="44">
        <v>0</v>
      </c>
      <c r="E20" s="44">
        <v>1</v>
      </c>
      <c r="F20" s="44">
        <v>1</v>
      </c>
      <c r="G20" s="44">
        <v>0</v>
      </c>
      <c r="H20" s="44">
        <v>0</v>
      </c>
      <c r="I20" s="44">
        <v>0</v>
      </c>
      <c r="J20" s="44">
        <v>1</v>
      </c>
      <c r="L20" s="44" t="str">
        <f t="shared" si="1"/>
        <v>10110001</v>
      </c>
    </row>
    <row r="21" spans="2:12" x14ac:dyDescent="0.3">
      <c r="B21" s="15" t="str">
        <f t="shared" si="0"/>
        <v>Brutish</v>
      </c>
      <c r="C21" s="44">
        <v>1</v>
      </c>
      <c r="D21" s="44">
        <v>0</v>
      </c>
      <c r="E21" s="44">
        <v>1</v>
      </c>
      <c r="F21" s="44">
        <v>1</v>
      </c>
      <c r="G21" s="44">
        <v>0</v>
      </c>
      <c r="H21" s="44">
        <v>0</v>
      </c>
      <c r="I21" s="44">
        <v>0</v>
      </c>
      <c r="J21" s="44">
        <v>1</v>
      </c>
      <c r="L21" s="44" t="str">
        <f t="shared" si="1"/>
        <v>10110001</v>
      </c>
    </row>
    <row r="22" spans="2:12" x14ac:dyDescent="0.3">
      <c r="B22" s="15" t="str">
        <f t="shared" si="0"/>
        <v>Aggressive</v>
      </c>
      <c r="C22" s="44">
        <v>0</v>
      </c>
      <c r="D22" s="44">
        <v>1</v>
      </c>
      <c r="E22" s="44">
        <v>1</v>
      </c>
      <c r="F22" s="44">
        <v>1</v>
      </c>
      <c r="G22" s="44">
        <v>0</v>
      </c>
      <c r="H22" s="44">
        <v>1</v>
      </c>
      <c r="I22" s="44">
        <v>1</v>
      </c>
      <c r="J22" s="44">
        <v>1</v>
      </c>
      <c r="L22" s="44" t="str">
        <f t="shared" si="1"/>
        <v>01110111</v>
      </c>
    </row>
    <row r="23" spans="2:12" x14ac:dyDescent="0.3">
      <c r="B23" s="15" t="str">
        <f t="shared" si="0"/>
        <v>Brutish</v>
      </c>
      <c r="C23" s="44">
        <v>1</v>
      </c>
      <c r="D23" s="44">
        <v>0</v>
      </c>
      <c r="E23" s="44">
        <v>1</v>
      </c>
      <c r="F23" s="44">
        <v>1</v>
      </c>
      <c r="G23" s="44">
        <v>0</v>
      </c>
      <c r="H23" s="44">
        <v>0</v>
      </c>
      <c r="I23" s="44">
        <v>0</v>
      </c>
      <c r="J23" s="44">
        <v>1</v>
      </c>
      <c r="L23" s="44" t="str">
        <f t="shared" si="1"/>
        <v>10110001</v>
      </c>
    </row>
    <row r="24" spans="2:12" x14ac:dyDescent="0.3">
      <c r="B24" s="15" t="str">
        <f t="shared" si="0"/>
        <v>Brutish</v>
      </c>
      <c r="C24" s="44">
        <v>1</v>
      </c>
      <c r="D24" s="44">
        <v>0</v>
      </c>
      <c r="E24" s="44">
        <v>1</v>
      </c>
      <c r="F24" s="44">
        <v>1</v>
      </c>
      <c r="G24" s="44">
        <v>0</v>
      </c>
      <c r="H24" s="44">
        <v>0</v>
      </c>
      <c r="I24" s="44">
        <v>0</v>
      </c>
      <c r="J24" s="44">
        <v>1</v>
      </c>
      <c r="L24" s="44" t="str">
        <f t="shared" si="1"/>
        <v>10110001</v>
      </c>
    </row>
    <row r="25" spans="2:12" x14ac:dyDescent="0.3">
      <c r="B25" s="15" t="str">
        <f t="shared" si="0"/>
        <v>Athletic</v>
      </c>
      <c r="C25" s="44">
        <v>1</v>
      </c>
      <c r="D25" s="44">
        <v>1</v>
      </c>
      <c r="E25" s="44">
        <v>1</v>
      </c>
      <c r="F25" s="44">
        <v>1</v>
      </c>
      <c r="G25" s="44">
        <v>1</v>
      </c>
      <c r="H25" s="44">
        <v>0</v>
      </c>
      <c r="I25" s="44">
        <v>0</v>
      </c>
      <c r="J25" s="44">
        <v>0</v>
      </c>
      <c r="L25" s="44" t="str">
        <f t="shared" si="1"/>
        <v>11111000</v>
      </c>
    </row>
    <row r="26" spans="2:12" x14ac:dyDescent="0.3">
      <c r="B26" s="15" t="str">
        <f t="shared" si="0"/>
        <v>Aggressive</v>
      </c>
      <c r="C26" s="44">
        <v>0</v>
      </c>
      <c r="D26" s="44">
        <v>1</v>
      </c>
      <c r="E26" s="44">
        <v>1</v>
      </c>
      <c r="F26" s="44">
        <v>1</v>
      </c>
      <c r="G26" s="44">
        <v>0</v>
      </c>
      <c r="H26" s="44">
        <v>1</v>
      </c>
      <c r="I26" s="44">
        <v>1</v>
      </c>
      <c r="J26" s="44">
        <v>1</v>
      </c>
      <c r="L26" s="44" t="str">
        <f t="shared" si="1"/>
        <v>01110111</v>
      </c>
    </row>
    <row r="27" spans="2:12" x14ac:dyDescent="0.3">
      <c r="B27" s="15" t="str">
        <f t="shared" si="0"/>
        <v>Aggressive</v>
      </c>
      <c r="C27" s="44">
        <v>0</v>
      </c>
      <c r="D27" s="44">
        <v>1</v>
      </c>
      <c r="E27" s="44">
        <v>1</v>
      </c>
      <c r="F27" s="44">
        <v>1</v>
      </c>
      <c r="G27" s="44">
        <v>0</v>
      </c>
      <c r="H27" s="44">
        <v>1</v>
      </c>
      <c r="I27" s="44">
        <v>1</v>
      </c>
      <c r="J27" s="44">
        <v>1</v>
      </c>
      <c r="L27" s="44" t="str">
        <f t="shared" si="1"/>
        <v>01110111</v>
      </c>
    </row>
  </sheetData>
  <dataConsolidate/>
  <pageMargins left="0.7" right="0.7" top="0.75" bottom="0.75" header="0.3" footer="0.3"/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463C275-8023-8547-A9CA-D4337DED4DEB}">
  <sheetPr codeName="Sheet72">
    <tabColor rgb="FFFF0000"/>
  </sheetPr>
  <dimension ref="B3:R27"/>
  <sheetViews>
    <sheetView workbookViewId="0"/>
  </sheetViews>
  <sheetFormatPr baseColWidth="10" defaultRowHeight="26" x14ac:dyDescent="0.3"/>
  <cols>
    <col min="1" max="1" width="10.83203125" style="44"/>
    <col min="2" max="2" width="15.83203125" style="44" bestFit="1" customWidth="1"/>
    <col min="3" max="3" width="10.5" style="44" bestFit="1" customWidth="1"/>
    <col min="4" max="5" width="7.33203125" style="44" bestFit="1" customWidth="1"/>
    <col min="6" max="6" width="9.83203125" style="44" bestFit="1" customWidth="1"/>
    <col min="7" max="7" width="12.83203125" style="44" bestFit="1" customWidth="1"/>
    <col min="8" max="8" width="8" style="44" bestFit="1" customWidth="1"/>
    <col min="9" max="9" width="7.83203125" style="44" bestFit="1" customWidth="1"/>
    <col min="10" max="10" width="13.83203125" style="44" bestFit="1" customWidth="1"/>
    <col min="11" max="11" width="13.6640625" style="44" customWidth="1"/>
    <col min="12" max="12" width="15" style="44" bestFit="1" customWidth="1"/>
    <col min="13" max="13" width="10.83203125" style="44"/>
    <col min="14" max="14" width="15" style="44" bestFit="1" customWidth="1"/>
    <col min="15" max="15" width="15.83203125" style="44" bestFit="1" customWidth="1"/>
    <col min="16" max="16384" width="10.83203125" style="44"/>
  </cols>
  <sheetData>
    <row r="3" spans="2:18" x14ac:dyDescent="0.3">
      <c r="C3" s="44" t="s">
        <v>134</v>
      </c>
      <c r="D3" s="44" t="s">
        <v>133</v>
      </c>
      <c r="E3" s="44" t="s">
        <v>132</v>
      </c>
      <c r="F3" s="44" t="s">
        <v>131</v>
      </c>
      <c r="G3" s="44" t="s">
        <v>130</v>
      </c>
      <c r="H3" s="44" t="s">
        <v>129</v>
      </c>
      <c r="I3" s="44" t="s">
        <v>128</v>
      </c>
      <c r="J3" s="44" t="s">
        <v>127</v>
      </c>
    </row>
    <row r="4" spans="2:18" x14ac:dyDescent="0.3">
      <c r="B4" s="15" t="s">
        <v>139</v>
      </c>
      <c r="C4" s="32">
        <v>8.3830358839885815</v>
      </c>
      <c r="D4" s="32">
        <v>9.4549122846191409</v>
      </c>
      <c r="E4" s="32">
        <v>7.9904725452811967</v>
      </c>
      <c r="F4" s="32">
        <v>7.7703277820694137</v>
      </c>
      <c r="G4" s="32">
        <v>8.2040543775696442</v>
      </c>
      <c r="H4" s="32">
        <v>1.5592917761111025</v>
      </c>
      <c r="I4" s="32">
        <v>3.4559881155421022</v>
      </c>
      <c r="J4" s="32">
        <v>3.5439432666766981</v>
      </c>
      <c r="K4" s="47"/>
      <c r="L4" s="47"/>
      <c r="M4" s="47"/>
      <c r="N4" s="47"/>
      <c r="O4" s="47"/>
      <c r="P4" s="47"/>
      <c r="Q4" s="47"/>
      <c r="R4" s="47"/>
    </row>
    <row r="5" spans="2:18" x14ac:dyDescent="0.3">
      <c r="B5" s="15" t="s">
        <v>135</v>
      </c>
      <c r="C5" s="32">
        <v>9.6155900286805682</v>
      </c>
      <c r="D5" s="32">
        <v>1.7960754918718824</v>
      </c>
      <c r="E5" s="32">
        <v>9.5639526180169554</v>
      </c>
      <c r="F5" s="32">
        <v>7.2610802333371094</v>
      </c>
      <c r="G5" s="32">
        <v>0.80971436006217834</v>
      </c>
      <c r="H5" s="32">
        <v>1.6939758640662901</v>
      </c>
      <c r="I5" s="32">
        <v>9.7043699931936178E-2</v>
      </c>
      <c r="J5" s="32">
        <v>9.7421891000969065</v>
      </c>
      <c r="K5" s="47"/>
      <c r="L5" s="47"/>
      <c r="M5" s="47"/>
      <c r="N5" s="47"/>
      <c r="O5" s="47"/>
      <c r="P5" s="47"/>
      <c r="Q5" s="47"/>
      <c r="R5" s="47"/>
    </row>
    <row r="6" spans="2:18" x14ac:dyDescent="0.3">
      <c r="B6" s="15" t="s">
        <v>137</v>
      </c>
      <c r="C6" s="32">
        <v>2.1942233258793484</v>
      </c>
      <c r="D6" s="32">
        <v>8.9183954362339009</v>
      </c>
      <c r="E6" s="32">
        <v>7.73823626817145</v>
      </c>
      <c r="F6" s="32">
        <v>8.2683242546317075</v>
      </c>
      <c r="G6" s="32">
        <v>1.9696006956310628</v>
      </c>
      <c r="H6" s="32">
        <v>8.8390439914554779</v>
      </c>
      <c r="I6" s="32">
        <v>9.642816300900769</v>
      </c>
      <c r="J6" s="32">
        <v>9.5215297487882857</v>
      </c>
      <c r="K6" s="47"/>
      <c r="L6" s="47"/>
      <c r="M6" s="47"/>
      <c r="N6" s="47"/>
      <c r="O6" s="47"/>
      <c r="P6" s="47"/>
      <c r="Q6" s="47"/>
      <c r="R6" s="47"/>
    </row>
    <row r="7" spans="2:18" x14ac:dyDescent="0.3">
      <c r="B7" s="15" t="s">
        <v>135</v>
      </c>
      <c r="C7" s="32">
        <v>9.9143793427835512</v>
      </c>
      <c r="D7" s="32">
        <v>3.5545972187087851</v>
      </c>
      <c r="E7" s="32">
        <v>7.6889676697504123</v>
      </c>
      <c r="F7" s="32">
        <v>9.111571487481541</v>
      </c>
      <c r="G7" s="32">
        <v>3.163750294557107</v>
      </c>
      <c r="H7" s="32">
        <v>2.6187607795041652</v>
      </c>
      <c r="I7" s="32">
        <v>3.0428750387995125</v>
      </c>
      <c r="J7" s="32">
        <v>8.0662706623981038</v>
      </c>
      <c r="K7" s="47"/>
      <c r="L7" s="47"/>
      <c r="M7" s="47"/>
      <c r="N7" s="47"/>
      <c r="O7" s="47"/>
      <c r="P7" s="47"/>
      <c r="Q7" s="47"/>
      <c r="R7" s="47"/>
    </row>
    <row r="8" spans="2:18" x14ac:dyDescent="0.3">
      <c r="B8" s="15" t="s">
        <v>139</v>
      </c>
      <c r="C8" s="32">
        <v>8.1285220418221158</v>
      </c>
      <c r="D8" s="32">
        <v>9.7733235994570062</v>
      </c>
      <c r="E8" s="32">
        <v>7.5214279533111164</v>
      </c>
      <c r="F8" s="32">
        <v>9.5069399198799029</v>
      </c>
      <c r="G8" s="32">
        <v>8.4499841614825257</v>
      </c>
      <c r="H8" s="32">
        <v>0.35994856070150894</v>
      </c>
      <c r="I8" s="32">
        <v>1.9026668429663918</v>
      </c>
      <c r="J8" s="32">
        <v>1.1299367690691624</v>
      </c>
      <c r="K8" s="47"/>
      <c r="L8" s="47"/>
      <c r="M8" s="47"/>
      <c r="N8" s="47"/>
      <c r="O8" s="47"/>
      <c r="P8" s="47"/>
      <c r="Q8" s="47"/>
      <c r="R8" s="47"/>
    </row>
    <row r="9" spans="2:18" x14ac:dyDescent="0.3">
      <c r="B9" s="15" t="s">
        <v>135</v>
      </c>
      <c r="C9" s="32">
        <v>7.5424430619961962</v>
      </c>
      <c r="D9" s="32">
        <v>0.94788287939712523</v>
      </c>
      <c r="E9" s="32">
        <v>8.368299684255625</v>
      </c>
      <c r="F9" s="32">
        <v>9.3000642603242696</v>
      </c>
      <c r="G9" s="32">
        <v>2.755584687187127</v>
      </c>
      <c r="H9" s="32">
        <v>0.54197721302143753</v>
      </c>
      <c r="I9" s="32">
        <v>0.43782857199314362</v>
      </c>
      <c r="J9" s="32">
        <v>9.8642442165019286</v>
      </c>
      <c r="K9" s="47"/>
      <c r="L9" s="47"/>
      <c r="M9" s="47"/>
      <c r="N9" s="47"/>
      <c r="O9" s="47"/>
      <c r="P9" s="47"/>
      <c r="Q9" s="47"/>
      <c r="R9" s="47"/>
    </row>
    <row r="10" spans="2:18" x14ac:dyDescent="0.3">
      <c r="B10" s="15" t="s">
        <v>137</v>
      </c>
      <c r="C10" s="32">
        <v>1.7718111172569193</v>
      </c>
      <c r="D10" s="32">
        <v>7.3431955128827315</v>
      </c>
      <c r="E10" s="32">
        <v>7.9247321765696546</v>
      </c>
      <c r="F10" s="32">
        <v>8.7477144669364044</v>
      </c>
      <c r="G10" s="32">
        <v>1.6652346416815944</v>
      </c>
      <c r="H10" s="32">
        <v>9.258663590078001</v>
      </c>
      <c r="I10" s="32">
        <v>9.8824423855965158</v>
      </c>
      <c r="J10" s="32">
        <v>7.8913349673825319</v>
      </c>
      <c r="K10" s="47"/>
      <c r="L10" s="47"/>
      <c r="M10" s="47"/>
      <c r="N10" s="47"/>
      <c r="O10" s="47"/>
      <c r="P10" s="47"/>
      <c r="Q10" s="47"/>
      <c r="R10" s="47"/>
    </row>
    <row r="11" spans="2:18" x14ac:dyDescent="0.3">
      <c r="B11" s="15" t="s">
        <v>135</v>
      </c>
      <c r="C11" s="32">
        <v>7.5555798249028445</v>
      </c>
      <c r="D11" s="32">
        <v>3.1696577139281832</v>
      </c>
      <c r="E11" s="32">
        <v>8.9989805640385878</v>
      </c>
      <c r="F11" s="32">
        <v>7.969513544842985</v>
      </c>
      <c r="G11" s="32">
        <v>3.0368055482694238</v>
      </c>
      <c r="H11" s="32">
        <v>2.1589748386457419</v>
      </c>
      <c r="I11" s="32">
        <v>2.2223466976158686</v>
      </c>
      <c r="J11" s="32">
        <v>9.0078044596646123</v>
      </c>
      <c r="K11" s="47"/>
      <c r="L11" s="47"/>
      <c r="M11" s="47"/>
      <c r="N11" s="47"/>
      <c r="O11" s="47"/>
      <c r="P11" s="47"/>
      <c r="Q11" s="47"/>
      <c r="R11" s="47"/>
    </row>
    <row r="12" spans="2:18" x14ac:dyDescent="0.3">
      <c r="B12" s="15" t="s">
        <v>137</v>
      </c>
      <c r="C12" s="32">
        <v>3.7058239397834041</v>
      </c>
      <c r="D12" s="32">
        <v>7.9632890268409486</v>
      </c>
      <c r="E12" s="32">
        <v>8.4001636679380827</v>
      </c>
      <c r="F12" s="32">
        <v>9.1384346495091933</v>
      </c>
      <c r="G12" s="32">
        <v>2.0446723553787454</v>
      </c>
      <c r="H12" s="32">
        <v>9.2954178220537234</v>
      </c>
      <c r="I12" s="32">
        <v>9.5324206397042079</v>
      </c>
      <c r="J12" s="32">
        <v>7.5623159203789356</v>
      </c>
      <c r="K12" s="47"/>
      <c r="L12" s="47"/>
      <c r="M12" s="47"/>
      <c r="N12" s="47"/>
      <c r="O12" s="47"/>
      <c r="P12" s="47"/>
      <c r="Q12" s="47"/>
      <c r="R12" s="47"/>
    </row>
    <row r="13" spans="2:18" x14ac:dyDescent="0.3">
      <c r="B13" s="15" t="s">
        <v>135</v>
      </c>
      <c r="C13" s="32">
        <v>9.0599452193721852</v>
      </c>
      <c r="D13" s="32">
        <v>8.772631900141592E-2</v>
      </c>
      <c r="E13" s="32">
        <v>9.6495084391913188</v>
      </c>
      <c r="F13" s="32">
        <v>8.3025958296002464</v>
      </c>
      <c r="G13" s="32">
        <v>3.7980360979010057</v>
      </c>
      <c r="H13" s="32">
        <v>1.6875586195325711</v>
      </c>
      <c r="I13" s="32">
        <v>1.1630277152193362</v>
      </c>
      <c r="J13" s="32">
        <v>9.5301503406658874</v>
      </c>
      <c r="K13" s="47"/>
      <c r="L13" s="47"/>
      <c r="M13" s="47"/>
      <c r="N13" s="47"/>
      <c r="O13" s="47"/>
      <c r="P13" s="47"/>
      <c r="Q13" s="47"/>
      <c r="R13" s="47"/>
    </row>
    <row r="14" spans="2:18" x14ac:dyDescent="0.3">
      <c r="B14" s="15" t="s">
        <v>135</v>
      </c>
      <c r="C14" s="32">
        <v>7.179188523090505</v>
      </c>
      <c r="D14" s="32">
        <v>3.1187127617381725</v>
      </c>
      <c r="E14" s="32">
        <v>8.7800873440943672</v>
      </c>
      <c r="F14" s="32">
        <v>9.6732296618491738</v>
      </c>
      <c r="G14" s="32">
        <v>1.8974973729594891</v>
      </c>
      <c r="H14" s="32">
        <v>2.6354871228391432</v>
      </c>
      <c r="I14" s="32">
        <v>0.40291506914261177</v>
      </c>
      <c r="J14" s="32">
        <v>9.6684701383460112</v>
      </c>
      <c r="K14" s="47"/>
      <c r="L14" s="47"/>
      <c r="M14" s="47"/>
      <c r="N14" s="47"/>
      <c r="O14" s="47"/>
      <c r="P14" s="47"/>
      <c r="Q14" s="47"/>
      <c r="R14" s="47"/>
    </row>
    <row r="15" spans="2:18" x14ac:dyDescent="0.3">
      <c r="B15" s="15" t="s">
        <v>139</v>
      </c>
      <c r="C15" s="32">
        <v>7.3641537773670471</v>
      </c>
      <c r="D15" s="32">
        <v>9.0311082781393477</v>
      </c>
      <c r="E15" s="32">
        <v>8.9578093982371847</v>
      </c>
      <c r="F15" s="32">
        <v>9.6997369638997348</v>
      </c>
      <c r="G15" s="32">
        <v>8.747485732284435</v>
      </c>
      <c r="H15" s="32">
        <v>2.1446014265262674</v>
      </c>
      <c r="I15" s="32">
        <v>3.9042809837607049</v>
      </c>
      <c r="J15" s="32">
        <v>2.7510282694600585</v>
      </c>
      <c r="K15" s="47"/>
      <c r="L15" s="47"/>
      <c r="M15" s="47"/>
      <c r="N15" s="47"/>
      <c r="O15" s="47"/>
      <c r="P15" s="47"/>
      <c r="Q15" s="47"/>
      <c r="R15" s="47"/>
    </row>
    <row r="16" spans="2:18" x14ac:dyDescent="0.3">
      <c r="B16" s="15" t="s">
        <v>137</v>
      </c>
      <c r="C16" s="32">
        <v>1.6995180776384395</v>
      </c>
      <c r="D16" s="32">
        <v>8.3911339886788614</v>
      </c>
      <c r="E16" s="32">
        <v>9.2493943825508751</v>
      </c>
      <c r="F16" s="32">
        <v>7.2954042134389727</v>
      </c>
      <c r="G16" s="32">
        <v>0.89520256510558793</v>
      </c>
      <c r="H16" s="32">
        <v>9.3856463102615297</v>
      </c>
      <c r="I16" s="32">
        <v>8.0973997540028524</v>
      </c>
      <c r="J16" s="32">
        <v>7.4028696961109155</v>
      </c>
      <c r="K16" s="47"/>
      <c r="L16" s="47"/>
      <c r="M16" s="47"/>
      <c r="N16" s="47"/>
      <c r="O16" s="47"/>
      <c r="P16" s="47"/>
      <c r="Q16" s="47"/>
      <c r="R16" s="47"/>
    </row>
    <row r="17" spans="2:18" x14ac:dyDescent="0.3">
      <c r="B17" s="15" t="s">
        <v>137</v>
      </c>
      <c r="C17" s="32">
        <v>2.6514857056768157</v>
      </c>
      <c r="D17" s="32">
        <v>9.5752152034001128</v>
      </c>
      <c r="E17" s="32">
        <v>8.1608317352358011</v>
      </c>
      <c r="F17" s="32">
        <v>8.4887864157349746</v>
      </c>
      <c r="G17" s="32">
        <v>2.5977764000618269</v>
      </c>
      <c r="H17" s="32">
        <v>7.0070896682909618</v>
      </c>
      <c r="I17" s="32">
        <v>8.8166445524226358</v>
      </c>
      <c r="J17" s="32">
        <v>8.9929158422858784</v>
      </c>
      <c r="K17" s="47"/>
      <c r="L17" s="47"/>
      <c r="M17" s="47"/>
      <c r="N17" s="47"/>
      <c r="O17" s="47"/>
      <c r="P17" s="47"/>
      <c r="Q17" s="47"/>
      <c r="R17" s="47"/>
    </row>
    <row r="18" spans="2:18" x14ac:dyDescent="0.3">
      <c r="B18" s="15" t="s">
        <v>139</v>
      </c>
      <c r="C18" s="32">
        <v>7.4061269602946931</v>
      </c>
      <c r="D18" s="32">
        <v>8.523800770350956</v>
      </c>
      <c r="E18" s="32">
        <v>8.6676781623768058</v>
      </c>
      <c r="F18" s="32">
        <v>7.8368335283808133</v>
      </c>
      <c r="G18" s="32">
        <v>9.9584137559025621</v>
      </c>
      <c r="H18" s="32">
        <v>2.5368405911727847</v>
      </c>
      <c r="I18" s="32">
        <v>1.0448706331487054</v>
      </c>
      <c r="J18" s="32">
        <v>3.4220192283177568</v>
      </c>
      <c r="K18" s="47"/>
      <c r="L18" s="47"/>
      <c r="M18" s="47"/>
      <c r="N18" s="47"/>
      <c r="O18" s="47"/>
      <c r="P18" s="47"/>
      <c r="Q18" s="47"/>
      <c r="R18" s="47"/>
    </row>
    <row r="19" spans="2:18" x14ac:dyDescent="0.3">
      <c r="B19" s="15" t="s">
        <v>137</v>
      </c>
      <c r="C19" s="32">
        <v>0.30882664127743498</v>
      </c>
      <c r="D19" s="32">
        <v>9.1182257726070794</v>
      </c>
      <c r="E19" s="32">
        <v>8.0140777885987369</v>
      </c>
      <c r="F19" s="32">
        <v>8.4101955221332769</v>
      </c>
      <c r="G19" s="32">
        <v>1.6049423986086859</v>
      </c>
      <c r="H19" s="32">
        <v>7.1654353766429359</v>
      </c>
      <c r="I19" s="32">
        <v>7.0408098762794138</v>
      </c>
      <c r="J19" s="32">
        <v>7.28151545860515</v>
      </c>
      <c r="K19" s="47"/>
      <c r="L19" s="47"/>
      <c r="M19" s="47"/>
      <c r="N19" s="47"/>
      <c r="O19" s="47"/>
      <c r="P19" s="47"/>
      <c r="Q19" s="47"/>
      <c r="R19" s="47"/>
    </row>
    <row r="20" spans="2:18" x14ac:dyDescent="0.3">
      <c r="B20" s="15" t="s">
        <v>135</v>
      </c>
      <c r="C20" s="32">
        <v>7.5512321546014727</v>
      </c>
      <c r="D20" s="32">
        <v>2.8729878528944135</v>
      </c>
      <c r="E20" s="32">
        <v>7.5651188544811063</v>
      </c>
      <c r="F20" s="32">
        <v>7.7666265788907918</v>
      </c>
      <c r="G20" s="32">
        <v>0.31136992303303712</v>
      </c>
      <c r="H20" s="32">
        <v>8.3635300924818079E-2</v>
      </c>
      <c r="I20" s="32">
        <v>3.1480381217234115</v>
      </c>
      <c r="J20" s="32">
        <v>9.6417051620523608</v>
      </c>
      <c r="K20" s="47"/>
      <c r="L20" s="47"/>
      <c r="M20" s="47"/>
      <c r="N20" s="47"/>
      <c r="O20" s="47"/>
      <c r="P20" s="47"/>
      <c r="Q20" s="47"/>
      <c r="R20" s="47"/>
    </row>
    <row r="21" spans="2:18" x14ac:dyDescent="0.3">
      <c r="B21" s="15" t="s">
        <v>135</v>
      </c>
      <c r="C21" s="32">
        <v>7.2566542520951671</v>
      </c>
      <c r="D21" s="32">
        <v>3.7418812931370522</v>
      </c>
      <c r="E21" s="32">
        <v>8.4883664343264673</v>
      </c>
      <c r="F21" s="32">
        <v>9.3188663477703191</v>
      </c>
      <c r="G21" s="32">
        <v>3.8813037468867635</v>
      </c>
      <c r="H21" s="32">
        <v>2.163563531719555</v>
      </c>
      <c r="I21" s="32">
        <v>3.1601653152397144</v>
      </c>
      <c r="J21" s="32">
        <v>9.0687057202135755</v>
      </c>
      <c r="K21" s="47"/>
      <c r="L21" s="47"/>
      <c r="M21" s="47"/>
      <c r="N21" s="47"/>
      <c r="O21" s="47"/>
      <c r="P21" s="47"/>
      <c r="Q21" s="47"/>
      <c r="R21" s="47"/>
    </row>
    <row r="22" spans="2:18" x14ac:dyDescent="0.3">
      <c r="B22" s="15" t="s">
        <v>137</v>
      </c>
      <c r="C22" s="32">
        <v>1.1714130855975782</v>
      </c>
      <c r="D22" s="32">
        <v>7.3762558215199325</v>
      </c>
      <c r="E22" s="32">
        <v>8.3339708154616883</v>
      </c>
      <c r="F22" s="32">
        <v>8.437109801303988</v>
      </c>
      <c r="G22" s="32">
        <v>3.4995369008519064</v>
      </c>
      <c r="H22" s="32">
        <v>9.1317266599537863</v>
      </c>
      <c r="I22" s="32">
        <v>9.4415684601769971</v>
      </c>
      <c r="J22" s="32">
        <v>8.5410837369429924</v>
      </c>
      <c r="K22" s="47"/>
      <c r="L22" s="47"/>
      <c r="M22" s="47"/>
      <c r="N22" s="47"/>
      <c r="O22" s="47"/>
      <c r="P22" s="47"/>
      <c r="Q22" s="47"/>
      <c r="R22" s="47"/>
    </row>
    <row r="23" spans="2:18" x14ac:dyDescent="0.3">
      <c r="B23" s="15" t="s">
        <v>135</v>
      </c>
      <c r="C23" s="32">
        <v>9.4056140264459813</v>
      </c>
      <c r="D23" s="32">
        <v>2.5918487756174731</v>
      </c>
      <c r="E23" s="32">
        <v>7.2315224459411489</v>
      </c>
      <c r="F23" s="32">
        <v>9.3724381040078377</v>
      </c>
      <c r="G23" s="32">
        <v>3.9626993887393258</v>
      </c>
      <c r="H23" s="32">
        <v>0.15036210720714216</v>
      </c>
      <c r="I23" s="32">
        <v>1.2605288433505217</v>
      </c>
      <c r="J23" s="32">
        <v>7.6882005690349224</v>
      </c>
      <c r="K23" s="47"/>
      <c r="L23" s="47"/>
      <c r="M23" s="47"/>
      <c r="N23" s="47"/>
      <c r="O23" s="47"/>
      <c r="P23" s="47"/>
      <c r="Q23" s="47"/>
      <c r="R23" s="47"/>
    </row>
    <row r="24" spans="2:18" x14ac:dyDescent="0.3">
      <c r="B24" s="15" t="s">
        <v>135</v>
      </c>
      <c r="C24" s="32">
        <v>7.1891996750154865</v>
      </c>
      <c r="D24" s="32">
        <v>0.36262515116013194</v>
      </c>
      <c r="E24" s="32">
        <v>7.1422119999396569</v>
      </c>
      <c r="F24" s="32">
        <v>7.643731721082478</v>
      </c>
      <c r="G24" s="32">
        <v>2.5412411058806867</v>
      </c>
      <c r="H24" s="32">
        <v>3.0926968175265936</v>
      </c>
      <c r="I24" s="32">
        <v>1.4472444649994411</v>
      </c>
      <c r="J24" s="32">
        <v>9.5754126160592445</v>
      </c>
      <c r="K24" s="47"/>
      <c r="L24" s="47"/>
      <c r="M24" s="47"/>
      <c r="N24" s="47"/>
      <c r="O24" s="47"/>
      <c r="P24" s="47"/>
      <c r="Q24" s="47"/>
      <c r="R24" s="47"/>
    </row>
    <row r="25" spans="2:18" x14ac:dyDescent="0.3">
      <c r="B25" s="15" t="s">
        <v>139</v>
      </c>
      <c r="C25" s="32">
        <v>7.665873682129436</v>
      </c>
      <c r="D25" s="32">
        <v>8.3556834242560285</v>
      </c>
      <c r="E25" s="32">
        <v>7.9585302582038278</v>
      </c>
      <c r="F25" s="32">
        <v>7.3425082423930688</v>
      </c>
      <c r="G25" s="32">
        <v>8.358891927797135</v>
      </c>
      <c r="H25" s="32">
        <v>2.5760006720134476</v>
      </c>
      <c r="I25" s="32">
        <v>1.6365741631903745</v>
      </c>
      <c r="J25" s="32">
        <v>1.4811107770245422</v>
      </c>
      <c r="K25" s="47"/>
      <c r="L25" s="47"/>
      <c r="M25" s="47"/>
      <c r="N25" s="47"/>
      <c r="O25" s="47"/>
      <c r="P25" s="47"/>
      <c r="Q25" s="47"/>
      <c r="R25" s="47"/>
    </row>
    <row r="26" spans="2:18" x14ac:dyDescent="0.3">
      <c r="B26" s="15" t="s">
        <v>137</v>
      </c>
      <c r="C26" s="32">
        <v>1.3984516223069039</v>
      </c>
      <c r="D26" s="32">
        <v>8.5736414898296225</v>
      </c>
      <c r="E26" s="32">
        <v>8.6206850373658384</v>
      </c>
      <c r="F26" s="32">
        <v>8.960533002021343</v>
      </c>
      <c r="G26" s="32">
        <v>2.1153897911914119</v>
      </c>
      <c r="H26" s="32">
        <v>7.5663140458935132</v>
      </c>
      <c r="I26" s="32">
        <v>9.2857837021620444</v>
      </c>
      <c r="J26" s="32">
        <v>9.3145876292111893</v>
      </c>
      <c r="K26" s="47"/>
      <c r="L26" s="47"/>
      <c r="M26" s="47"/>
      <c r="N26" s="47"/>
      <c r="O26" s="47"/>
      <c r="P26" s="47"/>
      <c r="Q26" s="47"/>
      <c r="R26" s="47"/>
    </row>
    <row r="27" spans="2:18" x14ac:dyDescent="0.3">
      <c r="B27" s="15" t="s">
        <v>137</v>
      </c>
      <c r="C27" s="32">
        <v>1.6113208235859706</v>
      </c>
      <c r="D27" s="32">
        <v>9.4003297828057146</v>
      </c>
      <c r="E27" s="32">
        <v>7.658626696454844</v>
      </c>
      <c r="F27" s="32">
        <v>8.7169933721635182</v>
      </c>
      <c r="G27" s="32">
        <v>1.8821113614122034</v>
      </c>
      <c r="H27" s="32">
        <v>9.5347022508583557</v>
      </c>
      <c r="I27" s="32">
        <v>8.5874468142672402</v>
      </c>
      <c r="J27" s="32">
        <v>9.602134456695655</v>
      </c>
      <c r="K27" s="47"/>
      <c r="L27" s="47"/>
      <c r="M27" s="47"/>
      <c r="N27" s="47"/>
      <c r="O27" s="47"/>
      <c r="P27" s="47"/>
      <c r="Q27" s="47"/>
      <c r="R27" s="47"/>
    </row>
  </sheetData>
  <dataConsolidate/>
  <conditionalFormatting sqref="C4:J27">
    <cfRule type="colorScale" priority="1">
      <colorScale>
        <cfvo type="min"/>
        <cfvo type="percentile" val="50"/>
        <cfvo type="max"/>
        <color rgb="FFF8696B"/>
        <color rgb="FFFCFCFF"/>
        <color rgb="FF63BE7B"/>
      </colorScale>
    </cfRule>
  </conditionalFormatting>
  <pageMargins left="0.7" right="0.7" top="0.75" bottom="0.75" header="0.3" footer="0.3"/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03E7E0E-E341-9845-AFF6-73B9E326DD32}">
  <sheetPr codeName="Sheet73">
    <tabColor rgb="FFFF0000"/>
  </sheetPr>
  <dimension ref="A1"/>
  <sheetViews>
    <sheetView workbookViewId="0">
      <selection activeCell="E8" sqref="E8"/>
    </sheetView>
  </sheetViews>
  <sheetFormatPr baseColWidth="10" defaultRowHeight="16" x14ac:dyDescent="0.2"/>
  <cols>
    <col min="1" max="16384" width="10.83203125" style="7"/>
  </cols>
  <sheetData/>
  <pageMargins left="0.7" right="0.7" top="0.75" bottom="0.75" header="0.3" footer="0.3"/>
  <drawing r:id="rId1"/>
</worksheet>
</file>

<file path=xl/worksheets/sheet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AB34AFD-04A9-2344-98FD-36B70CB0E3A7}">
  <sheetPr codeName="Sheet74">
    <tabColor rgb="FFFF0000"/>
  </sheetPr>
  <dimension ref="B2:C24"/>
  <sheetViews>
    <sheetView workbookViewId="0">
      <selection activeCell="E8" sqref="E8"/>
    </sheetView>
  </sheetViews>
  <sheetFormatPr baseColWidth="10" defaultRowHeight="16" x14ac:dyDescent="0.2"/>
  <cols>
    <col min="1" max="16384" width="10.83203125" style="7"/>
  </cols>
  <sheetData>
    <row r="2" spans="2:3" s="14" customFormat="1" x14ac:dyDescent="0.2">
      <c r="B2" s="14" t="s">
        <v>142</v>
      </c>
      <c r="C2" s="14" t="s">
        <v>141</v>
      </c>
    </row>
    <row r="3" spans="2:3" x14ac:dyDescent="0.2">
      <c r="B3" s="7">
        <f t="shared" ref="B3:B24" ca="1" si="0">RANDBETWEEN(1,5)</f>
        <v>3</v>
      </c>
      <c r="C3" s="7">
        <f t="shared" ref="C3:C24" ca="1" si="1">B3</f>
        <v>3</v>
      </c>
    </row>
    <row r="4" spans="2:3" x14ac:dyDescent="0.2">
      <c r="B4" s="7">
        <f t="shared" ca="1" si="0"/>
        <v>2</v>
      </c>
      <c r="C4" s="7">
        <f t="shared" ca="1" si="1"/>
        <v>2</v>
      </c>
    </row>
    <row r="5" spans="2:3" x14ac:dyDescent="0.2">
      <c r="B5" s="7">
        <f t="shared" ca="1" si="0"/>
        <v>5</v>
      </c>
      <c r="C5" s="7">
        <f t="shared" ca="1" si="1"/>
        <v>5</v>
      </c>
    </row>
    <row r="6" spans="2:3" x14ac:dyDescent="0.2">
      <c r="B6" s="7">
        <f t="shared" ca="1" si="0"/>
        <v>2</v>
      </c>
      <c r="C6" s="7">
        <f t="shared" ca="1" si="1"/>
        <v>2</v>
      </c>
    </row>
    <row r="7" spans="2:3" x14ac:dyDescent="0.2">
      <c r="B7" s="7">
        <f t="shared" ca="1" si="0"/>
        <v>2</v>
      </c>
      <c r="C7" s="7">
        <f t="shared" ca="1" si="1"/>
        <v>2</v>
      </c>
    </row>
    <row r="8" spans="2:3" x14ac:dyDescent="0.2">
      <c r="B8" s="7">
        <f t="shared" ca="1" si="0"/>
        <v>2</v>
      </c>
      <c r="C8" s="7">
        <f t="shared" ca="1" si="1"/>
        <v>2</v>
      </c>
    </row>
    <row r="9" spans="2:3" x14ac:dyDescent="0.2">
      <c r="B9" s="7">
        <f t="shared" ca="1" si="0"/>
        <v>2</v>
      </c>
      <c r="C9" s="7">
        <f t="shared" ca="1" si="1"/>
        <v>2</v>
      </c>
    </row>
    <row r="10" spans="2:3" x14ac:dyDescent="0.2">
      <c r="B10" s="7">
        <f t="shared" ca="1" si="0"/>
        <v>3</v>
      </c>
      <c r="C10" s="7">
        <f t="shared" ca="1" si="1"/>
        <v>3</v>
      </c>
    </row>
    <row r="11" spans="2:3" x14ac:dyDescent="0.2">
      <c r="B11" s="7">
        <f t="shared" ca="1" si="0"/>
        <v>1</v>
      </c>
      <c r="C11" s="7">
        <f t="shared" ca="1" si="1"/>
        <v>1</v>
      </c>
    </row>
    <row r="12" spans="2:3" x14ac:dyDescent="0.2">
      <c r="B12" s="7">
        <f t="shared" ca="1" si="0"/>
        <v>2</v>
      </c>
      <c r="C12" s="7">
        <f t="shared" ca="1" si="1"/>
        <v>2</v>
      </c>
    </row>
    <row r="13" spans="2:3" x14ac:dyDescent="0.2">
      <c r="B13" s="7">
        <f t="shared" ca="1" si="0"/>
        <v>5</v>
      </c>
      <c r="C13" s="7">
        <f t="shared" ca="1" si="1"/>
        <v>5</v>
      </c>
    </row>
    <row r="14" spans="2:3" x14ac:dyDescent="0.2">
      <c r="B14" s="7">
        <f t="shared" ca="1" si="0"/>
        <v>4</v>
      </c>
      <c r="C14" s="7">
        <f t="shared" ca="1" si="1"/>
        <v>4</v>
      </c>
    </row>
    <row r="15" spans="2:3" x14ac:dyDescent="0.2">
      <c r="B15" s="7">
        <f t="shared" ca="1" si="0"/>
        <v>5</v>
      </c>
      <c r="C15" s="7">
        <f t="shared" ca="1" si="1"/>
        <v>5</v>
      </c>
    </row>
    <row r="16" spans="2:3" x14ac:dyDescent="0.2">
      <c r="B16" s="7">
        <f t="shared" ca="1" si="0"/>
        <v>3</v>
      </c>
      <c r="C16" s="7">
        <f t="shared" ca="1" si="1"/>
        <v>3</v>
      </c>
    </row>
    <row r="17" spans="2:3" x14ac:dyDescent="0.2">
      <c r="B17" s="7">
        <f t="shared" ca="1" si="0"/>
        <v>1</v>
      </c>
      <c r="C17" s="7">
        <f t="shared" ca="1" si="1"/>
        <v>1</v>
      </c>
    </row>
    <row r="18" spans="2:3" x14ac:dyDescent="0.2">
      <c r="B18" s="7">
        <f t="shared" ca="1" si="0"/>
        <v>4</v>
      </c>
      <c r="C18" s="7">
        <f t="shared" ca="1" si="1"/>
        <v>4</v>
      </c>
    </row>
    <row r="19" spans="2:3" x14ac:dyDescent="0.2">
      <c r="B19" s="7">
        <f t="shared" ca="1" si="0"/>
        <v>1</v>
      </c>
      <c r="C19" s="7">
        <f t="shared" ca="1" si="1"/>
        <v>1</v>
      </c>
    </row>
    <row r="20" spans="2:3" x14ac:dyDescent="0.2">
      <c r="B20" s="7">
        <f t="shared" ca="1" si="0"/>
        <v>3</v>
      </c>
      <c r="C20" s="7">
        <f t="shared" ca="1" si="1"/>
        <v>3</v>
      </c>
    </row>
    <row r="21" spans="2:3" x14ac:dyDescent="0.2">
      <c r="B21" s="7">
        <f t="shared" ca="1" si="0"/>
        <v>2</v>
      </c>
      <c r="C21" s="7">
        <f t="shared" ca="1" si="1"/>
        <v>2</v>
      </c>
    </row>
    <row r="22" spans="2:3" x14ac:dyDescent="0.2">
      <c r="B22" s="7">
        <f t="shared" ca="1" si="0"/>
        <v>1</v>
      </c>
      <c r="C22" s="7">
        <f t="shared" ca="1" si="1"/>
        <v>1</v>
      </c>
    </row>
    <row r="23" spans="2:3" x14ac:dyDescent="0.2">
      <c r="B23" s="7">
        <f t="shared" ca="1" si="0"/>
        <v>4</v>
      </c>
      <c r="C23" s="7">
        <f t="shared" ca="1" si="1"/>
        <v>4</v>
      </c>
    </row>
    <row r="24" spans="2:3" x14ac:dyDescent="0.2">
      <c r="B24" s="7">
        <f t="shared" ca="1" si="0"/>
        <v>2</v>
      </c>
      <c r="C24" s="7">
        <f t="shared" ca="1" si="1"/>
        <v>2</v>
      </c>
    </row>
  </sheetData>
  <pageMargins left="0.7" right="0.7" top="0.75" bottom="0.75" header="0.3" footer="0.3"/>
  <drawing r:id="rId1"/>
</worksheet>
</file>

<file path=xl/worksheets/sheet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BF88B6B-1F0D-CC4A-940D-DA01AAE2F602}">
  <sheetPr codeName="Sheet75">
    <tabColor rgb="FFFF0000"/>
  </sheetPr>
  <dimension ref="B2:F24"/>
  <sheetViews>
    <sheetView workbookViewId="0">
      <selection activeCell="E8" sqref="E8"/>
    </sheetView>
  </sheetViews>
  <sheetFormatPr baseColWidth="10" defaultRowHeight="16" x14ac:dyDescent="0.2"/>
  <cols>
    <col min="1" max="16384" width="10.83203125" style="7"/>
  </cols>
  <sheetData>
    <row r="2" spans="2:6" s="14" customFormat="1" x14ac:dyDescent="0.2">
      <c r="B2" s="14" t="s">
        <v>142</v>
      </c>
      <c r="C2" s="14" t="s">
        <v>141</v>
      </c>
      <c r="E2" s="14" t="s">
        <v>144</v>
      </c>
      <c r="F2" s="14" t="s">
        <v>143</v>
      </c>
    </row>
    <row r="3" spans="2:6" x14ac:dyDescent="0.2">
      <c r="B3" s="51">
        <f t="shared" ref="B3:B24" ca="1" si="0">RANDBETWEEN(1,5)</f>
        <v>4</v>
      </c>
      <c r="C3" s="50">
        <f t="shared" ref="C3:C24" ca="1" si="1">B3</f>
        <v>4</v>
      </c>
      <c r="E3" s="49">
        <f t="shared" ref="E3:E24" ca="1" si="2">0.5*B3+0.5*C3</f>
        <v>4</v>
      </c>
      <c r="F3" s="53">
        <f t="shared" ref="F3:F24" ca="1" si="3">0.01*B3-0.01*C3</f>
        <v>0</v>
      </c>
    </row>
    <row r="4" spans="2:6" x14ac:dyDescent="0.2">
      <c r="B4" s="51">
        <f t="shared" ca="1" si="0"/>
        <v>5</v>
      </c>
      <c r="C4" s="50">
        <f t="shared" ca="1" si="1"/>
        <v>5</v>
      </c>
      <c r="E4" s="49">
        <f t="shared" ca="1" si="2"/>
        <v>5</v>
      </c>
      <c r="F4" s="52">
        <f t="shared" ca="1" si="3"/>
        <v>0</v>
      </c>
    </row>
    <row r="5" spans="2:6" x14ac:dyDescent="0.2">
      <c r="B5" s="51">
        <f t="shared" ca="1" si="0"/>
        <v>4</v>
      </c>
      <c r="C5" s="50">
        <f t="shared" ca="1" si="1"/>
        <v>4</v>
      </c>
      <c r="E5" s="49">
        <f t="shared" ca="1" si="2"/>
        <v>4</v>
      </c>
      <c r="F5" s="52">
        <f t="shared" ca="1" si="3"/>
        <v>0</v>
      </c>
    </row>
    <row r="6" spans="2:6" x14ac:dyDescent="0.2">
      <c r="B6" s="51">
        <f t="shared" ca="1" si="0"/>
        <v>3</v>
      </c>
      <c r="C6" s="50">
        <f t="shared" ca="1" si="1"/>
        <v>3</v>
      </c>
      <c r="E6" s="49">
        <f t="shared" ca="1" si="2"/>
        <v>3</v>
      </c>
      <c r="F6" s="52">
        <f t="shared" ca="1" si="3"/>
        <v>0</v>
      </c>
    </row>
    <row r="7" spans="2:6" x14ac:dyDescent="0.2">
      <c r="B7" s="51">
        <f t="shared" ca="1" si="0"/>
        <v>3</v>
      </c>
      <c r="C7" s="50">
        <f t="shared" ca="1" si="1"/>
        <v>3</v>
      </c>
      <c r="E7" s="49">
        <f t="shared" ca="1" si="2"/>
        <v>3</v>
      </c>
      <c r="F7" s="52">
        <f t="shared" ca="1" si="3"/>
        <v>0</v>
      </c>
    </row>
    <row r="8" spans="2:6" x14ac:dyDescent="0.2">
      <c r="B8" s="51">
        <f t="shared" ca="1" si="0"/>
        <v>2</v>
      </c>
      <c r="C8" s="50">
        <f t="shared" ca="1" si="1"/>
        <v>2</v>
      </c>
      <c r="E8" s="49">
        <f t="shared" ca="1" si="2"/>
        <v>2</v>
      </c>
      <c r="F8" s="52">
        <f t="shared" ca="1" si="3"/>
        <v>0</v>
      </c>
    </row>
    <row r="9" spans="2:6" x14ac:dyDescent="0.2">
      <c r="B9" s="51">
        <f t="shared" ca="1" si="0"/>
        <v>5</v>
      </c>
      <c r="C9" s="50">
        <f t="shared" ca="1" si="1"/>
        <v>5</v>
      </c>
      <c r="E9" s="49">
        <f t="shared" ca="1" si="2"/>
        <v>5</v>
      </c>
      <c r="F9" s="52">
        <f t="shared" ca="1" si="3"/>
        <v>0</v>
      </c>
    </row>
    <row r="10" spans="2:6" x14ac:dyDescent="0.2">
      <c r="B10" s="51">
        <f t="shared" ca="1" si="0"/>
        <v>1</v>
      </c>
      <c r="C10" s="50">
        <f t="shared" ca="1" si="1"/>
        <v>1</v>
      </c>
      <c r="E10" s="49">
        <f t="shared" ca="1" si="2"/>
        <v>1</v>
      </c>
      <c r="F10" s="52">
        <f t="shared" ca="1" si="3"/>
        <v>0</v>
      </c>
    </row>
    <row r="11" spans="2:6" x14ac:dyDescent="0.2">
      <c r="B11" s="51">
        <f t="shared" ca="1" si="0"/>
        <v>3</v>
      </c>
      <c r="C11" s="50">
        <f t="shared" ca="1" si="1"/>
        <v>3</v>
      </c>
      <c r="E11" s="49">
        <f t="shared" ca="1" si="2"/>
        <v>3</v>
      </c>
      <c r="F11" s="52">
        <f t="shared" ca="1" si="3"/>
        <v>0</v>
      </c>
    </row>
    <row r="12" spans="2:6" x14ac:dyDescent="0.2">
      <c r="B12" s="51">
        <f t="shared" ca="1" si="0"/>
        <v>4</v>
      </c>
      <c r="C12" s="50">
        <f t="shared" ca="1" si="1"/>
        <v>4</v>
      </c>
      <c r="E12" s="49">
        <f t="shared" ca="1" si="2"/>
        <v>4</v>
      </c>
      <c r="F12" s="52">
        <f t="shared" ca="1" si="3"/>
        <v>0</v>
      </c>
    </row>
    <row r="13" spans="2:6" x14ac:dyDescent="0.2">
      <c r="B13" s="51">
        <f t="shared" ca="1" si="0"/>
        <v>5</v>
      </c>
      <c r="C13" s="50">
        <f t="shared" ca="1" si="1"/>
        <v>5</v>
      </c>
      <c r="E13" s="49">
        <f t="shared" ca="1" si="2"/>
        <v>5</v>
      </c>
      <c r="F13" s="52">
        <f t="shared" ca="1" si="3"/>
        <v>0</v>
      </c>
    </row>
    <row r="14" spans="2:6" x14ac:dyDescent="0.2">
      <c r="B14" s="51">
        <f t="shared" ca="1" si="0"/>
        <v>5</v>
      </c>
      <c r="C14" s="50">
        <f t="shared" ca="1" si="1"/>
        <v>5</v>
      </c>
      <c r="E14" s="49">
        <f t="shared" ca="1" si="2"/>
        <v>5</v>
      </c>
      <c r="F14" s="52">
        <f t="shared" ca="1" si="3"/>
        <v>0</v>
      </c>
    </row>
    <row r="15" spans="2:6" x14ac:dyDescent="0.2">
      <c r="B15" s="51">
        <f t="shared" ca="1" si="0"/>
        <v>5</v>
      </c>
      <c r="C15" s="50">
        <f t="shared" ca="1" si="1"/>
        <v>5</v>
      </c>
      <c r="E15" s="49">
        <f t="shared" ca="1" si="2"/>
        <v>5</v>
      </c>
      <c r="F15" s="52">
        <f t="shared" ca="1" si="3"/>
        <v>0</v>
      </c>
    </row>
    <row r="16" spans="2:6" x14ac:dyDescent="0.2">
      <c r="B16" s="51">
        <f t="shared" ca="1" si="0"/>
        <v>3</v>
      </c>
      <c r="C16" s="50">
        <f t="shared" ca="1" si="1"/>
        <v>3</v>
      </c>
      <c r="E16" s="49">
        <f t="shared" ca="1" si="2"/>
        <v>3</v>
      </c>
      <c r="F16" s="52">
        <f t="shared" ca="1" si="3"/>
        <v>0</v>
      </c>
    </row>
    <row r="17" spans="2:6" x14ac:dyDescent="0.2">
      <c r="B17" s="51">
        <f t="shared" ca="1" si="0"/>
        <v>5</v>
      </c>
      <c r="C17" s="50">
        <f t="shared" ca="1" si="1"/>
        <v>5</v>
      </c>
      <c r="E17" s="49">
        <f t="shared" ca="1" si="2"/>
        <v>5</v>
      </c>
      <c r="F17" s="52">
        <f t="shared" ca="1" si="3"/>
        <v>0</v>
      </c>
    </row>
    <row r="18" spans="2:6" x14ac:dyDescent="0.2">
      <c r="B18" s="51">
        <f t="shared" ca="1" si="0"/>
        <v>4</v>
      </c>
      <c r="C18" s="50">
        <f t="shared" ca="1" si="1"/>
        <v>4</v>
      </c>
      <c r="E18" s="49">
        <f t="shared" ca="1" si="2"/>
        <v>4</v>
      </c>
      <c r="F18" s="52">
        <f t="shared" ca="1" si="3"/>
        <v>0</v>
      </c>
    </row>
    <row r="19" spans="2:6" x14ac:dyDescent="0.2">
      <c r="B19" s="51">
        <f t="shared" ca="1" si="0"/>
        <v>4</v>
      </c>
      <c r="C19" s="50">
        <f t="shared" ca="1" si="1"/>
        <v>4</v>
      </c>
      <c r="E19" s="49">
        <f t="shared" ca="1" si="2"/>
        <v>4</v>
      </c>
      <c r="F19" s="52">
        <f t="shared" ca="1" si="3"/>
        <v>0</v>
      </c>
    </row>
    <row r="20" spans="2:6" x14ac:dyDescent="0.2">
      <c r="B20" s="51">
        <f t="shared" ca="1" si="0"/>
        <v>5</v>
      </c>
      <c r="C20" s="50">
        <f t="shared" ca="1" si="1"/>
        <v>5</v>
      </c>
      <c r="E20" s="49">
        <f t="shared" ca="1" si="2"/>
        <v>5</v>
      </c>
      <c r="F20" s="52">
        <f t="shared" ca="1" si="3"/>
        <v>0</v>
      </c>
    </row>
    <row r="21" spans="2:6" x14ac:dyDescent="0.2">
      <c r="B21" s="51">
        <f t="shared" ca="1" si="0"/>
        <v>4</v>
      </c>
      <c r="C21" s="50">
        <f t="shared" ca="1" si="1"/>
        <v>4</v>
      </c>
      <c r="E21" s="49">
        <f t="shared" ca="1" si="2"/>
        <v>4</v>
      </c>
      <c r="F21" s="52">
        <f t="shared" ca="1" si="3"/>
        <v>0</v>
      </c>
    </row>
    <row r="22" spans="2:6" x14ac:dyDescent="0.2">
      <c r="B22" s="51">
        <f t="shared" ca="1" si="0"/>
        <v>2</v>
      </c>
      <c r="C22" s="50">
        <f t="shared" ca="1" si="1"/>
        <v>2</v>
      </c>
      <c r="E22" s="49">
        <f t="shared" ca="1" si="2"/>
        <v>2</v>
      </c>
      <c r="F22" s="52">
        <f t="shared" ca="1" si="3"/>
        <v>0</v>
      </c>
    </row>
    <row r="23" spans="2:6" x14ac:dyDescent="0.2">
      <c r="B23" s="51">
        <f t="shared" ca="1" si="0"/>
        <v>5</v>
      </c>
      <c r="C23" s="50">
        <f t="shared" ca="1" si="1"/>
        <v>5</v>
      </c>
      <c r="E23" s="49">
        <f t="shared" ca="1" si="2"/>
        <v>5</v>
      </c>
      <c r="F23" s="52">
        <f t="shared" ca="1" si="3"/>
        <v>0</v>
      </c>
    </row>
    <row r="24" spans="2:6" x14ac:dyDescent="0.2">
      <c r="B24" s="51">
        <f t="shared" ca="1" si="0"/>
        <v>4</v>
      </c>
      <c r="C24" s="50">
        <f t="shared" ca="1" si="1"/>
        <v>4</v>
      </c>
      <c r="E24" s="49">
        <f t="shared" ca="1" si="2"/>
        <v>4</v>
      </c>
      <c r="F24" s="48">
        <f t="shared" ca="1" si="3"/>
        <v>0</v>
      </c>
    </row>
  </sheetData>
  <pageMargins left="0.7" right="0.7" top="0.75" bottom="0.75" header="0.3" footer="0.3"/>
  <drawing r:id="rId1"/>
</worksheet>
</file>

<file path=xl/worksheets/sheet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920E2E9-75EF-1D42-9DA7-8E0C940580E1}">
  <sheetPr codeName="Sheet76">
    <tabColor rgb="FFFF0000"/>
  </sheetPr>
  <dimension ref="C2:I24"/>
  <sheetViews>
    <sheetView workbookViewId="0">
      <selection activeCell="E8" sqref="E8"/>
    </sheetView>
  </sheetViews>
  <sheetFormatPr baseColWidth="10" defaultRowHeight="16" x14ac:dyDescent="0.2"/>
  <cols>
    <col min="1" max="16384" width="10.83203125" style="7"/>
  </cols>
  <sheetData>
    <row r="2" spans="3:9" s="14" customFormat="1" x14ac:dyDescent="0.2">
      <c r="C2" s="14" t="s">
        <v>142</v>
      </c>
      <c r="D2" s="14" t="s">
        <v>141</v>
      </c>
      <c r="E2" s="14" t="s">
        <v>146</v>
      </c>
      <c r="G2" s="14" t="s">
        <v>144</v>
      </c>
      <c r="H2" s="14" t="s">
        <v>143</v>
      </c>
      <c r="I2" s="14" t="s">
        <v>145</v>
      </c>
    </row>
    <row r="3" spans="3:9" x14ac:dyDescent="0.2">
      <c r="C3" s="51">
        <f t="shared" ref="C3:C24" ca="1" si="0">RANDBETWEEN(1,5)</f>
        <v>4</v>
      </c>
      <c r="D3" s="50">
        <f t="shared" ref="D3:E24" ca="1" si="1">C3</f>
        <v>4</v>
      </c>
      <c r="E3" s="57">
        <f t="shared" ca="1" si="1"/>
        <v>4</v>
      </c>
      <c r="G3" s="56">
        <f t="shared" ref="G3:G24" ca="1" si="2">0.33*C3+0.33*D3+0.33*E3</f>
        <v>3.96</v>
      </c>
      <c r="H3" s="59">
        <f t="shared" ref="H3:H24" ca="1" si="3">0.04*C3-0.04*D3+0*E3</f>
        <v>0</v>
      </c>
      <c r="I3" s="58">
        <f t="shared" ref="I3:I24" ca="1" si="4">-0.001*C3-0.001*D3+0.002*E3</f>
        <v>0</v>
      </c>
    </row>
    <row r="4" spans="3:9" x14ac:dyDescent="0.2">
      <c r="C4" s="51">
        <f t="shared" ca="1" si="0"/>
        <v>3</v>
      </c>
      <c r="D4" s="50">
        <f t="shared" ca="1" si="1"/>
        <v>3</v>
      </c>
      <c r="E4" s="57">
        <f t="shared" ca="1" si="1"/>
        <v>3</v>
      </c>
      <c r="G4" s="56">
        <f t="shared" ca="1" si="2"/>
        <v>2.9699999999999998</v>
      </c>
      <c r="H4" s="8">
        <f t="shared" ca="1" si="3"/>
        <v>0</v>
      </c>
      <c r="I4" s="9">
        <f t="shared" ca="1" si="4"/>
        <v>0</v>
      </c>
    </row>
    <row r="5" spans="3:9" x14ac:dyDescent="0.2">
      <c r="C5" s="51">
        <f t="shared" ca="1" si="0"/>
        <v>4</v>
      </c>
      <c r="D5" s="50">
        <f t="shared" ca="1" si="1"/>
        <v>4</v>
      </c>
      <c r="E5" s="57">
        <f t="shared" ca="1" si="1"/>
        <v>4</v>
      </c>
      <c r="G5" s="56">
        <f t="shared" ca="1" si="2"/>
        <v>3.96</v>
      </c>
      <c r="H5" s="8">
        <f t="shared" ca="1" si="3"/>
        <v>0</v>
      </c>
      <c r="I5" s="9">
        <f t="shared" ca="1" si="4"/>
        <v>0</v>
      </c>
    </row>
    <row r="6" spans="3:9" x14ac:dyDescent="0.2">
      <c r="C6" s="51">
        <f t="shared" ca="1" si="0"/>
        <v>5</v>
      </c>
      <c r="D6" s="50">
        <f t="shared" ca="1" si="1"/>
        <v>5</v>
      </c>
      <c r="E6" s="57">
        <f t="shared" ca="1" si="1"/>
        <v>5</v>
      </c>
      <c r="G6" s="56">
        <f t="shared" ca="1" si="2"/>
        <v>4.95</v>
      </c>
      <c r="H6" s="8">
        <f t="shared" ca="1" si="3"/>
        <v>0</v>
      </c>
      <c r="I6" s="9">
        <f t="shared" ca="1" si="4"/>
        <v>0</v>
      </c>
    </row>
    <row r="7" spans="3:9" x14ac:dyDescent="0.2">
      <c r="C7" s="51">
        <f t="shared" ca="1" si="0"/>
        <v>5</v>
      </c>
      <c r="D7" s="50">
        <f t="shared" ca="1" si="1"/>
        <v>5</v>
      </c>
      <c r="E7" s="57">
        <f t="shared" ca="1" si="1"/>
        <v>5</v>
      </c>
      <c r="G7" s="56">
        <f t="shared" ca="1" si="2"/>
        <v>4.95</v>
      </c>
      <c r="H7" s="8">
        <f t="shared" ca="1" si="3"/>
        <v>0</v>
      </c>
      <c r="I7" s="9">
        <f t="shared" ca="1" si="4"/>
        <v>0</v>
      </c>
    </row>
    <row r="8" spans="3:9" x14ac:dyDescent="0.2">
      <c r="C8" s="51">
        <f t="shared" ca="1" si="0"/>
        <v>3</v>
      </c>
      <c r="D8" s="50">
        <f t="shared" ca="1" si="1"/>
        <v>3</v>
      </c>
      <c r="E8" s="57">
        <f t="shared" ca="1" si="1"/>
        <v>3</v>
      </c>
      <c r="G8" s="56">
        <f t="shared" ca="1" si="2"/>
        <v>2.9699999999999998</v>
      </c>
      <c r="H8" s="8">
        <f t="shared" ca="1" si="3"/>
        <v>0</v>
      </c>
      <c r="I8" s="9">
        <f t="shared" ca="1" si="4"/>
        <v>0</v>
      </c>
    </row>
    <row r="9" spans="3:9" x14ac:dyDescent="0.2">
      <c r="C9" s="51">
        <f t="shared" ca="1" si="0"/>
        <v>1</v>
      </c>
      <c r="D9" s="50">
        <f t="shared" ca="1" si="1"/>
        <v>1</v>
      </c>
      <c r="E9" s="57">
        <f t="shared" ca="1" si="1"/>
        <v>1</v>
      </c>
      <c r="G9" s="56">
        <f t="shared" ca="1" si="2"/>
        <v>0.99</v>
      </c>
      <c r="H9" s="8">
        <f t="shared" ca="1" si="3"/>
        <v>0</v>
      </c>
      <c r="I9" s="9">
        <f t="shared" ca="1" si="4"/>
        <v>0</v>
      </c>
    </row>
    <row r="10" spans="3:9" x14ac:dyDescent="0.2">
      <c r="C10" s="51">
        <f t="shared" ca="1" si="0"/>
        <v>1</v>
      </c>
      <c r="D10" s="50">
        <f t="shared" ca="1" si="1"/>
        <v>1</v>
      </c>
      <c r="E10" s="57">
        <f t="shared" ca="1" si="1"/>
        <v>1</v>
      </c>
      <c r="G10" s="56">
        <f t="shared" ca="1" si="2"/>
        <v>0.99</v>
      </c>
      <c r="H10" s="8">
        <f t="shared" ca="1" si="3"/>
        <v>0</v>
      </c>
      <c r="I10" s="9">
        <f t="shared" ca="1" si="4"/>
        <v>0</v>
      </c>
    </row>
    <row r="11" spans="3:9" x14ac:dyDescent="0.2">
      <c r="C11" s="51">
        <f t="shared" ca="1" si="0"/>
        <v>2</v>
      </c>
      <c r="D11" s="50">
        <f t="shared" ca="1" si="1"/>
        <v>2</v>
      </c>
      <c r="E11" s="57">
        <f t="shared" ca="1" si="1"/>
        <v>2</v>
      </c>
      <c r="G11" s="56">
        <f t="shared" ca="1" si="2"/>
        <v>1.98</v>
      </c>
      <c r="H11" s="8">
        <f t="shared" ca="1" si="3"/>
        <v>0</v>
      </c>
      <c r="I11" s="9">
        <f t="shared" ca="1" si="4"/>
        <v>0</v>
      </c>
    </row>
    <row r="12" spans="3:9" x14ac:dyDescent="0.2">
      <c r="C12" s="51">
        <f t="shared" ca="1" si="0"/>
        <v>3</v>
      </c>
      <c r="D12" s="50">
        <f t="shared" ca="1" si="1"/>
        <v>3</v>
      </c>
      <c r="E12" s="57">
        <f t="shared" ca="1" si="1"/>
        <v>3</v>
      </c>
      <c r="G12" s="56">
        <f t="shared" ca="1" si="2"/>
        <v>2.9699999999999998</v>
      </c>
      <c r="H12" s="8">
        <f t="shared" ca="1" si="3"/>
        <v>0</v>
      </c>
      <c r="I12" s="9">
        <f t="shared" ca="1" si="4"/>
        <v>0</v>
      </c>
    </row>
    <row r="13" spans="3:9" x14ac:dyDescent="0.2">
      <c r="C13" s="51">
        <f t="shared" ca="1" si="0"/>
        <v>4</v>
      </c>
      <c r="D13" s="50">
        <f t="shared" ca="1" si="1"/>
        <v>4</v>
      </c>
      <c r="E13" s="57">
        <f t="shared" ca="1" si="1"/>
        <v>4</v>
      </c>
      <c r="G13" s="56">
        <f t="shared" ca="1" si="2"/>
        <v>3.96</v>
      </c>
      <c r="H13" s="8">
        <f t="shared" ca="1" si="3"/>
        <v>0</v>
      </c>
      <c r="I13" s="9">
        <f t="shared" ca="1" si="4"/>
        <v>0</v>
      </c>
    </row>
    <row r="14" spans="3:9" x14ac:dyDescent="0.2">
      <c r="C14" s="51">
        <f t="shared" ca="1" si="0"/>
        <v>5</v>
      </c>
      <c r="D14" s="50">
        <f t="shared" ca="1" si="1"/>
        <v>5</v>
      </c>
      <c r="E14" s="57">
        <f t="shared" ca="1" si="1"/>
        <v>5</v>
      </c>
      <c r="G14" s="56">
        <f t="shared" ca="1" si="2"/>
        <v>4.95</v>
      </c>
      <c r="H14" s="8">
        <f t="shared" ca="1" si="3"/>
        <v>0</v>
      </c>
      <c r="I14" s="9">
        <f t="shared" ca="1" si="4"/>
        <v>0</v>
      </c>
    </row>
    <row r="15" spans="3:9" x14ac:dyDescent="0.2">
      <c r="C15" s="51">
        <f t="shared" ca="1" si="0"/>
        <v>1</v>
      </c>
      <c r="D15" s="50">
        <f t="shared" ca="1" si="1"/>
        <v>1</v>
      </c>
      <c r="E15" s="57">
        <f t="shared" ca="1" si="1"/>
        <v>1</v>
      </c>
      <c r="G15" s="56">
        <f t="shared" ca="1" si="2"/>
        <v>0.99</v>
      </c>
      <c r="H15" s="8">
        <f t="shared" ca="1" si="3"/>
        <v>0</v>
      </c>
      <c r="I15" s="9">
        <f t="shared" ca="1" si="4"/>
        <v>0</v>
      </c>
    </row>
    <row r="16" spans="3:9" x14ac:dyDescent="0.2">
      <c r="C16" s="51">
        <f t="shared" ca="1" si="0"/>
        <v>1</v>
      </c>
      <c r="D16" s="50">
        <f t="shared" ca="1" si="1"/>
        <v>1</v>
      </c>
      <c r="E16" s="57">
        <f t="shared" ca="1" si="1"/>
        <v>1</v>
      </c>
      <c r="G16" s="56">
        <f t="shared" ca="1" si="2"/>
        <v>0.99</v>
      </c>
      <c r="H16" s="8">
        <f t="shared" ca="1" si="3"/>
        <v>0</v>
      </c>
      <c r="I16" s="9">
        <f t="shared" ca="1" si="4"/>
        <v>0</v>
      </c>
    </row>
    <row r="17" spans="3:9" x14ac:dyDescent="0.2">
      <c r="C17" s="51">
        <f t="shared" ca="1" si="0"/>
        <v>4</v>
      </c>
      <c r="D17" s="50">
        <f t="shared" ca="1" si="1"/>
        <v>4</v>
      </c>
      <c r="E17" s="57">
        <f t="shared" ca="1" si="1"/>
        <v>4</v>
      </c>
      <c r="G17" s="56">
        <f t="shared" ca="1" si="2"/>
        <v>3.96</v>
      </c>
      <c r="H17" s="8">
        <f t="shared" ca="1" si="3"/>
        <v>0</v>
      </c>
      <c r="I17" s="9">
        <f t="shared" ca="1" si="4"/>
        <v>0</v>
      </c>
    </row>
    <row r="18" spans="3:9" x14ac:dyDescent="0.2">
      <c r="C18" s="51">
        <f t="shared" ca="1" si="0"/>
        <v>1</v>
      </c>
      <c r="D18" s="50">
        <f t="shared" ca="1" si="1"/>
        <v>1</v>
      </c>
      <c r="E18" s="57">
        <f t="shared" ca="1" si="1"/>
        <v>1</v>
      </c>
      <c r="G18" s="56">
        <f t="shared" ca="1" si="2"/>
        <v>0.99</v>
      </c>
      <c r="H18" s="8">
        <f t="shared" ca="1" si="3"/>
        <v>0</v>
      </c>
      <c r="I18" s="9">
        <f t="shared" ca="1" si="4"/>
        <v>0</v>
      </c>
    </row>
    <row r="19" spans="3:9" x14ac:dyDescent="0.2">
      <c r="C19" s="51">
        <f t="shared" ca="1" si="0"/>
        <v>2</v>
      </c>
      <c r="D19" s="50">
        <f t="shared" ca="1" si="1"/>
        <v>2</v>
      </c>
      <c r="E19" s="57">
        <f t="shared" ca="1" si="1"/>
        <v>2</v>
      </c>
      <c r="G19" s="56">
        <f t="shared" ca="1" si="2"/>
        <v>1.98</v>
      </c>
      <c r="H19" s="8">
        <f t="shared" ca="1" si="3"/>
        <v>0</v>
      </c>
      <c r="I19" s="9">
        <f t="shared" ca="1" si="4"/>
        <v>0</v>
      </c>
    </row>
    <row r="20" spans="3:9" x14ac:dyDescent="0.2">
      <c r="C20" s="51">
        <f t="shared" ca="1" si="0"/>
        <v>5</v>
      </c>
      <c r="D20" s="50">
        <f t="shared" ca="1" si="1"/>
        <v>5</v>
      </c>
      <c r="E20" s="57">
        <f t="shared" ca="1" si="1"/>
        <v>5</v>
      </c>
      <c r="G20" s="56">
        <f t="shared" ca="1" si="2"/>
        <v>4.95</v>
      </c>
      <c r="H20" s="8">
        <f t="shared" ca="1" si="3"/>
        <v>0</v>
      </c>
      <c r="I20" s="9">
        <f t="shared" ca="1" si="4"/>
        <v>0</v>
      </c>
    </row>
    <row r="21" spans="3:9" x14ac:dyDescent="0.2">
      <c r="C21" s="51">
        <f t="shared" ca="1" si="0"/>
        <v>1</v>
      </c>
      <c r="D21" s="50">
        <f t="shared" ca="1" si="1"/>
        <v>1</v>
      </c>
      <c r="E21" s="57">
        <f t="shared" ca="1" si="1"/>
        <v>1</v>
      </c>
      <c r="G21" s="56">
        <f t="shared" ca="1" si="2"/>
        <v>0.99</v>
      </c>
      <c r="H21" s="8">
        <f t="shared" ca="1" si="3"/>
        <v>0</v>
      </c>
      <c r="I21" s="9">
        <f t="shared" ca="1" si="4"/>
        <v>0</v>
      </c>
    </row>
    <row r="22" spans="3:9" x14ac:dyDescent="0.2">
      <c r="C22" s="51">
        <f t="shared" ca="1" si="0"/>
        <v>5</v>
      </c>
      <c r="D22" s="50">
        <f t="shared" ca="1" si="1"/>
        <v>5</v>
      </c>
      <c r="E22" s="57">
        <f t="shared" ca="1" si="1"/>
        <v>5</v>
      </c>
      <c r="G22" s="56">
        <f t="shared" ca="1" si="2"/>
        <v>4.95</v>
      </c>
      <c r="H22" s="8">
        <f t="shared" ca="1" si="3"/>
        <v>0</v>
      </c>
      <c r="I22" s="9">
        <f t="shared" ca="1" si="4"/>
        <v>0</v>
      </c>
    </row>
    <row r="23" spans="3:9" x14ac:dyDescent="0.2">
      <c r="C23" s="51">
        <f t="shared" ca="1" si="0"/>
        <v>1</v>
      </c>
      <c r="D23" s="50">
        <f t="shared" ca="1" si="1"/>
        <v>1</v>
      </c>
      <c r="E23" s="57">
        <f t="shared" ca="1" si="1"/>
        <v>1</v>
      </c>
      <c r="G23" s="56">
        <f t="shared" ca="1" si="2"/>
        <v>0.99</v>
      </c>
      <c r="H23" s="8">
        <f t="shared" ca="1" si="3"/>
        <v>0</v>
      </c>
      <c r="I23" s="9">
        <f t="shared" ca="1" si="4"/>
        <v>0</v>
      </c>
    </row>
    <row r="24" spans="3:9" x14ac:dyDescent="0.2">
      <c r="C24" s="51">
        <f t="shared" ca="1" si="0"/>
        <v>4</v>
      </c>
      <c r="D24" s="50">
        <f t="shared" ca="1" si="1"/>
        <v>4</v>
      </c>
      <c r="E24" s="57">
        <f t="shared" ca="1" si="1"/>
        <v>4</v>
      </c>
      <c r="G24" s="56">
        <f t="shared" ca="1" si="2"/>
        <v>3.96</v>
      </c>
      <c r="H24" s="55">
        <f t="shared" ca="1" si="3"/>
        <v>0</v>
      </c>
      <c r="I24" s="54">
        <f t="shared" ca="1" si="4"/>
        <v>0</v>
      </c>
    </row>
  </sheetData>
  <pageMargins left="0.7" right="0.7" top="0.75" bottom="0.75" header="0.3" footer="0.3"/>
  <drawing r:id="rId1"/>
</worksheet>
</file>

<file path=xl/worksheets/sheet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B9EC97B-6043-694F-8513-653C421F8AE2}">
  <sheetPr codeName="Sheet77">
    <tabColor rgb="FFFF0000"/>
  </sheetPr>
  <dimension ref="A1:T27"/>
  <sheetViews>
    <sheetView workbookViewId="0">
      <selection activeCell="E8" sqref="E8"/>
    </sheetView>
  </sheetViews>
  <sheetFormatPr baseColWidth="10" defaultRowHeight="26" x14ac:dyDescent="0.3"/>
  <cols>
    <col min="1" max="1" width="10.83203125" style="44"/>
    <col min="2" max="2" width="15.83203125" style="44" bestFit="1" customWidth="1"/>
    <col min="3" max="3" width="10.5" style="44" bestFit="1" customWidth="1"/>
    <col min="4" max="5" width="7.33203125" style="44" bestFit="1" customWidth="1"/>
    <col min="6" max="6" width="9.83203125" style="44" bestFit="1" customWidth="1"/>
    <col min="7" max="7" width="12.83203125" style="44" bestFit="1" customWidth="1"/>
    <col min="8" max="8" width="8" style="44" bestFit="1" customWidth="1"/>
    <col min="9" max="9" width="7.83203125" style="44" bestFit="1" customWidth="1"/>
    <col min="10" max="10" width="13.83203125" style="44" bestFit="1" customWidth="1"/>
    <col min="11" max="11" width="13.6640625" style="44" customWidth="1"/>
    <col min="12" max="12" width="15.83203125" style="44" bestFit="1" customWidth="1"/>
    <col min="13" max="13" width="10.33203125" style="44" bestFit="1" customWidth="1"/>
    <col min="14" max="15" width="8.1640625" style="44" bestFit="1" customWidth="1"/>
    <col min="16" max="16" width="9.6640625" style="44" bestFit="1" customWidth="1"/>
    <col min="17" max="17" width="12.6640625" style="44" bestFit="1" customWidth="1"/>
    <col min="18" max="19" width="9.1640625" style="44" bestFit="1" customWidth="1"/>
    <col min="20" max="20" width="13.6640625" style="44" bestFit="1" customWidth="1"/>
    <col min="21" max="16384" width="10.83203125" style="44"/>
  </cols>
  <sheetData>
    <row r="1" spans="1:20" x14ac:dyDescent="0.3">
      <c r="A1" s="44" t="s">
        <v>147</v>
      </c>
    </row>
    <row r="3" spans="1:20" x14ac:dyDescent="0.3">
      <c r="C3" s="44" t="s">
        <v>134</v>
      </c>
      <c r="D3" s="44" t="s">
        <v>133</v>
      </c>
      <c r="E3" s="44" t="s">
        <v>132</v>
      </c>
      <c r="F3" s="44" t="s">
        <v>131</v>
      </c>
      <c r="G3" s="44" t="s">
        <v>130</v>
      </c>
      <c r="H3" s="44" t="s">
        <v>129</v>
      </c>
      <c r="I3" s="44" t="s">
        <v>128</v>
      </c>
      <c r="J3" s="44" t="s">
        <v>127</v>
      </c>
      <c r="M3" s="44" t="s">
        <v>134</v>
      </c>
      <c r="N3" s="44" t="s">
        <v>133</v>
      </c>
      <c r="O3" s="44" t="s">
        <v>132</v>
      </c>
      <c r="P3" s="44" t="s">
        <v>131</v>
      </c>
      <c r="Q3" s="44" t="s">
        <v>130</v>
      </c>
      <c r="R3" s="44" t="s">
        <v>129</v>
      </c>
      <c r="S3" s="44" t="s">
        <v>128</v>
      </c>
      <c r="T3" s="44" t="s">
        <v>127</v>
      </c>
    </row>
    <row r="4" spans="1:20" x14ac:dyDescent="0.3">
      <c r="B4" s="15" t="s">
        <v>139</v>
      </c>
      <c r="C4" s="32">
        <v>8.3830358839885815</v>
      </c>
      <c r="D4" s="32">
        <v>9.4549122846191409</v>
      </c>
      <c r="E4" s="32">
        <v>7.9904725452811967</v>
      </c>
      <c r="F4" s="32">
        <v>7.7703277820694137</v>
      </c>
      <c r="G4" s="32">
        <v>8.2040543775696442</v>
      </c>
      <c r="H4" s="32">
        <v>1.5592917761111025</v>
      </c>
      <c r="I4" s="32">
        <v>3.4559881155421022</v>
      </c>
      <c r="J4" s="32">
        <v>3.5439432666766981</v>
      </c>
      <c r="K4" s="47"/>
      <c r="L4" s="60" t="s">
        <v>139</v>
      </c>
      <c r="M4" s="44">
        <v>0.44</v>
      </c>
      <c r="N4" s="44">
        <v>0.43</v>
      </c>
      <c r="O4" s="44">
        <v>0.45</v>
      </c>
      <c r="P4" s="44">
        <v>0.41</v>
      </c>
      <c r="Q4" s="44">
        <v>0.42</v>
      </c>
      <c r="R4" s="44">
        <v>0.01</v>
      </c>
      <c r="S4" s="44">
        <v>0.02</v>
      </c>
      <c r="T4" s="44">
        <v>0.01</v>
      </c>
    </row>
    <row r="5" spans="1:20" x14ac:dyDescent="0.3">
      <c r="B5" s="15" t="s">
        <v>135</v>
      </c>
      <c r="C5" s="32">
        <v>9.6155900286805682</v>
      </c>
      <c r="D5" s="32">
        <v>1.7960754918718824</v>
      </c>
      <c r="E5" s="32">
        <v>9.5639526180169554</v>
      </c>
      <c r="F5" s="32">
        <v>7.2610802333371094</v>
      </c>
      <c r="G5" s="32">
        <v>0.80971436006217834</v>
      </c>
      <c r="H5" s="32">
        <v>1.6939758640662901</v>
      </c>
      <c r="I5" s="32">
        <v>9.7043699931936178E-2</v>
      </c>
      <c r="J5" s="32">
        <v>9.7421891000969065</v>
      </c>
      <c r="K5" s="47"/>
      <c r="L5" s="60" t="s">
        <v>135</v>
      </c>
      <c r="M5" s="44">
        <v>0.3</v>
      </c>
      <c r="N5" s="44">
        <v>0.01</v>
      </c>
      <c r="O5" s="44">
        <v>0.4</v>
      </c>
      <c r="P5" s="44">
        <v>0.4</v>
      </c>
      <c r="Q5" s="44">
        <v>0.01</v>
      </c>
      <c r="R5" s="44">
        <v>-0.11</v>
      </c>
      <c r="S5" s="44">
        <v>-0.21</v>
      </c>
      <c r="T5" s="44">
        <v>0.64</v>
      </c>
    </row>
    <row r="6" spans="1:20" x14ac:dyDescent="0.3">
      <c r="B6" s="15" t="s">
        <v>137</v>
      </c>
      <c r="C6" s="32">
        <v>2.1942233258793484</v>
      </c>
      <c r="D6" s="32">
        <v>8.9183954362339009</v>
      </c>
      <c r="E6" s="32">
        <v>7.73823626817145</v>
      </c>
      <c r="F6" s="32">
        <v>8.2683242546317075</v>
      </c>
      <c r="G6" s="32">
        <v>1.9696006956310628</v>
      </c>
      <c r="H6" s="32">
        <v>8.8390439914554779</v>
      </c>
      <c r="I6" s="32">
        <v>9.642816300900769</v>
      </c>
      <c r="J6" s="32">
        <v>9.5215297487882857</v>
      </c>
      <c r="K6" s="47"/>
      <c r="L6" s="60" t="s">
        <v>137</v>
      </c>
      <c r="M6" s="44">
        <v>0.01</v>
      </c>
      <c r="N6" s="44">
        <v>1</v>
      </c>
      <c r="O6" s="44">
        <v>1</v>
      </c>
      <c r="P6" s="44">
        <v>1</v>
      </c>
      <c r="Q6" s="44">
        <v>0.01</v>
      </c>
      <c r="R6" s="44">
        <v>1</v>
      </c>
      <c r="S6" s="44">
        <v>1</v>
      </c>
      <c r="T6" s="44">
        <v>1</v>
      </c>
    </row>
    <row r="7" spans="1:20" x14ac:dyDescent="0.3">
      <c r="B7" s="15" t="s">
        <v>135</v>
      </c>
      <c r="C7" s="32">
        <v>9.9143793427835512</v>
      </c>
      <c r="D7" s="32">
        <v>3.5545972187087851</v>
      </c>
      <c r="E7" s="32">
        <v>7.6889676697504123</v>
      </c>
      <c r="F7" s="32">
        <v>9.111571487481541</v>
      </c>
      <c r="G7" s="32">
        <v>3.163750294557107</v>
      </c>
      <c r="H7" s="32">
        <v>2.6187607795041652</v>
      </c>
      <c r="I7" s="32">
        <v>3.0428750387995125</v>
      </c>
      <c r="J7" s="32">
        <v>8.0662706623981038</v>
      </c>
      <c r="K7" s="47"/>
      <c r="L7" s="47"/>
      <c r="M7" s="47"/>
      <c r="N7" s="47"/>
      <c r="O7" s="47"/>
      <c r="P7" s="47"/>
      <c r="Q7" s="47"/>
      <c r="R7" s="47"/>
    </row>
    <row r="8" spans="1:20" x14ac:dyDescent="0.3">
      <c r="B8" s="15" t="s">
        <v>139</v>
      </c>
      <c r="C8" s="32">
        <v>8.1285220418221158</v>
      </c>
      <c r="D8" s="32">
        <v>9.7733235994570062</v>
      </c>
      <c r="E8" s="32">
        <v>7.5214279533111164</v>
      </c>
      <c r="F8" s="32">
        <v>9.5069399198799029</v>
      </c>
      <c r="G8" s="32">
        <v>8.4499841614825257</v>
      </c>
      <c r="H8" s="32">
        <v>0.35994856070150894</v>
      </c>
      <c r="I8" s="32">
        <v>1.9026668429663918</v>
      </c>
      <c r="J8" s="32">
        <v>1.1299367690691624</v>
      </c>
      <c r="K8" s="47"/>
      <c r="L8" s="47"/>
      <c r="M8" s="47"/>
      <c r="N8" s="47"/>
      <c r="O8" s="47"/>
      <c r="P8" s="47"/>
      <c r="Q8" s="47"/>
      <c r="R8" s="47"/>
    </row>
    <row r="9" spans="1:20" x14ac:dyDescent="0.3">
      <c r="B9" s="15" t="s">
        <v>135</v>
      </c>
      <c r="C9" s="32">
        <v>7.5424430619961962</v>
      </c>
      <c r="D9" s="32">
        <v>0.94788287939712523</v>
      </c>
      <c r="E9" s="32">
        <v>8.368299684255625</v>
      </c>
      <c r="F9" s="32">
        <v>9.3000642603242696</v>
      </c>
      <c r="G9" s="32">
        <v>2.755584687187127</v>
      </c>
      <c r="H9" s="32">
        <v>0.54197721302143753</v>
      </c>
      <c r="I9" s="32">
        <v>0.43782857199314362</v>
      </c>
      <c r="J9" s="32">
        <v>9.8642442165019286</v>
      </c>
      <c r="K9" s="47"/>
      <c r="L9" s="47"/>
      <c r="M9" s="47"/>
      <c r="N9" s="47"/>
      <c r="O9" s="47"/>
      <c r="P9" s="47"/>
      <c r="Q9" s="47"/>
      <c r="R9" s="47"/>
    </row>
    <row r="10" spans="1:20" x14ac:dyDescent="0.3">
      <c r="B10" s="15" t="s">
        <v>137</v>
      </c>
      <c r="C10" s="32">
        <v>1.7718111172569193</v>
      </c>
      <c r="D10" s="32">
        <v>7.3431955128827315</v>
      </c>
      <c r="E10" s="32">
        <v>7.9247321765696546</v>
      </c>
      <c r="F10" s="32">
        <v>8.7477144669364044</v>
      </c>
      <c r="G10" s="32">
        <v>1.6652346416815944</v>
      </c>
      <c r="H10" s="32">
        <v>9.258663590078001</v>
      </c>
      <c r="I10" s="32">
        <v>9.8824423855965158</v>
      </c>
      <c r="J10" s="32">
        <v>7.8913349673825319</v>
      </c>
      <c r="K10" s="47"/>
      <c r="L10" s="47"/>
      <c r="M10" s="47"/>
      <c r="N10" s="47"/>
      <c r="O10" s="47"/>
      <c r="P10" s="47"/>
      <c r="Q10" s="47"/>
      <c r="R10" s="47"/>
    </row>
    <row r="11" spans="1:20" x14ac:dyDescent="0.3">
      <c r="B11" s="15" t="s">
        <v>135</v>
      </c>
      <c r="C11" s="32">
        <v>7.5555798249028445</v>
      </c>
      <c r="D11" s="32">
        <v>3.1696577139281832</v>
      </c>
      <c r="E11" s="32">
        <v>8.9989805640385878</v>
      </c>
      <c r="F11" s="32">
        <v>7.969513544842985</v>
      </c>
      <c r="G11" s="32">
        <v>3.0368055482694238</v>
      </c>
      <c r="H11" s="32">
        <v>2.1589748386457419</v>
      </c>
      <c r="I11" s="32">
        <v>2.2223466976158686</v>
      </c>
      <c r="J11" s="32">
        <v>9.0078044596646123</v>
      </c>
      <c r="K11" s="47"/>
      <c r="L11" s="47"/>
      <c r="M11" s="47"/>
      <c r="N11" s="47"/>
      <c r="O11" s="47"/>
      <c r="P11" s="47"/>
      <c r="Q11" s="47"/>
      <c r="R11" s="47"/>
    </row>
    <row r="12" spans="1:20" x14ac:dyDescent="0.3">
      <c r="B12" s="15" t="s">
        <v>137</v>
      </c>
      <c r="C12" s="32">
        <v>3.7058239397834041</v>
      </c>
      <c r="D12" s="32">
        <v>7.9632890268409486</v>
      </c>
      <c r="E12" s="32">
        <v>8.4001636679380827</v>
      </c>
      <c r="F12" s="32">
        <v>9.1384346495091933</v>
      </c>
      <c r="G12" s="32">
        <v>2.0446723553787454</v>
      </c>
      <c r="H12" s="32">
        <v>9.2954178220537234</v>
      </c>
      <c r="I12" s="32">
        <v>9.5324206397042079</v>
      </c>
      <c r="J12" s="32">
        <v>7.5623159203789356</v>
      </c>
      <c r="K12" s="47"/>
      <c r="L12" s="47"/>
      <c r="M12" s="47"/>
      <c r="N12" s="47"/>
      <c r="O12" s="47"/>
      <c r="P12" s="47"/>
      <c r="Q12" s="47"/>
      <c r="R12" s="47"/>
    </row>
    <row r="13" spans="1:20" x14ac:dyDescent="0.3">
      <c r="B13" s="15" t="s">
        <v>135</v>
      </c>
      <c r="C13" s="32">
        <v>9.0599452193721852</v>
      </c>
      <c r="D13" s="32">
        <v>8.772631900141592E-2</v>
      </c>
      <c r="E13" s="32">
        <v>9.6495084391913188</v>
      </c>
      <c r="F13" s="32">
        <v>8.3025958296002464</v>
      </c>
      <c r="G13" s="32">
        <v>3.7980360979010057</v>
      </c>
      <c r="H13" s="32">
        <v>1.6875586195325711</v>
      </c>
      <c r="I13" s="32">
        <v>1.1630277152193362</v>
      </c>
      <c r="J13" s="32">
        <v>9.5301503406658874</v>
      </c>
      <c r="K13" s="47"/>
      <c r="L13" s="47"/>
      <c r="M13" s="47"/>
      <c r="N13" s="47"/>
      <c r="O13" s="47"/>
      <c r="P13" s="47"/>
      <c r="Q13" s="47"/>
      <c r="R13" s="47"/>
    </row>
    <row r="14" spans="1:20" x14ac:dyDescent="0.3">
      <c r="B14" s="15" t="s">
        <v>135</v>
      </c>
      <c r="C14" s="32">
        <v>7.179188523090505</v>
      </c>
      <c r="D14" s="32">
        <v>3.1187127617381725</v>
      </c>
      <c r="E14" s="32">
        <v>8.7800873440943672</v>
      </c>
      <c r="F14" s="32">
        <v>9.6732296618491738</v>
      </c>
      <c r="G14" s="32">
        <v>1.8974973729594891</v>
      </c>
      <c r="H14" s="32">
        <v>2.6354871228391432</v>
      </c>
      <c r="I14" s="32">
        <v>0.40291506914261177</v>
      </c>
      <c r="J14" s="32">
        <v>9.6684701383460112</v>
      </c>
      <c r="K14" s="47"/>
      <c r="L14" s="47"/>
      <c r="M14" s="47"/>
      <c r="N14" s="47"/>
      <c r="O14" s="47"/>
      <c r="P14" s="47"/>
      <c r="Q14" s="47"/>
      <c r="R14" s="47"/>
    </row>
    <row r="15" spans="1:20" x14ac:dyDescent="0.3">
      <c r="B15" s="15" t="s">
        <v>139</v>
      </c>
      <c r="C15" s="32">
        <v>7.3641537773670471</v>
      </c>
      <c r="D15" s="32">
        <v>9.0311082781393477</v>
      </c>
      <c r="E15" s="32">
        <v>8.9578093982371847</v>
      </c>
      <c r="F15" s="32">
        <v>9.6997369638997348</v>
      </c>
      <c r="G15" s="32">
        <v>8.747485732284435</v>
      </c>
      <c r="H15" s="32">
        <v>2.1446014265262674</v>
      </c>
      <c r="I15" s="32">
        <v>3.9042809837607049</v>
      </c>
      <c r="J15" s="32">
        <v>2.7510282694600585</v>
      </c>
      <c r="K15" s="47"/>
      <c r="L15" s="47"/>
      <c r="M15" s="47"/>
      <c r="N15" s="47"/>
      <c r="O15" s="47"/>
      <c r="P15" s="47"/>
      <c r="Q15" s="47"/>
      <c r="R15" s="47"/>
    </row>
    <row r="16" spans="1:20" x14ac:dyDescent="0.3">
      <c r="B16" s="15" t="s">
        <v>137</v>
      </c>
      <c r="C16" s="32">
        <v>1.6995180776384395</v>
      </c>
      <c r="D16" s="32">
        <v>8.3911339886788614</v>
      </c>
      <c r="E16" s="32">
        <v>9.2493943825508751</v>
      </c>
      <c r="F16" s="32">
        <v>7.2954042134389727</v>
      </c>
      <c r="G16" s="32">
        <v>0.89520256510558793</v>
      </c>
      <c r="H16" s="32">
        <v>9.3856463102615297</v>
      </c>
      <c r="I16" s="32">
        <v>8.0973997540028524</v>
      </c>
      <c r="J16" s="32">
        <v>7.4028696961109155</v>
      </c>
      <c r="K16" s="47"/>
      <c r="L16" s="47"/>
      <c r="M16" s="47"/>
      <c r="N16" s="47"/>
      <c r="O16" s="47"/>
      <c r="P16" s="47"/>
      <c r="Q16" s="47"/>
      <c r="R16" s="47"/>
    </row>
    <row r="17" spans="2:18" x14ac:dyDescent="0.3">
      <c r="B17" s="15" t="s">
        <v>137</v>
      </c>
      <c r="C17" s="32">
        <v>2.6514857056768157</v>
      </c>
      <c r="D17" s="32">
        <v>9.5752152034001128</v>
      </c>
      <c r="E17" s="32">
        <v>8.1608317352358011</v>
      </c>
      <c r="F17" s="32">
        <v>8.4887864157349746</v>
      </c>
      <c r="G17" s="32">
        <v>2.5977764000618269</v>
      </c>
      <c r="H17" s="32">
        <v>7.0070896682909618</v>
      </c>
      <c r="I17" s="32">
        <v>8.8166445524226358</v>
      </c>
      <c r="J17" s="32">
        <v>8.9929158422858784</v>
      </c>
      <c r="K17" s="47"/>
      <c r="L17" s="47"/>
      <c r="M17" s="47"/>
      <c r="N17" s="47"/>
      <c r="O17" s="47"/>
      <c r="P17" s="47"/>
      <c r="Q17" s="47"/>
      <c r="R17" s="47"/>
    </row>
    <row r="18" spans="2:18" x14ac:dyDescent="0.3">
      <c r="B18" s="15" t="s">
        <v>139</v>
      </c>
      <c r="C18" s="32">
        <v>7.4061269602946931</v>
      </c>
      <c r="D18" s="32">
        <v>8.523800770350956</v>
      </c>
      <c r="E18" s="32">
        <v>8.6676781623768058</v>
      </c>
      <c r="F18" s="32">
        <v>7.8368335283808133</v>
      </c>
      <c r="G18" s="32">
        <v>9.9584137559025621</v>
      </c>
      <c r="H18" s="32">
        <v>2.5368405911727847</v>
      </c>
      <c r="I18" s="32">
        <v>1.0448706331487054</v>
      </c>
      <c r="J18" s="32">
        <v>3.4220192283177568</v>
      </c>
      <c r="K18" s="47"/>
      <c r="L18" s="47"/>
      <c r="M18" s="47"/>
      <c r="N18" s="47"/>
      <c r="O18" s="47"/>
      <c r="P18" s="47"/>
      <c r="Q18" s="47"/>
      <c r="R18" s="47"/>
    </row>
    <row r="19" spans="2:18" x14ac:dyDescent="0.3">
      <c r="B19" s="15" t="s">
        <v>137</v>
      </c>
      <c r="C19" s="32">
        <v>0.30882664127743498</v>
      </c>
      <c r="D19" s="32">
        <v>9.1182257726070794</v>
      </c>
      <c r="E19" s="32">
        <v>8.0140777885987369</v>
      </c>
      <c r="F19" s="32">
        <v>8.4101955221332769</v>
      </c>
      <c r="G19" s="32">
        <v>1.6049423986086859</v>
      </c>
      <c r="H19" s="32">
        <v>7.1654353766429359</v>
      </c>
      <c r="I19" s="32">
        <v>7.0408098762794138</v>
      </c>
      <c r="J19" s="32">
        <v>7.28151545860515</v>
      </c>
      <c r="K19" s="47"/>
      <c r="L19" s="47"/>
      <c r="M19" s="47"/>
      <c r="N19" s="47"/>
      <c r="O19" s="47"/>
      <c r="P19" s="47"/>
      <c r="Q19" s="47"/>
      <c r="R19" s="47"/>
    </row>
    <row r="20" spans="2:18" x14ac:dyDescent="0.3">
      <c r="B20" s="15" t="s">
        <v>135</v>
      </c>
      <c r="C20" s="32">
        <v>7.5512321546014727</v>
      </c>
      <c r="D20" s="32">
        <v>2.8729878528944135</v>
      </c>
      <c r="E20" s="32">
        <v>7.5651188544811063</v>
      </c>
      <c r="F20" s="32">
        <v>7.7666265788907918</v>
      </c>
      <c r="G20" s="32">
        <v>0.31136992303303712</v>
      </c>
      <c r="H20" s="32">
        <v>8.3635300924818079E-2</v>
      </c>
      <c r="I20" s="32">
        <v>3.1480381217234115</v>
      </c>
      <c r="J20" s="32">
        <v>9.6417051620523608</v>
      </c>
      <c r="K20" s="47"/>
      <c r="L20" s="47"/>
      <c r="M20" s="47"/>
      <c r="N20" s="47"/>
      <c r="O20" s="47"/>
      <c r="P20" s="47"/>
      <c r="Q20" s="47"/>
      <c r="R20" s="47"/>
    </row>
    <row r="21" spans="2:18" x14ac:dyDescent="0.3">
      <c r="B21" s="15" t="s">
        <v>135</v>
      </c>
      <c r="C21" s="32">
        <v>7.2566542520951671</v>
      </c>
      <c r="D21" s="32">
        <v>3.7418812931370522</v>
      </c>
      <c r="E21" s="32">
        <v>8.4883664343264673</v>
      </c>
      <c r="F21" s="32">
        <v>9.3188663477703191</v>
      </c>
      <c r="G21" s="32">
        <v>3.8813037468867635</v>
      </c>
      <c r="H21" s="32">
        <v>2.163563531719555</v>
      </c>
      <c r="I21" s="32">
        <v>3.1601653152397144</v>
      </c>
      <c r="J21" s="32">
        <v>9.0687057202135755</v>
      </c>
      <c r="K21" s="47"/>
      <c r="L21" s="47"/>
      <c r="M21" s="47"/>
      <c r="N21" s="47"/>
      <c r="O21" s="47"/>
      <c r="P21" s="47"/>
      <c r="Q21" s="47"/>
      <c r="R21" s="47"/>
    </row>
    <row r="22" spans="2:18" x14ac:dyDescent="0.3">
      <c r="B22" s="15" t="s">
        <v>137</v>
      </c>
      <c r="C22" s="32">
        <v>1.1714130855975782</v>
      </c>
      <c r="D22" s="32">
        <v>7.3762558215199325</v>
      </c>
      <c r="E22" s="32">
        <v>8.3339708154616883</v>
      </c>
      <c r="F22" s="32">
        <v>8.437109801303988</v>
      </c>
      <c r="G22" s="32">
        <v>3.4995369008519064</v>
      </c>
      <c r="H22" s="32">
        <v>9.1317266599537863</v>
      </c>
      <c r="I22" s="32">
        <v>9.4415684601769971</v>
      </c>
      <c r="J22" s="32">
        <v>8.5410837369429924</v>
      </c>
      <c r="K22" s="47"/>
      <c r="L22" s="47"/>
      <c r="M22" s="47"/>
      <c r="N22" s="47"/>
      <c r="O22" s="47"/>
      <c r="P22" s="47"/>
      <c r="Q22" s="47"/>
      <c r="R22" s="47"/>
    </row>
    <row r="23" spans="2:18" x14ac:dyDescent="0.3">
      <c r="B23" s="15" t="s">
        <v>135</v>
      </c>
      <c r="C23" s="32">
        <v>9.4056140264459813</v>
      </c>
      <c r="D23" s="32">
        <v>2.5918487756174731</v>
      </c>
      <c r="E23" s="32">
        <v>7.2315224459411489</v>
      </c>
      <c r="F23" s="32">
        <v>9.3724381040078377</v>
      </c>
      <c r="G23" s="32">
        <v>3.9626993887393258</v>
      </c>
      <c r="H23" s="32">
        <v>0.15036210720714216</v>
      </c>
      <c r="I23" s="32">
        <v>1.2605288433505217</v>
      </c>
      <c r="J23" s="32">
        <v>7.6882005690349224</v>
      </c>
      <c r="K23" s="47"/>
      <c r="L23" s="47"/>
      <c r="M23" s="47"/>
      <c r="N23" s="47"/>
      <c r="O23" s="47"/>
      <c r="P23" s="47"/>
      <c r="Q23" s="47"/>
      <c r="R23" s="47"/>
    </row>
    <row r="24" spans="2:18" x14ac:dyDescent="0.3">
      <c r="B24" s="15" t="s">
        <v>135</v>
      </c>
      <c r="C24" s="32">
        <v>7.1891996750154865</v>
      </c>
      <c r="D24" s="32">
        <v>0.36262515116013194</v>
      </c>
      <c r="E24" s="32">
        <v>7.1422119999396569</v>
      </c>
      <c r="F24" s="32">
        <v>7.643731721082478</v>
      </c>
      <c r="G24" s="32">
        <v>2.5412411058806867</v>
      </c>
      <c r="H24" s="32">
        <v>3.0926968175265936</v>
      </c>
      <c r="I24" s="32">
        <v>1.4472444649994411</v>
      </c>
      <c r="J24" s="32">
        <v>9.5754126160592445</v>
      </c>
      <c r="K24" s="47"/>
      <c r="L24" s="47"/>
      <c r="M24" s="47"/>
      <c r="N24" s="47"/>
      <c r="O24" s="47"/>
      <c r="P24" s="47"/>
      <c r="Q24" s="47"/>
      <c r="R24" s="47"/>
    </row>
    <row r="25" spans="2:18" x14ac:dyDescent="0.3">
      <c r="B25" s="15" t="s">
        <v>139</v>
      </c>
      <c r="C25" s="32">
        <v>7.665873682129436</v>
      </c>
      <c r="D25" s="32">
        <v>8.3556834242560285</v>
      </c>
      <c r="E25" s="32">
        <v>7.9585302582038278</v>
      </c>
      <c r="F25" s="32">
        <v>7.3425082423930688</v>
      </c>
      <c r="G25" s="32">
        <v>8.358891927797135</v>
      </c>
      <c r="H25" s="32">
        <v>2.5760006720134476</v>
      </c>
      <c r="I25" s="32">
        <v>1.6365741631903745</v>
      </c>
      <c r="J25" s="32">
        <v>1.4811107770245422</v>
      </c>
      <c r="K25" s="47"/>
      <c r="L25" s="47"/>
      <c r="M25" s="47"/>
      <c r="N25" s="47"/>
      <c r="O25" s="47"/>
      <c r="P25" s="47"/>
      <c r="Q25" s="47"/>
      <c r="R25" s="47"/>
    </row>
    <row r="26" spans="2:18" x14ac:dyDescent="0.3">
      <c r="B26" s="15" t="s">
        <v>137</v>
      </c>
      <c r="C26" s="32">
        <v>1.3984516223069039</v>
      </c>
      <c r="D26" s="32">
        <v>8.5736414898296225</v>
      </c>
      <c r="E26" s="32">
        <v>8.6206850373658384</v>
      </c>
      <c r="F26" s="32">
        <v>8.960533002021343</v>
      </c>
      <c r="G26" s="32">
        <v>2.1153897911914119</v>
      </c>
      <c r="H26" s="32">
        <v>7.5663140458935132</v>
      </c>
      <c r="I26" s="32">
        <v>9.2857837021620444</v>
      </c>
      <c r="J26" s="32">
        <v>9.3145876292111893</v>
      </c>
      <c r="K26" s="47"/>
      <c r="L26" s="47"/>
      <c r="M26" s="47"/>
      <c r="N26" s="47"/>
      <c r="O26" s="47"/>
      <c r="P26" s="47"/>
      <c r="Q26" s="47"/>
      <c r="R26" s="47"/>
    </row>
    <row r="27" spans="2:18" x14ac:dyDescent="0.3">
      <c r="B27" s="15" t="s">
        <v>137</v>
      </c>
      <c r="C27" s="32">
        <v>1.6113208235859706</v>
      </c>
      <c r="D27" s="32">
        <v>9.4003297828057146</v>
      </c>
      <c r="E27" s="32">
        <v>7.658626696454844</v>
      </c>
      <c r="F27" s="32">
        <v>8.7169933721635182</v>
      </c>
      <c r="G27" s="32">
        <v>1.8821113614122034</v>
      </c>
      <c r="H27" s="32">
        <v>9.5347022508583557</v>
      </c>
      <c r="I27" s="32">
        <v>8.5874468142672402</v>
      </c>
      <c r="J27" s="32">
        <v>9.602134456695655</v>
      </c>
      <c r="K27" s="47"/>
      <c r="L27" s="47"/>
      <c r="M27" s="47"/>
      <c r="N27" s="47"/>
      <c r="O27" s="47"/>
      <c r="P27" s="47"/>
      <c r="Q27" s="47"/>
      <c r="R27" s="47"/>
    </row>
  </sheetData>
  <dataConsolidate/>
  <conditionalFormatting sqref="C4:J27">
    <cfRule type="colorScale" priority="1">
      <colorScale>
        <cfvo type="min"/>
        <cfvo type="percentile" val="50"/>
        <cfvo type="max"/>
        <color rgb="FFF8696B"/>
        <color rgb="FFFCFCFF"/>
        <color rgb="FF63BE7B"/>
      </colorScale>
    </cfRule>
  </conditionalFormatting>
  <pageMargins left="0.7" right="0.7" top="0.75" bottom="0.75" header="0.3" footer="0.3"/>
</worksheet>
</file>

<file path=xl/worksheets/sheet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519DC55-5330-3540-B6AE-5196B3E0F45E}">
  <sheetPr codeName="Sheet78">
    <tabColor rgb="FFFF0000"/>
  </sheetPr>
  <dimension ref="B2:B10"/>
  <sheetViews>
    <sheetView workbookViewId="0">
      <selection activeCell="E8" sqref="E8"/>
    </sheetView>
  </sheetViews>
  <sheetFormatPr baseColWidth="10" defaultRowHeight="26" x14ac:dyDescent="0.3"/>
  <cols>
    <col min="1" max="16384" width="10.83203125" style="1"/>
  </cols>
  <sheetData>
    <row r="2" spans="2:2" x14ac:dyDescent="0.3">
      <c r="B2" s="1" t="s">
        <v>152</v>
      </c>
    </row>
    <row r="4" spans="2:2" x14ac:dyDescent="0.3">
      <c r="B4" s="1" t="s">
        <v>151</v>
      </c>
    </row>
    <row r="6" spans="2:2" x14ac:dyDescent="0.3">
      <c r="B6" s="1" t="s">
        <v>150</v>
      </c>
    </row>
    <row r="8" spans="2:2" x14ac:dyDescent="0.3">
      <c r="B8" s="1" t="s">
        <v>149</v>
      </c>
    </row>
    <row r="10" spans="2:2" x14ac:dyDescent="0.3">
      <c r="B10" s="1" t="s">
        <v>148</v>
      </c>
    </row>
  </sheetData>
  <pageMargins left="0.7" right="0.7" top="0.75" bottom="0.75" header="0.3" footer="0.3"/>
</worksheet>
</file>

<file path=xl/worksheets/sheet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7FBE21F-0FB6-E146-96C5-53B8FF58D0F9}">
  <sheetPr codeName="Sheet79">
    <tabColor rgb="FFFF0000"/>
  </sheetPr>
  <dimension ref="A1"/>
  <sheetViews>
    <sheetView workbookViewId="0">
      <selection activeCell="E8" sqref="E8"/>
    </sheetView>
  </sheetViews>
  <sheetFormatPr baseColWidth="10" defaultRowHeight="26" x14ac:dyDescent="0.3"/>
  <cols>
    <col min="1" max="16384" width="10.83203125" style="1"/>
  </cols>
  <sheetData/>
  <pageMargins left="0.7" right="0.7" top="0.75" bottom="0.75" header="0.3" footer="0.3"/>
  <drawing r:id="rId1"/>
</worksheet>
</file>

<file path=xl/worksheets/sheet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1611C84-1CC7-7F44-A6F8-5A62A92902B5}">
  <sheetPr codeName="Sheet80">
    <tabColor rgb="FFFF0000"/>
  </sheetPr>
  <dimension ref="B2:B3"/>
  <sheetViews>
    <sheetView workbookViewId="0">
      <selection activeCell="E8" sqref="E8"/>
    </sheetView>
  </sheetViews>
  <sheetFormatPr baseColWidth="10" defaultRowHeight="26" x14ac:dyDescent="0.3"/>
  <cols>
    <col min="1" max="16384" width="10.83203125" style="1"/>
  </cols>
  <sheetData>
    <row r="2" spans="2:2" x14ac:dyDescent="0.3">
      <c r="B2" s="1" t="s">
        <v>154</v>
      </c>
    </row>
    <row r="3" spans="2:2" x14ac:dyDescent="0.3">
      <c r="B3" s="3" t="s">
        <v>153</v>
      </c>
    </row>
  </sheetData>
  <hyperlinks>
    <hyperlink ref="B3" r:id="rId1" xr:uid="{4DC8AD5F-B2C3-4542-A72E-D95067735FD3}"/>
  </hyperlinks>
  <pageMargins left="0.7" right="0.7" top="0.75" bottom="0.75" header="0.3" footer="0.3"/>
</worksheet>
</file>

<file path=xl/worksheets/sheet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BB125E6-9865-1D42-9DB1-5DF99ADF8537}">
  <sheetPr codeName="Sheet38">
    <tabColor rgb="FF002060"/>
  </sheetPr>
  <dimension ref="A1:A6"/>
  <sheetViews>
    <sheetView workbookViewId="0">
      <selection activeCell="B9" sqref="B9"/>
    </sheetView>
  </sheetViews>
  <sheetFormatPr baseColWidth="10" defaultRowHeight="21" x14ac:dyDescent="0.25"/>
  <cols>
    <col min="1" max="2" width="10.83203125" style="2"/>
    <col min="3" max="3" width="15.6640625" style="2" bestFit="1" customWidth="1"/>
    <col min="4" max="4" width="12.1640625" style="2" bestFit="1" customWidth="1"/>
    <col min="5" max="16384" width="10.83203125" style="2"/>
  </cols>
  <sheetData>
    <row r="1" spans="1:1" ht="26" x14ac:dyDescent="0.3">
      <c r="A1" s="1" t="s">
        <v>186</v>
      </c>
    </row>
    <row r="2" spans="1:1" ht="26" x14ac:dyDescent="0.3">
      <c r="A2" s="1" t="s">
        <v>187</v>
      </c>
    </row>
    <row r="3" spans="1:1" ht="26" x14ac:dyDescent="0.3">
      <c r="A3" s="1" t="s">
        <v>188</v>
      </c>
    </row>
    <row r="4" spans="1:1" ht="26" x14ac:dyDescent="0.3">
      <c r="A4" s="1" t="s">
        <v>189</v>
      </c>
    </row>
    <row r="5" spans="1:1" ht="26" x14ac:dyDescent="0.3">
      <c r="A5" s="1" t="s">
        <v>190</v>
      </c>
    </row>
    <row r="6" spans="1:1" ht="26" x14ac:dyDescent="0.3">
      <c r="A6" s="1" t="s">
        <v>191</v>
      </c>
    </row>
  </sheetData>
  <phoneticPr fontId="6" type="noConversion"/>
  <pageMargins left="0.7" right="0.7" top="0.75" bottom="0.75" header="0.3" footer="0.3"/>
</worksheet>
</file>

<file path=xl/worksheets/sheet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D32C175-9D1E-EE44-BC14-B0E71F752C59}">
  <sheetPr codeName="Sheet31">
    <tabColor rgb="FFFF0000"/>
  </sheetPr>
  <dimension ref="A1:B17"/>
  <sheetViews>
    <sheetView workbookViewId="0"/>
  </sheetViews>
  <sheetFormatPr baseColWidth="10" defaultRowHeight="26" x14ac:dyDescent="0.3"/>
  <cols>
    <col min="1" max="1" width="24.83203125" style="1" bestFit="1" customWidth="1"/>
    <col min="2" max="2" width="23.33203125" style="1" bestFit="1" customWidth="1"/>
    <col min="3" max="16384" width="10.83203125" style="1"/>
  </cols>
  <sheetData>
    <row r="1" spans="1:2" x14ac:dyDescent="0.3">
      <c r="A1" s="1" t="s">
        <v>179</v>
      </c>
      <c r="B1" s="1" t="s">
        <v>180</v>
      </c>
    </row>
    <row r="2" spans="1:2" x14ac:dyDescent="0.3">
      <c r="A2" s="1" t="s">
        <v>181</v>
      </c>
      <c r="B2" s="1" t="s">
        <v>165</v>
      </c>
    </row>
    <row r="3" spans="1:2" x14ac:dyDescent="0.3">
      <c r="A3" s="1" t="s">
        <v>181</v>
      </c>
      <c r="B3" s="1" t="s">
        <v>166</v>
      </c>
    </row>
    <row r="4" spans="1:2" x14ac:dyDescent="0.3">
      <c r="A4" s="1" t="s">
        <v>181</v>
      </c>
      <c r="B4" s="1" t="s">
        <v>167</v>
      </c>
    </row>
    <row r="5" spans="1:2" x14ac:dyDescent="0.3">
      <c r="A5" s="1" t="s">
        <v>182</v>
      </c>
      <c r="B5" s="1" t="s">
        <v>165</v>
      </c>
    </row>
    <row r="6" spans="1:2" x14ac:dyDescent="0.3">
      <c r="A6" s="1" t="s">
        <v>182</v>
      </c>
      <c r="B6" s="1" t="s">
        <v>168</v>
      </c>
    </row>
    <row r="7" spans="1:2" x14ac:dyDescent="0.3">
      <c r="A7" s="1" t="s">
        <v>182</v>
      </c>
      <c r="B7" s="1" t="s">
        <v>169</v>
      </c>
    </row>
    <row r="8" spans="1:2" x14ac:dyDescent="0.3">
      <c r="A8" s="1" t="s">
        <v>182</v>
      </c>
      <c r="B8" s="1" t="s">
        <v>170</v>
      </c>
    </row>
    <row r="9" spans="1:2" x14ac:dyDescent="0.3">
      <c r="A9" s="1" t="s">
        <v>183</v>
      </c>
      <c r="B9" s="1" t="s">
        <v>165</v>
      </c>
    </row>
    <row r="10" spans="1:2" x14ac:dyDescent="0.3">
      <c r="A10" s="1" t="s">
        <v>183</v>
      </c>
      <c r="B10" s="1" t="s">
        <v>166</v>
      </c>
    </row>
    <row r="11" spans="1:2" x14ac:dyDescent="0.3">
      <c r="A11" s="1" t="s">
        <v>183</v>
      </c>
      <c r="B11" s="1" t="s">
        <v>170</v>
      </c>
    </row>
    <row r="12" spans="1:2" x14ac:dyDescent="0.3">
      <c r="A12" s="1" t="s">
        <v>184</v>
      </c>
      <c r="B12" s="1" t="s">
        <v>167</v>
      </c>
    </row>
    <row r="13" spans="1:2" x14ac:dyDescent="0.3">
      <c r="A13" s="1" t="s">
        <v>184</v>
      </c>
      <c r="B13" s="1" t="s">
        <v>168</v>
      </c>
    </row>
    <row r="14" spans="1:2" x14ac:dyDescent="0.3">
      <c r="A14" s="1" t="s">
        <v>184</v>
      </c>
      <c r="B14" s="1" t="s">
        <v>169</v>
      </c>
    </row>
    <row r="15" spans="1:2" x14ac:dyDescent="0.3">
      <c r="A15" s="1" t="s">
        <v>185</v>
      </c>
      <c r="B15" s="1" t="s">
        <v>165</v>
      </c>
    </row>
    <row r="16" spans="1:2" x14ac:dyDescent="0.3">
      <c r="A16" s="1" t="s">
        <v>185</v>
      </c>
      <c r="B16" s="1" t="s">
        <v>166</v>
      </c>
    </row>
    <row r="17" spans="1:2" x14ac:dyDescent="0.3">
      <c r="A17" s="1" t="s">
        <v>185</v>
      </c>
      <c r="B17" s="1" t="s">
        <v>167</v>
      </c>
    </row>
  </sheetData>
  <pageMargins left="0.7" right="0.7" top="0.75" bottom="0.75" header="0.3" footer="0.3"/>
</worksheet>
</file>

<file path=xl/worksheets/sheet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AFD74CA-8A82-6147-A5A0-E5371C7855B9}">
  <sheetPr codeName="Sheet59">
    <tabColor rgb="FFFF0000"/>
  </sheetPr>
  <dimension ref="A1:D5"/>
  <sheetViews>
    <sheetView workbookViewId="0"/>
  </sheetViews>
  <sheetFormatPr baseColWidth="10" defaultRowHeight="26" x14ac:dyDescent="0.3"/>
  <cols>
    <col min="1" max="1" width="12.1640625" style="1" bestFit="1" customWidth="1"/>
    <col min="2" max="2" width="23.33203125" style="1" bestFit="1" customWidth="1"/>
    <col min="3" max="4" width="16.6640625" style="1" bestFit="1" customWidth="1"/>
    <col min="5" max="5" width="9.5" style="1" bestFit="1" customWidth="1"/>
    <col min="6" max="6" width="10" style="1" bestFit="1" customWidth="1"/>
    <col min="7" max="16384" width="10.83203125" style="1"/>
  </cols>
  <sheetData>
    <row r="1" spans="1:4" x14ac:dyDescent="0.3">
      <c r="A1" s="1" t="s">
        <v>165</v>
      </c>
      <c r="B1" s="1" t="s">
        <v>166</v>
      </c>
      <c r="C1" s="1" t="s">
        <v>167</v>
      </c>
    </row>
    <row r="2" spans="1:4" x14ac:dyDescent="0.3">
      <c r="A2" s="1" t="s">
        <v>165</v>
      </c>
      <c r="B2" s="1" t="s">
        <v>168</v>
      </c>
      <c r="C2" s="1" t="s">
        <v>169</v>
      </c>
      <c r="D2" s="1" t="s">
        <v>170</v>
      </c>
    </row>
    <row r="3" spans="1:4" x14ac:dyDescent="0.3">
      <c r="A3" s="1" t="s">
        <v>165</v>
      </c>
      <c r="B3" s="1" t="s">
        <v>166</v>
      </c>
      <c r="C3" s="1" t="s">
        <v>170</v>
      </c>
    </row>
    <row r="4" spans="1:4" x14ac:dyDescent="0.3">
      <c r="A4" s="1" t="s">
        <v>167</v>
      </c>
      <c r="B4" s="1" t="s">
        <v>168</v>
      </c>
      <c r="C4" s="1" t="s">
        <v>169</v>
      </c>
    </row>
    <row r="5" spans="1:4" x14ac:dyDescent="0.3">
      <c r="A5" s="1" t="s">
        <v>165</v>
      </c>
      <c r="B5" s="1" t="s">
        <v>166</v>
      </c>
      <c r="C5" s="1" t="s">
        <v>167</v>
      </c>
    </row>
  </sheetData>
  <pageMargins left="0.7" right="0.7" top="0.75" bottom="0.75" header="0.3" footer="0.3"/>
  <pageSetup orientation="portrait" horizontalDpi="0" verticalDpi="0"/>
</worksheet>
</file>

<file path=xl/worksheets/sheet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A85E619-02C0-7C42-BC7D-7396903DEC36}">
  <sheetPr codeName="Sheet60">
    <tabColor rgb="FFFF0000"/>
  </sheetPr>
  <dimension ref="A1:A5"/>
  <sheetViews>
    <sheetView workbookViewId="0"/>
  </sheetViews>
  <sheetFormatPr baseColWidth="10" defaultRowHeight="26" x14ac:dyDescent="0.3"/>
  <cols>
    <col min="1" max="1" width="12.1640625" style="1" bestFit="1" customWidth="1"/>
    <col min="2" max="2" width="23.33203125" style="1" bestFit="1" customWidth="1"/>
    <col min="3" max="4" width="16.6640625" style="1" bestFit="1" customWidth="1"/>
    <col min="5" max="5" width="9.5" style="1" bestFit="1" customWidth="1"/>
    <col min="6" max="6" width="10" style="1" bestFit="1" customWidth="1"/>
    <col min="7" max="16384" width="10.83203125" style="1"/>
  </cols>
  <sheetData>
    <row r="1" spans="1:1" x14ac:dyDescent="0.3">
      <c r="A1" s="1" t="s">
        <v>159</v>
      </c>
    </row>
    <row r="2" spans="1:1" x14ac:dyDescent="0.3">
      <c r="A2" s="1" t="s">
        <v>160</v>
      </c>
    </row>
    <row r="3" spans="1:1" x14ac:dyDescent="0.3">
      <c r="A3" s="1" t="s">
        <v>161</v>
      </c>
    </row>
    <row r="4" spans="1:1" x14ac:dyDescent="0.3">
      <c r="A4" s="1" t="s">
        <v>162</v>
      </c>
    </row>
    <row r="5" spans="1:1" x14ac:dyDescent="0.3">
      <c r="A5" s="1" t="s">
        <v>159</v>
      </c>
    </row>
  </sheetData>
  <pageMargins left="0.7" right="0.7" top="0.75" bottom="0.75" header="0.3" footer="0.3"/>
  <pageSetup orientation="portrait" horizontalDpi="0" verticalDpi="0"/>
</worksheet>
</file>

<file path=xl/worksheets/sheet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FF4C3DB-BF56-054B-8687-97E3794E63DB}">
  <sheetPr codeName="Sheet87">
    <tabColor rgb="FFFF0000"/>
  </sheetPr>
  <dimension ref="B2:J28"/>
  <sheetViews>
    <sheetView zoomScale="70" zoomScaleNormal="70" zoomScalePageLayoutView="70" workbookViewId="0"/>
  </sheetViews>
  <sheetFormatPr baseColWidth="10" defaultColWidth="21.83203125" defaultRowHeight="26" x14ac:dyDescent="0.3"/>
  <cols>
    <col min="1" max="1" width="21.83203125" style="61"/>
    <col min="2" max="2" width="12.6640625" style="61" bestFit="1" customWidth="1"/>
    <col min="3" max="16384" width="21.83203125" style="61"/>
  </cols>
  <sheetData>
    <row r="2" spans="4:10" x14ac:dyDescent="0.3">
      <c r="D2" s="61" t="s">
        <v>163</v>
      </c>
    </row>
    <row r="3" spans="4:10" x14ac:dyDescent="0.3">
      <c r="D3" s="62" t="s">
        <v>164</v>
      </c>
      <c r="E3" s="62" t="s">
        <v>165</v>
      </c>
      <c r="F3" s="62" t="s">
        <v>166</v>
      </c>
      <c r="G3" s="62" t="s">
        <v>167</v>
      </c>
      <c r="H3" s="62" t="s">
        <v>168</v>
      </c>
      <c r="I3" s="62" t="s">
        <v>169</v>
      </c>
      <c r="J3" s="62" t="s">
        <v>170</v>
      </c>
    </row>
    <row r="4" spans="4:10" x14ac:dyDescent="0.3">
      <c r="D4" s="63" t="s">
        <v>171</v>
      </c>
      <c r="E4" s="63">
        <v>1</v>
      </c>
      <c r="F4" s="63">
        <v>1</v>
      </c>
      <c r="G4" s="63">
        <v>1</v>
      </c>
      <c r="H4" s="63">
        <v>0</v>
      </c>
      <c r="I4" s="63">
        <v>0</v>
      </c>
      <c r="J4" s="63">
        <v>0</v>
      </c>
    </row>
    <row r="5" spans="4:10" x14ac:dyDescent="0.3">
      <c r="D5" s="63" t="s">
        <v>172</v>
      </c>
      <c r="E5" s="63">
        <v>1</v>
      </c>
      <c r="F5" s="63">
        <v>0</v>
      </c>
      <c r="G5" s="63">
        <v>0</v>
      </c>
      <c r="H5" s="63">
        <v>1</v>
      </c>
      <c r="I5" s="63">
        <v>1</v>
      </c>
      <c r="J5" s="63">
        <v>1</v>
      </c>
    </row>
    <row r="6" spans="4:10" x14ac:dyDescent="0.3">
      <c r="D6" s="63" t="s">
        <v>173</v>
      </c>
      <c r="E6" s="63">
        <v>1</v>
      </c>
      <c r="F6" s="63">
        <v>1</v>
      </c>
      <c r="G6" s="63">
        <v>0</v>
      </c>
      <c r="H6" s="63">
        <v>0</v>
      </c>
      <c r="I6" s="63">
        <v>0</v>
      </c>
      <c r="J6" s="63">
        <v>1</v>
      </c>
    </row>
    <row r="7" spans="4:10" x14ac:dyDescent="0.3">
      <c r="D7" s="63" t="s">
        <v>174</v>
      </c>
      <c r="E7" s="63">
        <v>0</v>
      </c>
      <c r="F7" s="63">
        <v>0</v>
      </c>
      <c r="G7" s="63">
        <v>1</v>
      </c>
      <c r="H7" s="63">
        <v>1</v>
      </c>
      <c r="I7" s="63">
        <v>1</v>
      </c>
      <c r="J7" s="63">
        <v>0</v>
      </c>
    </row>
    <row r="8" spans="4:10" x14ac:dyDescent="0.3">
      <c r="D8" s="63" t="s">
        <v>175</v>
      </c>
      <c r="E8" s="63">
        <v>1</v>
      </c>
      <c r="F8" s="63">
        <v>1</v>
      </c>
      <c r="G8" s="63">
        <v>1</v>
      </c>
      <c r="H8" s="63">
        <v>0</v>
      </c>
      <c r="I8" s="63">
        <v>0</v>
      </c>
      <c r="J8" s="63">
        <v>0</v>
      </c>
    </row>
    <row r="9" spans="4:10" x14ac:dyDescent="0.3">
      <c r="D9" s="61" t="s">
        <v>176</v>
      </c>
      <c r="E9" s="64">
        <f t="shared" ref="E9:J9" si="0">SUM(E4:E8)</f>
        <v>4</v>
      </c>
      <c r="F9" s="64">
        <f t="shared" si="0"/>
        <v>3</v>
      </c>
      <c r="G9" s="64">
        <f t="shared" si="0"/>
        <v>3</v>
      </c>
      <c r="H9" s="64">
        <f t="shared" si="0"/>
        <v>2</v>
      </c>
      <c r="I9" s="64">
        <f t="shared" si="0"/>
        <v>2</v>
      </c>
      <c r="J9" s="64">
        <f t="shared" si="0"/>
        <v>2</v>
      </c>
    </row>
    <row r="12" spans="4:10" x14ac:dyDescent="0.3">
      <c r="D12" s="61" t="s">
        <v>177</v>
      </c>
      <c r="E12" s="62" t="s">
        <v>165</v>
      </c>
      <c r="F12" s="62" t="s">
        <v>166</v>
      </c>
      <c r="G12" s="62" t="s">
        <v>167</v>
      </c>
      <c r="H12" s="62" t="s">
        <v>168</v>
      </c>
      <c r="I12" s="62" t="s">
        <v>169</v>
      </c>
      <c r="J12" s="62" t="s">
        <v>170</v>
      </c>
    </row>
    <row r="13" spans="4:10" x14ac:dyDescent="0.3">
      <c r="D13" s="62" t="s">
        <v>165</v>
      </c>
      <c r="E13" s="65" cm="1">
        <f t="array" aca="1" ref="E13" ca="1">SUM(INDIRECT($D13)*INDIRECT(E$12))/SUM(INDIRECT(E$12))</f>
        <v>1</v>
      </c>
      <c r="F13" s="65" cm="1">
        <f t="array" aca="1" ref="F13" ca="1">SUM(INDIRECT($D13)*INDIRECT(F$12))/SUM(INDIRECT(F$12))</f>
        <v>1</v>
      </c>
      <c r="G13" s="65" cm="1">
        <f t="array" aca="1" ref="G13" ca="1">SUM(INDIRECT($D13)*INDIRECT(G$12))/SUM(INDIRECT(G$12))</f>
        <v>0.66666666666666663</v>
      </c>
      <c r="H13" s="65" cm="1">
        <f t="array" aca="1" ref="H13" ca="1">SUM(INDIRECT($D13)*INDIRECT(H$12))/SUM(INDIRECT(H$12))</f>
        <v>0.5</v>
      </c>
      <c r="I13" s="65" cm="1">
        <f t="array" aca="1" ref="I13" ca="1">SUM(INDIRECT($D13)*INDIRECT(I$12))/SUM(INDIRECT(I$12))</f>
        <v>0.5</v>
      </c>
      <c r="J13" s="65" cm="1">
        <f t="array" aca="1" ref="J13" ca="1">SUM(INDIRECT($D13)*INDIRECT(J$12))/SUM(INDIRECT(J$12))</f>
        <v>1</v>
      </c>
    </row>
    <row r="14" spans="4:10" x14ac:dyDescent="0.3">
      <c r="D14" s="62" t="s">
        <v>166</v>
      </c>
      <c r="E14" s="65" cm="1">
        <f t="array" aca="1" ref="E14" ca="1">SUM(INDIRECT($D14)*INDIRECT(E$12))/SUM(INDIRECT(E$12))</f>
        <v>0.75</v>
      </c>
      <c r="F14" s="65" cm="1">
        <f t="array" aca="1" ref="F14" ca="1">SUM(INDIRECT($D14)*INDIRECT(F$12))/SUM(INDIRECT(F$12))</f>
        <v>1</v>
      </c>
      <c r="G14" s="65" cm="1">
        <f t="array" aca="1" ref="G14" ca="1">SUM(INDIRECT($D14)*INDIRECT(G$12))/SUM(INDIRECT(G$12))</f>
        <v>0.66666666666666663</v>
      </c>
      <c r="H14" s="65" cm="1">
        <f t="array" aca="1" ref="H14" ca="1">SUM(INDIRECT($D14)*INDIRECT(H$12))/SUM(INDIRECT(H$12))</f>
        <v>0</v>
      </c>
      <c r="I14" s="65" cm="1">
        <f t="array" aca="1" ref="I14" ca="1">SUM(INDIRECT($D14)*INDIRECT(I$12))/SUM(INDIRECT(I$12))</f>
        <v>0</v>
      </c>
      <c r="J14" s="65" cm="1">
        <f t="array" aca="1" ref="J14" ca="1">SUM(INDIRECT($D14)*INDIRECT(J$12))/SUM(INDIRECT(J$12))</f>
        <v>0.5</v>
      </c>
    </row>
    <row r="15" spans="4:10" x14ac:dyDescent="0.3">
      <c r="D15" s="62" t="s">
        <v>167</v>
      </c>
      <c r="E15" s="65" cm="1">
        <f t="array" aca="1" ref="E15" ca="1">SUM(INDIRECT($D15)*INDIRECT(E$12))/SUM(INDIRECT(E$12))</f>
        <v>0.5</v>
      </c>
      <c r="F15" s="65" cm="1">
        <f t="array" aca="1" ref="F15" ca="1">SUM(INDIRECT($D15)*INDIRECT(F$12))/SUM(INDIRECT(F$12))</f>
        <v>0.66666666666666663</v>
      </c>
      <c r="G15" s="65" cm="1">
        <f t="array" aca="1" ref="G15" ca="1">SUM(INDIRECT($D15)*INDIRECT(G$12))/SUM(INDIRECT(G$12))</f>
        <v>1</v>
      </c>
      <c r="H15" s="65" cm="1">
        <f t="array" aca="1" ref="H15" ca="1">SUM(INDIRECT($D15)*INDIRECT(H$12))/SUM(INDIRECT(H$12))</f>
        <v>0.5</v>
      </c>
      <c r="I15" s="65" cm="1">
        <f t="array" aca="1" ref="I15" ca="1">SUM(INDIRECT($D15)*INDIRECT(I$12))/SUM(INDIRECT(I$12))</f>
        <v>0.5</v>
      </c>
      <c r="J15" s="65" cm="1">
        <f t="array" aca="1" ref="J15" ca="1">SUM(INDIRECT($D15)*INDIRECT(J$12))/SUM(INDIRECT(J$12))</f>
        <v>0</v>
      </c>
    </row>
    <row r="16" spans="4:10" x14ac:dyDescent="0.3">
      <c r="D16" s="62" t="s">
        <v>168</v>
      </c>
      <c r="E16" s="65" cm="1">
        <f t="array" aca="1" ref="E16" ca="1">SUM(INDIRECT($D16)*INDIRECT(E$12))/SUM(INDIRECT(E$12))</f>
        <v>0.25</v>
      </c>
      <c r="F16" s="65" cm="1">
        <f t="array" aca="1" ref="F16" ca="1">SUM(INDIRECT($D16)*INDIRECT(F$12))/SUM(INDIRECT(F$12))</f>
        <v>0</v>
      </c>
      <c r="G16" s="65" cm="1">
        <f t="array" aca="1" ref="G16" ca="1">SUM(INDIRECT($D16)*INDIRECT(G$12))/SUM(INDIRECT(G$12))</f>
        <v>0.33333333333333331</v>
      </c>
      <c r="H16" s="65" cm="1">
        <f t="array" aca="1" ref="H16" ca="1">SUM(INDIRECT($D16)*INDIRECT(H$12))/SUM(INDIRECT(H$12))</f>
        <v>1</v>
      </c>
      <c r="I16" s="65" cm="1">
        <f t="array" aca="1" ref="I16" ca="1">SUM(INDIRECT($D16)*INDIRECT(I$12))/SUM(INDIRECT(I$12))</f>
        <v>1</v>
      </c>
      <c r="J16" s="65" cm="1">
        <f t="array" aca="1" ref="J16" ca="1">SUM(INDIRECT($D16)*INDIRECT(J$12))/SUM(INDIRECT(J$12))</f>
        <v>0.5</v>
      </c>
    </row>
    <row r="17" spans="2:10" x14ac:dyDescent="0.3">
      <c r="D17" s="62" t="s">
        <v>169</v>
      </c>
      <c r="E17" s="65" cm="1">
        <f t="array" aca="1" ref="E17" ca="1">SUM(INDIRECT($D17)*INDIRECT(E$12))/SUM(INDIRECT(E$12))</f>
        <v>0.25</v>
      </c>
      <c r="F17" s="65" cm="1">
        <f t="array" aca="1" ref="F17" ca="1">SUM(INDIRECT($D17)*INDIRECT(F$12))/SUM(INDIRECT(F$12))</f>
        <v>0</v>
      </c>
      <c r="G17" s="65" cm="1">
        <f t="array" aca="1" ref="G17" ca="1">SUM(INDIRECT($D17)*INDIRECT(G$12))/SUM(INDIRECT(G$12))</f>
        <v>0.33333333333333331</v>
      </c>
      <c r="H17" s="65" cm="1">
        <f t="array" aca="1" ref="H17" ca="1">SUM(INDIRECT($D17)*INDIRECT(H$12))/SUM(INDIRECT(H$12))</f>
        <v>1</v>
      </c>
      <c r="I17" s="65" cm="1">
        <f t="array" aca="1" ref="I17" ca="1">SUM(INDIRECT($D17)*INDIRECT(I$12))/SUM(INDIRECT(I$12))</f>
        <v>1</v>
      </c>
      <c r="J17" s="65" cm="1">
        <f t="array" aca="1" ref="J17" ca="1">SUM(INDIRECT($D17)*INDIRECT(J$12))/SUM(INDIRECT(J$12))</f>
        <v>0.5</v>
      </c>
    </row>
    <row r="18" spans="2:10" x14ac:dyDescent="0.3">
      <c r="D18" s="62" t="s">
        <v>170</v>
      </c>
      <c r="E18" s="65" cm="1">
        <f t="array" aca="1" ref="E18" ca="1">SUM(INDIRECT($D18)*INDIRECT(E$12))/SUM(INDIRECT(E$12))</f>
        <v>0.5</v>
      </c>
      <c r="F18" s="65" cm="1">
        <f t="array" aca="1" ref="F18" ca="1">SUM(INDIRECT($D18)*INDIRECT(F$12))/SUM(INDIRECT(F$12))</f>
        <v>0.33333333333333331</v>
      </c>
      <c r="G18" s="65" cm="1">
        <f t="array" aca="1" ref="G18" ca="1">SUM(INDIRECT($D18)*INDIRECT(G$12))/SUM(INDIRECT(G$12))</f>
        <v>0</v>
      </c>
      <c r="H18" s="65" cm="1">
        <f t="array" aca="1" ref="H18" ca="1">SUM(INDIRECT($D18)*INDIRECT(H$12))/SUM(INDIRECT(H$12))</f>
        <v>0.5</v>
      </c>
      <c r="I18" s="65" cm="1">
        <f t="array" aca="1" ref="I18" ca="1">SUM(INDIRECT($D18)*INDIRECT(I$12))/SUM(INDIRECT(I$12))</f>
        <v>0.5</v>
      </c>
      <c r="J18" s="65" cm="1">
        <f t="array" aca="1" ref="J18" ca="1">SUM(INDIRECT($D18)*INDIRECT(J$12))/SUM(INDIRECT(J$12))</f>
        <v>1</v>
      </c>
    </row>
    <row r="22" spans="2:10" x14ac:dyDescent="0.3">
      <c r="B22" s="64" t="s">
        <v>163</v>
      </c>
      <c r="D22" s="61" t="s">
        <v>178</v>
      </c>
      <c r="E22" s="62" t="s">
        <v>165</v>
      </c>
      <c r="F22" s="62" t="s">
        <v>166</v>
      </c>
      <c r="G22" s="62" t="s">
        <v>167</v>
      </c>
      <c r="H22" s="62" t="s">
        <v>168</v>
      </c>
      <c r="I22" s="62" t="s">
        <v>169</v>
      </c>
      <c r="J22" s="62" t="s">
        <v>170</v>
      </c>
    </row>
    <row r="23" spans="2:10" x14ac:dyDescent="0.3">
      <c r="B23" s="64" cm="1">
        <f t="array" ref="B23:B28">TRANSPOSE(E9:J9)/5</f>
        <v>0.8</v>
      </c>
      <c r="D23" s="62" t="s">
        <v>165</v>
      </c>
      <c r="E23" s="65">
        <f ca="1">E13/$B23</f>
        <v>1.25</v>
      </c>
      <c r="F23" s="65">
        <f t="shared" ref="F23:J23" ca="1" si="1">F13/$B23</f>
        <v>1.25</v>
      </c>
      <c r="G23" s="65">
        <f t="shared" ca="1" si="1"/>
        <v>0.83333333333333326</v>
      </c>
      <c r="H23" s="65">
        <f t="shared" ca="1" si="1"/>
        <v>0.625</v>
      </c>
      <c r="I23" s="65">
        <f t="shared" ca="1" si="1"/>
        <v>0.625</v>
      </c>
      <c r="J23" s="65">
        <f t="shared" ca="1" si="1"/>
        <v>1.25</v>
      </c>
    </row>
    <row r="24" spans="2:10" x14ac:dyDescent="0.3">
      <c r="B24" s="64">
        <v>0.6</v>
      </c>
      <c r="D24" s="62" t="s">
        <v>166</v>
      </c>
      <c r="E24" s="65">
        <f t="shared" ref="E24:J28" ca="1" si="2">E14/$B24</f>
        <v>1.25</v>
      </c>
      <c r="F24" s="65">
        <f t="shared" ca="1" si="2"/>
        <v>1.6666666666666667</v>
      </c>
      <c r="G24" s="65">
        <f t="shared" ca="1" si="2"/>
        <v>1.1111111111111112</v>
      </c>
      <c r="H24" s="65">
        <f t="shared" ca="1" si="2"/>
        <v>0</v>
      </c>
      <c r="I24" s="65">
        <f t="shared" ca="1" si="2"/>
        <v>0</v>
      </c>
      <c r="J24" s="65">
        <f t="shared" ca="1" si="2"/>
        <v>0.83333333333333337</v>
      </c>
    </row>
    <row r="25" spans="2:10" x14ac:dyDescent="0.3">
      <c r="B25" s="64">
        <v>0.6</v>
      </c>
      <c r="D25" s="62" t="s">
        <v>167</v>
      </c>
      <c r="E25" s="65">
        <f t="shared" ca="1" si="2"/>
        <v>0.83333333333333337</v>
      </c>
      <c r="F25" s="65">
        <f t="shared" ca="1" si="2"/>
        <v>1.1111111111111112</v>
      </c>
      <c r="G25" s="65">
        <f t="shared" ca="1" si="2"/>
        <v>1.6666666666666667</v>
      </c>
      <c r="H25" s="65">
        <f t="shared" ca="1" si="2"/>
        <v>0.83333333333333337</v>
      </c>
      <c r="I25" s="65">
        <f t="shared" ca="1" si="2"/>
        <v>0.83333333333333337</v>
      </c>
      <c r="J25" s="65">
        <f t="shared" ca="1" si="2"/>
        <v>0</v>
      </c>
    </row>
    <row r="26" spans="2:10" x14ac:dyDescent="0.3">
      <c r="B26" s="64">
        <v>0.4</v>
      </c>
      <c r="D26" s="62" t="s">
        <v>168</v>
      </c>
      <c r="E26" s="65">
        <f t="shared" ca="1" si="2"/>
        <v>0.625</v>
      </c>
      <c r="F26" s="65">
        <f t="shared" ca="1" si="2"/>
        <v>0</v>
      </c>
      <c r="G26" s="65">
        <f t="shared" ca="1" si="2"/>
        <v>0.83333333333333326</v>
      </c>
      <c r="H26" s="65">
        <f t="shared" ca="1" si="2"/>
        <v>2.5</v>
      </c>
      <c r="I26" s="65">
        <f t="shared" ca="1" si="2"/>
        <v>2.5</v>
      </c>
      <c r="J26" s="65">
        <f t="shared" ca="1" si="2"/>
        <v>1.25</v>
      </c>
    </row>
    <row r="27" spans="2:10" x14ac:dyDescent="0.3">
      <c r="B27" s="64">
        <v>0.4</v>
      </c>
      <c r="D27" s="62" t="s">
        <v>169</v>
      </c>
      <c r="E27" s="65">
        <f t="shared" ca="1" si="2"/>
        <v>0.625</v>
      </c>
      <c r="F27" s="65">
        <f t="shared" ca="1" si="2"/>
        <v>0</v>
      </c>
      <c r="G27" s="65">
        <f t="shared" ca="1" si="2"/>
        <v>0.83333333333333326</v>
      </c>
      <c r="H27" s="65">
        <f t="shared" ca="1" si="2"/>
        <v>2.5</v>
      </c>
      <c r="I27" s="65">
        <f t="shared" ca="1" si="2"/>
        <v>2.5</v>
      </c>
      <c r="J27" s="65">
        <f t="shared" ca="1" si="2"/>
        <v>1.25</v>
      </c>
    </row>
    <row r="28" spans="2:10" x14ac:dyDescent="0.3">
      <c r="B28" s="64">
        <v>0.4</v>
      </c>
      <c r="D28" s="62" t="s">
        <v>170</v>
      </c>
      <c r="E28" s="65">
        <f t="shared" ca="1" si="2"/>
        <v>1.25</v>
      </c>
      <c r="F28" s="65">
        <f t="shared" ca="1" si="2"/>
        <v>0.83333333333333326</v>
      </c>
      <c r="G28" s="65">
        <f t="shared" ca="1" si="2"/>
        <v>0</v>
      </c>
      <c r="H28" s="65">
        <f t="shared" ca="1" si="2"/>
        <v>1.25</v>
      </c>
      <c r="I28" s="65">
        <f t="shared" ca="1" si="2"/>
        <v>1.25</v>
      </c>
      <c r="J28" s="65">
        <f t="shared" ca="1" si="2"/>
        <v>2.5</v>
      </c>
    </row>
  </sheetData>
  <pageMargins left="0.7" right="0.7" top="0.75" bottom="0.75" header="0.3" footer="0.3"/>
</worksheet>
</file>

<file path=xl/worksheets/sheet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F6F8BC4-2092-1442-9572-F916E6A56022}">
  <sheetPr codeName="Sheet88">
    <tabColor rgb="FFFF0000"/>
  </sheetPr>
  <dimension ref="A1"/>
  <sheetViews>
    <sheetView workbookViewId="0"/>
  </sheetViews>
  <sheetFormatPr baseColWidth="10" defaultRowHeight="26" x14ac:dyDescent="0.3"/>
  <cols>
    <col min="1" max="1" width="8.33203125" style="1" bestFit="1" customWidth="1"/>
    <col min="2" max="2" width="10.6640625" style="1" bestFit="1" customWidth="1"/>
    <col min="3" max="3" width="9.5" style="1" bestFit="1" customWidth="1"/>
    <col min="4" max="4" width="10" style="1" bestFit="1" customWidth="1"/>
    <col min="5" max="16384" width="10.83203125" style="1"/>
  </cols>
  <sheetData/>
  <pageMargins left="0.7" right="0.7" top="0.75" bottom="0.75" header="0.3" footer="0.3"/>
  <drawing r:id="rId1"/>
</worksheet>
</file>

<file path=xl/worksheets/sheet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AC51719-4935-554D-8583-453CFE4154A8}">
  <sheetPr codeName="Sheet89">
    <tabColor rgb="FFFF0000"/>
  </sheetPr>
  <dimension ref="A1"/>
  <sheetViews>
    <sheetView workbookViewId="0"/>
  </sheetViews>
  <sheetFormatPr baseColWidth="10" defaultRowHeight="26" x14ac:dyDescent="0.3"/>
  <cols>
    <col min="1" max="1" width="8.33203125" style="1" bestFit="1" customWidth="1"/>
    <col min="2" max="2" width="10.6640625" style="1" bestFit="1" customWidth="1"/>
    <col min="3" max="3" width="9.5" style="1" bestFit="1" customWidth="1"/>
    <col min="4" max="4" width="10" style="1" bestFit="1" customWidth="1"/>
    <col min="5" max="16384" width="10.83203125" style="1"/>
  </cols>
  <sheetData/>
  <pageMargins left="0.7" right="0.7" top="0.75" bottom="0.75" header="0.3" footer="0.3"/>
  <drawing r:id="rId1"/>
</worksheet>
</file>

<file path=xl/worksheets/sheet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4FA572F-A268-964C-A738-497464A24589}">
  <sheetPr codeName="Sheet39">
    <tabColor rgb="FF002060"/>
  </sheetPr>
  <dimension ref="A1:A9"/>
  <sheetViews>
    <sheetView workbookViewId="0"/>
  </sheetViews>
  <sheetFormatPr baseColWidth="10" defaultRowHeight="21" x14ac:dyDescent="0.25"/>
  <cols>
    <col min="1" max="1" width="10.83203125" style="2"/>
    <col min="2" max="2" width="15.6640625" style="2" bestFit="1" customWidth="1"/>
    <col min="3" max="3" width="12.1640625" style="2" bestFit="1" customWidth="1"/>
    <col min="4" max="16384" width="10.83203125" style="2"/>
  </cols>
  <sheetData>
    <row r="1" spans="1:1" x14ac:dyDescent="0.25">
      <c r="A1" s="2" t="s">
        <v>263</v>
      </c>
    </row>
    <row r="2" spans="1:1" x14ac:dyDescent="0.25">
      <c r="A2" s="2" t="s">
        <v>264</v>
      </c>
    </row>
    <row r="3" spans="1:1" x14ac:dyDescent="0.25">
      <c r="A3" s="2" t="s">
        <v>265</v>
      </c>
    </row>
    <row r="4" spans="1:1" x14ac:dyDescent="0.25">
      <c r="A4" s="2" t="s">
        <v>266</v>
      </c>
    </row>
    <row r="5" spans="1:1" x14ac:dyDescent="0.25">
      <c r="A5" s="2" t="s">
        <v>267</v>
      </c>
    </row>
    <row r="6" spans="1:1" x14ac:dyDescent="0.25">
      <c r="A6" s="2" t="s">
        <v>271</v>
      </c>
    </row>
    <row r="7" spans="1:1" x14ac:dyDescent="0.25">
      <c r="A7" s="2" t="s">
        <v>268</v>
      </c>
    </row>
    <row r="8" spans="1:1" x14ac:dyDescent="0.25">
      <c r="A8" s="2" t="s">
        <v>269</v>
      </c>
    </row>
    <row r="9" spans="1:1" x14ac:dyDescent="0.25">
      <c r="A9" s="2" t="s">
        <v>270</v>
      </c>
    </row>
  </sheetData>
  <pageMargins left="0.7" right="0.7" top="0.75" bottom="0.75" header="0.3" footer="0.3"/>
</worksheet>
</file>

<file path=xl/worksheets/sheet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561D4CF-B588-7942-930E-012C35F6D782}">
  <sheetPr codeName="Sheet1">
    <tabColor rgb="FFFF0000"/>
  </sheetPr>
  <dimension ref="A1:A2"/>
  <sheetViews>
    <sheetView workbookViewId="0"/>
  </sheetViews>
  <sheetFormatPr baseColWidth="10" defaultRowHeight="26" x14ac:dyDescent="0.3"/>
  <cols>
    <col min="1" max="16384" width="10.83203125" style="1"/>
  </cols>
  <sheetData>
    <row r="1" spans="1:1" x14ac:dyDescent="0.3">
      <c r="A1" s="3" t="s">
        <v>233</v>
      </c>
    </row>
    <row r="2" spans="1:1" x14ac:dyDescent="0.3">
      <c r="A2" s="3" t="s">
        <v>234</v>
      </c>
    </row>
  </sheetData>
  <hyperlinks>
    <hyperlink ref="A1" r:id="rId1" xr:uid="{1DF1EF35-057D-CE4F-A28C-E4DD9A7AC075}"/>
    <hyperlink ref="A2" r:id="rId2" xr:uid="{64E6BD65-78ED-F04C-A228-16B0A68755B3}"/>
  </hyperlinks>
  <pageMargins left="0.7" right="0.7" top="0.75" bottom="0.75" header="0.3" footer="0.3"/>
  <drawing r:id="rId3"/>
</worksheet>
</file>

<file path=xl/worksheets/sheet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AF9A72E-D8BC-104A-9F6C-66096F48426A}">
  <sheetPr codeName="Sheet2">
    <tabColor rgb="FFFF0000"/>
  </sheetPr>
  <dimension ref="A1:F1004"/>
  <sheetViews>
    <sheetView workbookViewId="0"/>
  </sheetViews>
  <sheetFormatPr baseColWidth="10" defaultColWidth="11" defaultRowHeight="26" x14ac:dyDescent="0.3"/>
  <cols>
    <col min="1" max="1" width="4.6640625" style="1" customWidth="1"/>
    <col min="2" max="2" width="8.1640625" style="1" bestFit="1" customWidth="1"/>
    <col min="3" max="3" width="10.5" style="1" bestFit="1" customWidth="1"/>
    <col min="4" max="4" width="21" style="1" bestFit="1" customWidth="1"/>
    <col min="5" max="5" width="22.6640625" style="1" bestFit="1" customWidth="1"/>
    <col min="6" max="6" width="5.6640625" style="1" bestFit="1" customWidth="1"/>
    <col min="7" max="16384" width="11" style="1"/>
  </cols>
  <sheetData>
    <row r="1" spans="1:6" x14ac:dyDescent="0.3">
      <c r="A1" s="3" t="s">
        <v>235</v>
      </c>
    </row>
    <row r="3" spans="1:6" x14ac:dyDescent="0.3">
      <c r="C3" s="5" t="s">
        <v>236</v>
      </c>
      <c r="D3" s="5" t="s">
        <v>237</v>
      </c>
      <c r="E3" s="5" t="s">
        <v>238</v>
      </c>
    </row>
    <row r="4" spans="1:6" x14ac:dyDescent="0.3">
      <c r="C4" s="75">
        <f ca="1">_xlfn.NORM.INV(RAND(),12,3)</f>
        <v>13.624133524092604</v>
      </c>
      <c r="D4" s="75">
        <f ca="1">_xlfn.NORM.INV(RAND(),8,1)</f>
        <v>7.9860019496120564</v>
      </c>
      <c r="E4" s="76">
        <f ca="1">(2^(C4-8)*2^(D4-5)+1.5^(D4-10))*500</f>
        <v>195600.48917479269</v>
      </c>
      <c r="F4" s="75"/>
    </row>
    <row r="5" spans="1:6" x14ac:dyDescent="0.3">
      <c r="B5" s="1">
        <v>1</v>
      </c>
      <c r="C5" s="75">
        <f t="dataTable" ref="C5:E1004" dt2D="0" dtr="0" r1="A1" ca="1"/>
        <v>12.133434344740726</v>
      </c>
      <c r="D5" s="75">
        <v>7.8934604641690846</v>
      </c>
      <c r="E5" s="76">
        <v>65417.109216498036</v>
      </c>
    </row>
    <row r="6" spans="1:6" x14ac:dyDescent="0.3">
      <c r="B6" s="1">
        <v>2</v>
      </c>
      <c r="C6" s="75">
        <v>7.1941878925937353</v>
      </c>
      <c r="D6" s="75">
        <v>5.7893844198063258</v>
      </c>
      <c r="E6" s="76">
        <v>585.02012013718252</v>
      </c>
    </row>
    <row r="7" spans="1:6" x14ac:dyDescent="0.3">
      <c r="B7" s="1">
        <v>3</v>
      </c>
      <c r="C7" s="75">
        <v>16.734755794902782</v>
      </c>
      <c r="D7" s="75">
        <v>7.0633898545180003</v>
      </c>
      <c r="E7" s="76">
        <v>890450.71168706985</v>
      </c>
    </row>
    <row r="8" spans="1:6" x14ac:dyDescent="0.3">
      <c r="B8" s="1">
        <v>4</v>
      </c>
      <c r="C8" s="75">
        <v>16.448433498920558</v>
      </c>
      <c r="D8" s="75">
        <v>7.8091299044779836</v>
      </c>
      <c r="E8" s="76">
        <v>1224354.6297320928</v>
      </c>
    </row>
    <row r="9" spans="1:6" x14ac:dyDescent="0.3">
      <c r="B9" s="1">
        <v>5</v>
      </c>
      <c r="C9" s="75">
        <v>14.774864253236347</v>
      </c>
      <c r="D9" s="75">
        <v>7.6148386572343894</v>
      </c>
      <c r="E9" s="76">
        <v>335581.73020333465</v>
      </c>
    </row>
    <row r="10" spans="1:6" x14ac:dyDescent="0.3">
      <c r="B10" s="1">
        <v>6</v>
      </c>
      <c r="C10" s="75">
        <v>9.5446714652231073</v>
      </c>
      <c r="D10" s="75">
        <v>8.7143401038978983</v>
      </c>
      <c r="E10" s="76">
        <v>19443.413936685472</v>
      </c>
    </row>
    <row r="11" spans="1:6" x14ac:dyDescent="0.3">
      <c r="B11" s="1">
        <v>7</v>
      </c>
      <c r="C11" s="75">
        <v>11.707939550766014</v>
      </c>
      <c r="D11" s="75">
        <v>9.3403033883480688</v>
      </c>
      <c r="E11" s="76">
        <v>132735.27086380625</v>
      </c>
    </row>
    <row r="12" spans="1:6" x14ac:dyDescent="0.3">
      <c r="B12" s="1">
        <v>8</v>
      </c>
      <c r="C12" s="75">
        <v>7.561059226575205</v>
      </c>
      <c r="D12" s="75">
        <v>7.2178905194780567</v>
      </c>
      <c r="E12" s="76">
        <v>1877.7134544574117</v>
      </c>
    </row>
    <row r="13" spans="1:6" x14ac:dyDescent="0.3">
      <c r="B13" s="1">
        <v>9</v>
      </c>
      <c r="C13" s="75">
        <v>17.052412292022815</v>
      </c>
      <c r="D13" s="75">
        <v>8.4855148588968845</v>
      </c>
      <c r="E13" s="76">
        <v>2973730.9798928285</v>
      </c>
    </row>
    <row r="14" spans="1:6" x14ac:dyDescent="0.3">
      <c r="B14" s="1">
        <v>10</v>
      </c>
      <c r="C14" s="75">
        <v>11.079597375202731</v>
      </c>
      <c r="D14" s="75">
        <v>9.600866242241997</v>
      </c>
      <c r="E14" s="76">
        <v>102995.19124832882</v>
      </c>
    </row>
    <row r="15" spans="1:6" x14ac:dyDescent="0.3">
      <c r="B15" s="1">
        <v>11</v>
      </c>
      <c r="C15" s="75">
        <v>13.516181055177418</v>
      </c>
      <c r="D15" s="75">
        <v>8.5035185409773746</v>
      </c>
      <c r="E15" s="76">
        <v>259792.13706168265</v>
      </c>
    </row>
    <row r="16" spans="1:6" x14ac:dyDescent="0.3">
      <c r="B16" s="1">
        <v>12</v>
      </c>
      <c r="C16" s="75">
        <v>13.446016978654061</v>
      </c>
      <c r="D16" s="75">
        <v>7.4465009032340328</v>
      </c>
      <c r="E16" s="76">
        <v>118987.99671351489</v>
      </c>
    </row>
    <row r="17" spans="2:5" x14ac:dyDescent="0.3">
      <c r="B17" s="1">
        <v>13</v>
      </c>
      <c r="C17" s="75">
        <v>18.237239676888844</v>
      </c>
      <c r="D17" s="75">
        <v>7.3053925012716787</v>
      </c>
      <c r="E17" s="76">
        <v>2983341.1911543631</v>
      </c>
    </row>
    <row r="18" spans="2:5" x14ac:dyDescent="0.3">
      <c r="B18" s="1">
        <v>14</v>
      </c>
      <c r="C18" s="75">
        <v>10.31099629326218</v>
      </c>
      <c r="D18" s="75">
        <v>7.9945184730135148</v>
      </c>
      <c r="E18" s="76">
        <v>19995.481250870216</v>
      </c>
    </row>
    <row r="19" spans="2:5" x14ac:dyDescent="0.3">
      <c r="B19" s="1">
        <v>15</v>
      </c>
      <c r="C19" s="75">
        <v>13.704159895413381</v>
      </c>
      <c r="D19" s="75">
        <v>7.6571809152683823</v>
      </c>
      <c r="E19" s="76">
        <v>164624.64666161957</v>
      </c>
    </row>
    <row r="20" spans="2:5" x14ac:dyDescent="0.3">
      <c r="B20" s="1">
        <v>16</v>
      </c>
      <c r="C20" s="75">
        <v>15.731290925120943</v>
      </c>
      <c r="D20" s="75">
        <v>7.9567529676859525</v>
      </c>
      <c r="E20" s="76">
        <v>825100.32949110295</v>
      </c>
    </row>
    <row r="21" spans="2:5" x14ac:dyDescent="0.3">
      <c r="B21" s="1">
        <v>17</v>
      </c>
      <c r="C21" s="75">
        <v>14.987578087003682</v>
      </c>
      <c r="D21" s="75">
        <v>9.5968957374946875</v>
      </c>
      <c r="E21" s="76">
        <v>1535904.4139272282</v>
      </c>
    </row>
    <row r="22" spans="2:5" x14ac:dyDescent="0.3">
      <c r="B22" s="1">
        <v>18</v>
      </c>
      <c r="C22" s="75">
        <v>10.513265447813756</v>
      </c>
      <c r="D22" s="75">
        <v>9.8563878898114066</v>
      </c>
      <c r="E22" s="76">
        <v>83162.425792391514</v>
      </c>
    </row>
    <row r="23" spans="2:5" x14ac:dyDescent="0.3">
      <c r="B23" s="1">
        <v>19</v>
      </c>
      <c r="C23" s="75">
        <v>11.185039109873792</v>
      </c>
      <c r="D23" s="75">
        <v>6.9043845799357522</v>
      </c>
      <c r="E23" s="76">
        <v>17165.635916251849</v>
      </c>
    </row>
    <row r="24" spans="2:5" x14ac:dyDescent="0.3">
      <c r="B24" s="1">
        <v>20</v>
      </c>
      <c r="C24" s="75">
        <v>14.402149845795506</v>
      </c>
      <c r="D24" s="75">
        <v>7.7112399125531343</v>
      </c>
      <c r="E24" s="76">
        <v>277130.0147226674</v>
      </c>
    </row>
    <row r="25" spans="2:5" x14ac:dyDescent="0.3">
      <c r="B25" s="1">
        <v>21</v>
      </c>
      <c r="C25" s="75">
        <v>12.268288791207778</v>
      </c>
      <c r="D25" s="75">
        <v>8.2728569179937033</v>
      </c>
      <c r="E25" s="76">
        <v>93376.388133716566</v>
      </c>
    </row>
    <row r="26" spans="2:5" x14ac:dyDescent="0.3">
      <c r="B26" s="1">
        <v>22</v>
      </c>
      <c r="C26" s="75">
        <v>11.364854965857335</v>
      </c>
      <c r="D26" s="75">
        <v>9.3481833894426671</v>
      </c>
      <c r="E26" s="76">
        <v>105296.05477683777</v>
      </c>
    </row>
    <row r="27" spans="2:5" x14ac:dyDescent="0.3">
      <c r="B27" s="1">
        <v>23</v>
      </c>
      <c r="C27" s="75">
        <v>12.15599571010854</v>
      </c>
      <c r="D27" s="75">
        <v>7.5913433967377504</v>
      </c>
      <c r="E27" s="76">
        <v>53906.491534629269</v>
      </c>
    </row>
    <row r="28" spans="2:5" x14ac:dyDescent="0.3">
      <c r="B28" s="1">
        <v>24</v>
      </c>
      <c r="C28" s="75">
        <v>7.270780201486863</v>
      </c>
      <c r="D28" s="75">
        <v>7.7827190876471333</v>
      </c>
      <c r="E28" s="76">
        <v>2279.0401624564956</v>
      </c>
    </row>
    <row r="29" spans="2:5" x14ac:dyDescent="0.3">
      <c r="B29" s="1">
        <v>25</v>
      </c>
      <c r="C29" s="75">
        <v>11.226436436476771</v>
      </c>
      <c r="D29" s="75">
        <v>7.1145000565294509</v>
      </c>
      <c r="E29" s="76">
        <v>20420.444166157249</v>
      </c>
    </row>
    <row r="30" spans="2:5" x14ac:dyDescent="0.3">
      <c r="B30" s="1">
        <v>26</v>
      </c>
      <c r="C30" s="75">
        <v>9.543835401514297</v>
      </c>
      <c r="D30" s="75">
        <v>6.1937350576427708</v>
      </c>
      <c r="E30" s="76">
        <v>3441.5677513484234</v>
      </c>
    </row>
    <row r="31" spans="2:5" x14ac:dyDescent="0.3">
      <c r="B31" s="1">
        <v>27</v>
      </c>
      <c r="C31" s="75">
        <v>8.334779752119605</v>
      </c>
      <c r="D31" s="75">
        <v>7.8854607159376107</v>
      </c>
      <c r="E31" s="76">
        <v>4871.8487893785214</v>
      </c>
    </row>
    <row r="32" spans="2:5" x14ac:dyDescent="0.3">
      <c r="B32" s="1">
        <v>28</v>
      </c>
      <c r="C32" s="75">
        <v>11.699863525891589</v>
      </c>
      <c r="D32" s="75">
        <v>7.2206769013918493</v>
      </c>
      <c r="E32" s="76">
        <v>30447.202372747655</v>
      </c>
    </row>
    <row r="33" spans="2:5" x14ac:dyDescent="0.3">
      <c r="B33" s="1">
        <v>29</v>
      </c>
      <c r="C33" s="75">
        <v>8.0473363570349949</v>
      </c>
      <c r="D33" s="75">
        <v>8.1181335851145295</v>
      </c>
      <c r="E33" s="76">
        <v>4719.2508790510865</v>
      </c>
    </row>
    <row r="34" spans="2:5" x14ac:dyDescent="0.3">
      <c r="B34" s="1">
        <v>30</v>
      </c>
      <c r="C34" s="75">
        <v>14.361588044065094</v>
      </c>
      <c r="D34" s="75">
        <v>8.9020112855576912</v>
      </c>
      <c r="E34" s="76">
        <v>614960.98030047782</v>
      </c>
    </row>
    <row r="35" spans="2:5" x14ac:dyDescent="0.3">
      <c r="B35" s="1">
        <v>31</v>
      </c>
      <c r="C35" s="75">
        <v>13.39878535021122</v>
      </c>
      <c r="D35" s="75">
        <v>6.5298984530135566</v>
      </c>
      <c r="E35" s="76">
        <v>61035.672054223927</v>
      </c>
    </row>
    <row r="36" spans="2:5" x14ac:dyDescent="0.3">
      <c r="B36" s="1">
        <v>32</v>
      </c>
      <c r="C36" s="75">
        <v>10.671990968130597</v>
      </c>
      <c r="D36" s="75">
        <v>8.0793408710492223</v>
      </c>
      <c r="E36" s="76">
        <v>27163.025128780799</v>
      </c>
    </row>
    <row r="37" spans="2:5" x14ac:dyDescent="0.3">
      <c r="B37" s="1">
        <v>33</v>
      </c>
      <c r="C37" s="75">
        <v>13.349310185514234</v>
      </c>
      <c r="D37" s="75">
        <v>6.8276994776697668</v>
      </c>
      <c r="E37" s="76">
        <v>72492.59242711644</v>
      </c>
    </row>
    <row r="38" spans="2:5" x14ac:dyDescent="0.3">
      <c r="B38" s="1">
        <v>34</v>
      </c>
      <c r="C38" s="75">
        <v>10.462512622243224</v>
      </c>
      <c r="D38" s="75">
        <v>6.9544732223666879</v>
      </c>
      <c r="E38" s="76">
        <v>10826.520116451537</v>
      </c>
    </row>
    <row r="39" spans="2:5" x14ac:dyDescent="0.3">
      <c r="B39" s="1">
        <v>35</v>
      </c>
      <c r="C39" s="75">
        <v>12.606662143198122</v>
      </c>
      <c r="D39" s="75">
        <v>7.3563402796822981</v>
      </c>
      <c r="E39" s="76">
        <v>62550.777832556938</v>
      </c>
    </row>
    <row r="40" spans="2:5" x14ac:dyDescent="0.3">
      <c r="B40" s="1">
        <v>36</v>
      </c>
      <c r="C40" s="75">
        <v>9.1222015608416829</v>
      </c>
      <c r="D40" s="75">
        <v>9.0288591583623301</v>
      </c>
      <c r="E40" s="76">
        <v>18103.425756792902</v>
      </c>
    </row>
    <row r="41" spans="2:5" x14ac:dyDescent="0.3">
      <c r="B41" s="1">
        <v>37</v>
      </c>
      <c r="C41" s="75">
        <v>13.636801464631221</v>
      </c>
      <c r="D41" s="75">
        <v>9.0168719235282886</v>
      </c>
      <c r="E41" s="76">
        <v>403066.80883190851</v>
      </c>
    </row>
    <row r="42" spans="2:5" x14ac:dyDescent="0.3">
      <c r="B42" s="1">
        <v>38</v>
      </c>
      <c r="C42" s="75">
        <v>5.580480668942327</v>
      </c>
      <c r="D42" s="75">
        <v>8.6357713632168327</v>
      </c>
      <c r="E42" s="76">
        <v>1449.2801293773698</v>
      </c>
    </row>
    <row r="43" spans="2:5" x14ac:dyDescent="0.3">
      <c r="B43" s="1">
        <v>39</v>
      </c>
      <c r="C43" s="75">
        <v>12.296803080696847</v>
      </c>
      <c r="D43" s="75">
        <v>8.23354310042191</v>
      </c>
      <c r="E43" s="76">
        <v>92677.93948484266</v>
      </c>
    </row>
    <row r="44" spans="2:5" x14ac:dyDescent="0.3">
      <c r="B44" s="1">
        <v>40</v>
      </c>
      <c r="C44" s="75">
        <v>16.395617450994454</v>
      </c>
      <c r="D44" s="75">
        <v>8.5244800236492875</v>
      </c>
      <c r="E44" s="76">
        <v>1937931.8528968866</v>
      </c>
    </row>
    <row r="45" spans="2:5" x14ac:dyDescent="0.3">
      <c r="B45" s="1">
        <v>41</v>
      </c>
      <c r="C45" s="75">
        <v>14.692215899112105</v>
      </c>
      <c r="D45" s="75">
        <v>8.4443961274146453</v>
      </c>
      <c r="E45" s="76">
        <v>563118.18247321923</v>
      </c>
    </row>
    <row r="46" spans="2:5" x14ac:dyDescent="0.3">
      <c r="B46" s="1">
        <v>42</v>
      </c>
      <c r="C46" s="75">
        <v>14.043466085605917</v>
      </c>
      <c r="D46" s="75">
        <v>7.2635468434305022</v>
      </c>
      <c r="E46" s="76">
        <v>158519.23230462387</v>
      </c>
    </row>
    <row r="47" spans="2:5" x14ac:dyDescent="0.3">
      <c r="B47" s="1">
        <v>43</v>
      </c>
      <c r="C47" s="75">
        <v>12.196259339088202</v>
      </c>
      <c r="D47" s="75">
        <v>7.1633078000864092</v>
      </c>
      <c r="E47" s="76">
        <v>41215.598128505255</v>
      </c>
    </row>
    <row r="48" spans="2:5" x14ac:dyDescent="0.3">
      <c r="B48" s="1">
        <v>44</v>
      </c>
      <c r="C48" s="75">
        <v>10.763057683261042</v>
      </c>
      <c r="D48" s="75">
        <v>8.9390931185489233</v>
      </c>
      <c r="E48" s="76">
        <v>52386.912570216344</v>
      </c>
    </row>
    <row r="49" spans="2:5" x14ac:dyDescent="0.3">
      <c r="B49" s="1">
        <v>45</v>
      </c>
      <c r="C49" s="75">
        <v>10.152134094219079</v>
      </c>
      <c r="D49" s="75">
        <v>8.1218923785822259</v>
      </c>
      <c r="E49" s="76">
        <v>19580.326882560697</v>
      </c>
    </row>
    <row r="50" spans="2:5" x14ac:dyDescent="0.3">
      <c r="B50" s="1">
        <v>46</v>
      </c>
      <c r="C50" s="75">
        <v>16.921027498367838</v>
      </c>
      <c r="D50" s="75">
        <v>9.3000669627904617</v>
      </c>
      <c r="E50" s="76">
        <v>4774745.8006758615</v>
      </c>
    </row>
    <row r="51" spans="2:5" x14ac:dyDescent="0.3">
      <c r="B51" s="1">
        <v>47</v>
      </c>
      <c r="C51" s="75">
        <v>13.291445525492616</v>
      </c>
      <c r="D51" s="75">
        <v>6.8507213173906623</v>
      </c>
      <c r="E51" s="76">
        <v>70767.373897420257</v>
      </c>
    </row>
    <row r="52" spans="2:5" x14ac:dyDescent="0.3">
      <c r="B52" s="1">
        <v>48</v>
      </c>
      <c r="C52" s="75">
        <v>11.969618328890286</v>
      </c>
      <c r="D52" s="75">
        <v>8.9970465861469648</v>
      </c>
      <c r="E52" s="76">
        <v>125409.25850318524</v>
      </c>
    </row>
    <row r="53" spans="2:5" x14ac:dyDescent="0.3">
      <c r="B53" s="1">
        <v>49</v>
      </c>
      <c r="C53" s="75">
        <v>11.724874282413362</v>
      </c>
      <c r="D53" s="75">
        <v>8.8441514505333192</v>
      </c>
      <c r="E53" s="76">
        <v>95258.290602233828</v>
      </c>
    </row>
    <row r="54" spans="2:5" x14ac:dyDescent="0.3">
      <c r="B54" s="1">
        <v>50</v>
      </c>
      <c r="C54" s="75">
        <v>8.8552295633807852</v>
      </c>
      <c r="D54" s="75">
        <v>8.7394956596924604</v>
      </c>
      <c r="E54" s="76">
        <v>12381.399955565956</v>
      </c>
    </row>
    <row r="55" spans="2:5" x14ac:dyDescent="0.3">
      <c r="B55" s="1">
        <v>51</v>
      </c>
      <c r="C55" s="75">
        <v>10.474646021808184</v>
      </c>
      <c r="D55" s="75">
        <v>7.3601305002085775</v>
      </c>
      <c r="E55" s="76">
        <v>14440.085843008441</v>
      </c>
    </row>
    <row r="56" spans="2:5" x14ac:dyDescent="0.3">
      <c r="B56" s="1">
        <v>52</v>
      </c>
      <c r="C56" s="75">
        <v>14.857090732968704</v>
      </c>
      <c r="D56" s="75">
        <v>6.4378363193820718</v>
      </c>
      <c r="E56" s="76">
        <v>157151.28841547697</v>
      </c>
    </row>
    <row r="57" spans="2:5" x14ac:dyDescent="0.3">
      <c r="B57" s="1">
        <v>53</v>
      </c>
      <c r="C57" s="75">
        <v>12.952352225997206</v>
      </c>
      <c r="D57" s="75">
        <v>9.1399784012377587</v>
      </c>
      <c r="E57" s="76">
        <v>273272.10239688604</v>
      </c>
    </row>
    <row r="58" spans="2:5" x14ac:dyDescent="0.3">
      <c r="B58" s="1">
        <v>54</v>
      </c>
      <c r="C58" s="75">
        <v>5.9357741824099026</v>
      </c>
      <c r="D58" s="75">
        <v>10.023597000278851</v>
      </c>
      <c r="E58" s="76">
        <v>4393.731220960176</v>
      </c>
    </row>
    <row r="59" spans="2:5" x14ac:dyDescent="0.3">
      <c r="B59" s="1">
        <v>55</v>
      </c>
      <c r="C59" s="75">
        <v>11.075025601686603</v>
      </c>
      <c r="D59" s="75">
        <v>7.7893376197060782</v>
      </c>
      <c r="E59" s="76">
        <v>29332.603926275751</v>
      </c>
    </row>
    <row r="60" spans="2:5" x14ac:dyDescent="0.3">
      <c r="B60" s="1">
        <v>56</v>
      </c>
      <c r="C60" s="75">
        <v>9.1728357152725888</v>
      </c>
      <c r="D60" s="75">
        <v>6.2035278010914547</v>
      </c>
      <c r="E60" s="76">
        <v>2703.3932401214452</v>
      </c>
    </row>
    <row r="61" spans="2:5" x14ac:dyDescent="0.3">
      <c r="B61" s="1">
        <v>57</v>
      </c>
      <c r="C61" s="75">
        <v>15.57020242957914</v>
      </c>
      <c r="D61" s="75">
        <v>8.8483631117777879</v>
      </c>
      <c r="E61" s="76">
        <v>1368989.733039387</v>
      </c>
    </row>
    <row r="62" spans="2:5" x14ac:dyDescent="0.3">
      <c r="B62" s="1">
        <v>58</v>
      </c>
      <c r="C62" s="75">
        <v>15.72171303994099</v>
      </c>
      <c r="D62" s="75">
        <v>7.9116739093605366</v>
      </c>
      <c r="E62" s="76">
        <v>794430.03811524063</v>
      </c>
    </row>
    <row r="63" spans="2:5" x14ac:dyDescent="0.3">
      <c r="B63" s="1">
        <v>59</v>
      </c>
      <c r="C63" s="75">
        <v>11.828355489979629</v>
      </c>
      <c r="D63" s="75">
        <v>8.6951002880785602</v>
      </c>
      <c r="E63" s="76">
        <v>92287.799365183178</v>
      </c>
    </row>
    <row r="64" spans="2:5" x14ac:dyDescent="0.3">
      <c r="B64" s="1">
        <v>60</v>
      </c>
      <c r="C64" s="75">
        <v>13.922142239049982</v>
      </c>
      <c r="D64" s="75">
        <v>7.8034074693795237</v>
      </c>
      <c r="E64" s="76">
        <v>211857.10774389151</v>
      </c>
    </row>
    <row r="65" spans="2:5" x14ac:dyDescent="0.3">
      <c r="B65" s="1">
        <v>61</v>
      </c>
      <c r="C65" s="75">
        <v>13.139251143303238</v>
      </c>
      <c r="D65" s="75">
        <v>8.0574586604333263</v>
      </c>
      <c r="E65" s="76">
        <v>146925.90881943022</v>
      </c>
    </row>
    <row r="66" spans="2:5" x14ac:dyDescent="0.3">
      <c r="B66" s="1">
        <v>62</v>
      </c>
      <c r="C66" s="75">
        <v>9.0918630648638086</v>
      </c>
      <c r="D66" s="75">
        <v>7.6552645510383357</v>
      </c>
      <c r="E66" s="76">
        <v>6907.0245239143951</v>
      </c>
    </row>
    <row r="67" spans="2:5" x14ac:dyDescent="0.3">
      <c r="B67" s="1">
        <v>63</v>
      </c>
      <c r="C67" s="75">
        <v>8.8591689137501177</v>
      </c>
      <c r="D67" s="75">
        <v>6.0213390123780517</v>
      </c>
      <c r="E67" s="76">
        <v>1940.6470321304403</v>
      </c>
    </row>
    <row r="68" spans="2:5" x14ac:dyDescent="0.3">
      <c r="B68" s="1">
        <v>64</v>
      </c>
      <c r="C68" s="75">
        <v>12.012912784709977</v>
      </c>
      <c r="D68" s="75">
        <v>9.8084745477709543</v>
      </c>
      <c r="E68" s="76">
        <v>226652.01291620711</v>
      </c>
    </row>
    <row r="69" spans="2:5" x14ac:dyDescent="0.3">
      <c r="B69" s="1">
        <v>65</v>
      </c>
      <c r="C69" s="75">
        <v>14.757487825874778</v>
      </c>
      <c r="D69" s="75">
        <v>9.9255141835958405</v>
      </c>
      <c r="E69" s="76">
        <v>1644493.5870134272</v>
      </c>
    </row>
    <row r="70" spans="2:5" x14ac:dyDescent="0.3">
      <c r="B70" s="1">
        <v>66</v>
      </c>
      <c r="C70" s="75">
        <v>16.658572486964868</v>
      </c>
      <c r="D70" s="75">
        <v>7.837982312242799</v>
      </c>
      <c r="E70" s="76">
        <v>1444908.668231965</v>
      </c>
    </row>
    <row r="71" spans="2:5" x14ac:dyDescent="0.3">
      <c r="B71" s="1">
        <v>67</v>
      </c>
      <c r="C71" s="75">
        <v>14.68722461967239</v>
      </c>
      <c r="D71" s="75">
        <v>7.3099599646752766</v>
      </c>
      <c r="E71" s="76">
        <v>255668.89150460606</v>
      </c>
    </row>
    <row r="72" spans="2:5" x14ac:dyDescent="0.3">
      <c r="B72" s="1">
        <v>68</v>
      </c>
      <c r="C72" s="75">
        <v>8.5730406151150369</v>
      </c>
      <c r="D72" s="75">
        <v>8.6797398675885429</v>
      </c>
      <c r="E72" s="76">
        <v>9824.7512401541753</v>
      </c>
    </row>
    <row r="73" spans="2:5" x14ac:dyDescent="0.3">
      <c r="B73" s="1">
        <v>69</v>
      </c>
      <c r="C73" s="75">
        <v>14.499655360848287</v>
      </c>
      <c r="D73" s="75">
        <v>8.0284322523787353</v>
      </c>
      <c r="E73" s="76">
        <v>369381.00773665839</v>
      </c>
    </row>
    <row r="74" spans="2:5" x14ac:dyDescent="0.3">
      <c r="B74" s="1">
        <v>70</v>
      </c>
      <c r="C74" s="75">
        <v>10.63101519957706</v>
      </c>
      <c r="D74" s="75">
        <v>8.1312587031920778</v>
      </c>
      <c r="E74" s="76">
        <v>27372.9602221647</v>
      </c>
    </row>
    <row r="75" spans="2:5" x14ac:dyDescent="0.3">
      <c r="B75" s="1">
        <v>71</v>
      </c>
      <c r="C75" s="75">
        <v>7.4095033958090113</v>
      </c>
      <c r="D75" s="75">
        <v>7.3886958938766991</v>
      </c>
      <c r="E75" s="76">
        <v>1912.3664834325314</v>
      </c>
    </row>
    <row r="76" spans="2:5" x14ac:dyDescent="0.3">
      <c r="B76" s="1">
        <v>72</v>
      </c>
      <c r="C76" s="75">
        <v>16.45430723558022</v>
      </c>
      <c r="D76" s="75">
        <v>8.541717732138661</v>
      </c>
      <c r="E76" s="76">
        <v>2042641.7566381695</v>
      </c>
    </row>
    <row r="77" spans="2:5" x14ac:dyDescent="0.3">
      <c r="B77" s="1">
        <v>73</v>
      </c>
      <c r="C77" s="75">
        <v>9.2184210929362465</v>
      </c>
      <c r="D77" s="75">
        <v>8.824404626807814</v>
      </c>
      <c r="E77" s="76">
        <v>16792.497962559821</v>
      </c>
    </row>
    <row r="78" spans="2:5" x14ac:dyDescent="0.3">
      <c r="B78" s="1">
        <v>74</v>
      </c>
      <c r="C78" s="75">
        <v>13.388466608041682</v>
      </c>
      <c r="D78" s="75">
        <v>5.9135676974531748</v>
      </c>
      <c r="E78" s="76">
        <v>39547.576645976857</v>
      </c>
    </row>
    <row r="79" spans="2:5" x14ac:dyDescent="0.3">
      <c r="B79" s="1">
        <v>75</v>
      </c>
      <c r="C79" s="75">
        <v>10.732814283214221</v>
      </c>
      <c r="D79" s="75">
        <v>8.613504701290017</v>
      </c>
      <c r="E79" s="76">
        <v>40966.991870263751</v>
      </c>
    </row>
    <row r="80" spans="2:5" x14ac:dyDescent="0.3">
      <c r="B80" s="1">
        <v>76</v>
      </c>
      <c r="C80" s="75">
        <v>11.092497804334178</v>
      </c>
      <c r="D80" s="75">
        <v>7.6454382996494203</v>
      </c>
      <c r="E80" s="76">
        <v>26877.076756524522</v>
      </c>
    </row>
    <row r="81" spans="2:5" x14ac:dyDescent="0.3">
      <c r="B81" s="1">
        <v>77</v>
      </c>
      <c r="C81" s="75">
        <v>8.4995239689274911</v>
      </c>
      <c r="D81" s="75">
        <v>7.8235271437237222</v>
      </c>
      <c r="E81" s="76">
        <v>5210.7705739409794</v>
      </c>
    </row>
    <row r="82" spans="2:5" x14ac:dyDescent="0.3">
      <c r="B82" s="1">
        <v>78</v>
      </c>
      <c r="C82" s="75">
        <v>15.770629486151599</v>
      </c>
      <c r="D82" s="75">
        <v>7.7941096453964169</v>
      </c>
      <c r="E82" s="76">
        <v>757513.87953570765</v>
      </c>
    </row>
    <row r="83" spans="2:5" x14ac:dyDescent="0.3">
      <c r="B83" s="1">
        <v>79</v>
      </c>
      <c r="C83" s="75">
        <v>7.4591898479159795</v>
      </c>
      <c r="D83" s="75">
        <v>6.0400925015537643</v>
      </c>
      <c r="E83" s="76">
        <v>807.13922207701307</v>
      </c>
    </row>
    <row r="84" spans="2:5" x14ac:dyDescent="0.3">
      <c r="B84" s="1">
        <v>80</v>
      </c>
      <c r="C84" s="75">
        <v>15.695903622036067</v>
      </c>
      <c r="D84" s="75">
        <v>7.4442088347448792</v>
      </c>
      <c r="E84" s="76">
        <v>564396.78326583735</v>
      </c>
    </row>
    <row r="85" spans="2:5" x14ac:dyDescent="0.3">
      <c r="B85" s="1">
        <v>81</v>
      </c>
      <c r="C85" s="75">
        <v>13.895875320095325</v>
      </c>
      <c r="D85" s="75">
        <v>8.1387345822601151</v>
      </c>
      <c r="E85" s="76">
        <v>262450.71623949753</v>
      </c>
    </row>
    <row r="86" spans="2:5" x14ac:dyDescent="0.3">
      <c r="B86" s="1">
        <v>82</v>
      </c>
      <c r="C86" s="75">
        <v>3.9176012693744973</v>
      </c>
      <c r="D86" s="75">
        <v>5.7544594400569036</v>
      </c>
      <c r="E86" s="76">
        <v>139.19825702477462</v>
      </c>
    </row>
    <row r="87" spans="2:5" x14ac:dyDescent="0.3">
      <c r="B87" s="1">
        <v>83</v>
      </c>
      <c r="C87" s="75">
        <v>10.36764843044925</v>
      </c>
      <c r="D87" s="75">
        <v>7.6391644588835517</v>
      </c>
      <c r="E87" s="76">
        <v>16267.712294123534</v>
      </c>
    </row>
    <row r="88" spans="2:5" x14ac:dyDescent="0.3">
      <c r="B88" s="1">
        <v>84</v>
      </c>
      <c r="C88" s="75">
        <v>10.480706766788551</v>
      </c>
      <c r="D88" s="75">
        <v>7.7543920852044463</v>
      </c>
      <c r="E88" s="76">
        <v>19032.956443662359</v>
      </c>
    </row>
    <row r="89" spans="2:5" x14ac:dyDescent="0.3">
      <c r="B89" s="1">
        <v>85</v>
      </c>
      <c r="C89" s="75">
        <v>10.757462530093616</v>
      </c>
      <c r="D89" s="75">
        <v>7.5808478695212003</v>
      </c>
      <c r="E89" s="76">
        <v>20415.891452007301</v>
      </c>
    </row>
    <row r="90" spans="2:5" x14ac:dyDescent="0.3">
      <c r="B90" s="1">
        <v>86</v>
      </c>
      <c r="C90" s="75">
        <v>13.526028975954603</v>
      </c>
      <c r="D90" s="75">
        <v>7.094479994037874</v>
      </c>
      <c r="E90" s="76">
        <v>98548.651827651847</v>
      </c>
    </row>
    <row r="91" spans="2:5" x14ac:dyDescent="0.3">
      <c r="B91" s="1">
        <v>87</v>
      </c>
      <c r="C91" s="75">
        <v>16.468130415748224</v>
      </c>
      <c r="D91" s="75">
        <v>7.2017298717426375</v>
      </c>
      <c r="E91" s="76">
        <v>814711.24860596738</v>
      </c>
    </row>
    <row r="92" spans="2:5" x14ac:dyDescent="0.3">
      <c r="B92" s="1">
        <v>88</v>
      </c>
      <c r="C92" s="75">
        <v>11.522239579244211</v>
      </c>
      <c r="D92" s="75">
        <v>7.9730153898135079</v>
      </c>
      <c r="E92" s="76">
        <v>45326.039205222303</v>
      </c>
    </row>
    <row r="93" spans="2:5" x14ac:dyDescent="0.3">
      <c r="B93" s="1">
        <v>89</v>
      </c>
      <c r="C93" s="75">
        <v>14.061309199957661</v>
      </c>
      <c r="D93" s="75">
        <v>6.5173078571349654</v>
      </c>
      <c r="E93" s="76">
        <v>95700.502206834339</v>
      </c>
    </row>
    <row r="94" spans="2:5" x14ac:dyDescent="0.3">
      <c r="B94" s="1">
        <v>90</v>
      </c>
      <c r="C94" s="75">
        <v>14.318779202236286</v>
      </c>
      <c r="D94" s="75">
        <v>7.7236539029442239</v>
      </c>
      <c r="E94" s="76">
        <v>263840.06293916074</v>
      </c>
    </row>
    <row r="95" spans="2:5" x14ac:dyDescent="0.3">
      <c r="B95" s="1">
        <v>91</v>
      </c>
      <c r="C95" s="75">
        <v>12.982395921299901</v>
      </c>
      <c r="D95" s="75">
        <v>9.2021213738319414</v>
      </c>
      <c r="E95" s="76">
        <v>291289.59029509599</v>
      </c>
    </row>
    <row r="96" spans="2:5" x14ac:dyDescent="0.3">
      <c r="B96" s="1">
        <v>92</v>
      </c>
      <c r="C96" s="75">
        <v>17.988845497784297</v>
      </c>
      <c r="D96" s="75">
        <v>7.2627805344301617</v>
      </c>
      <c r="E96" s="76">
        <v>2438407.5218789103</v>
      </c>
    </row>
    <row r="97" spans="2:5" x14ac:dyDescent="0.3">
      <c r="B97" s="1">
        <v>93</v>
      </c>
      <c r="C97" s="75">
        <v>13.611662419426327</v>
      </c>
      <c r="D97" s="75">
        <v>8.2932013301495378</v>
      </c>
      <c r="E97" s="76">
        <v>239913.33523178607</v>
      </c>
    </row>
    <row r="98" spans="2:5" x14ac:dyDescent="0.3">
      <c r="B98" s="1">
        <v>94</v>
      </c>
      <c r="C98" s="75">
        <v>9.7748738322636122</v>
      </c>
      <c r="D98" s="75">
        <v>7.1198059111737981</v>
      </c>
      <c r="E98" s="76">
        <v>7592.3109210308503</v>
      </c>
    </row>
    <row r="99" spans="2:5" x14ac:dyDescent="0.3">
      <c r="B99" s="1">
        <v>95</v>
      </c>
      <c r="C99" s="75">
        <v>16.528086257339616</v>
      </c>
      <c r="D99" s="75">
        <v>7.3136798778880694</v>
      </c>
      <c r="E99" s="76">
        <v>917796.57952369552</v>
      </c>
    </row>
    <row r="100" spans="2:5" x14ac:dyDescent="0.3">
      <c r="B100" s="1">
        <v>96</v>
      </c>
      <c r="C100" s="75">
        <v>9.4830203869441299</v>
      </c>
      <c r="D100" s="75">
        <v>7.8160837528547296</v>
      </c>
      <c r="E100" s="76">
        <v>10049.294799449357</v>
      </c>
    </row>
    <row r="101" spans="2:5" x14ac:dyDescent="0.3">
      <c r="B101" s="1">
        <v>97</v>
      </c>
      <c r="C101" s="75">
        <v>15.737659916347367</v>
      </c>
      <c r="D101" s="75">
        <v>7.9191185121880308</v>
      </c>
      <c r="E101" s="76">
        <v>807412.85068648867</v>
      </c>
    </row>
    <row r="102" spans="2:5" x14ac:dyDescent="0.3">
      <c r="B102" s="1">
        <v>98</v>
      </c>
      <c r="C102" s="75">
        <v>12.216615050638485</v>
      </c>
      <c r="D102" s="75">
        <v>10.236393512743344</v>
      </c>
      <c r="E102" s="76">
        <v>350986.63283239835</v>
      </c>
    </row>
    <row r="103" spans="2:5" x14ac:dyDescent="0.3">
      <c r="B103" s="1">
        <v>99</v>
      </c>
      <c r="C103" s="75">
        <v>7.3814411408399057</v>
      </c>
      <c r="D103" s="75">
        <v>6.2554138809023714</v>
      </c>
      <c r="E103" s="76">
        <v>887.01001774148108</v>
      </c>
    </row>
    <row r="104" spans="2:5" x14ac:dyDescent="0.3">
      <c r="B104" s="1">
        <v>100</v>
      </c>
      <c r="C104" s="75">
        <v>7.8768721544161462</v>
      </c>
      <c r="D104" s="75">
        <v>6.8800848762262525</v>
      </c>
      <c r="E104" s="76">
        <v>1831.0397234284101</v>
      </c>
    </row>
    <row r="105" spans="2:5" x14ac:dyDescent="0.3">
      <c r="B105" s="1">
        <v>101</v>
      </c>
      <c r="C105" s="75">
        <v>11.748345921835819</v>
      </c>
      <c r="D105" s="75">
        <v>9.1766222833593165</v>
      </c>
      <c r="E105" s="76">
        <v>121871.19375232383</v>
      </c>
    </row>
    <row r="106" spans="2:5" x14ac:dyDescent="0.3">
      <c r="B106" s="1">
        <v>102</v>
      </c>
      <c r="C106" s="75">
        <v>14.620709561367271</v>
      </c>
      <c r="D106" s="75">
        <v>8.8766217806304599</v>
      </c>
      <c r="E106" s="76">
        <v>723056.27175974997</v>
      </c>
    </row>
    <row r="107" spans="2:5" x14ac:dyDescent="0.3">
      <c r="B107" s="1">
        <v>103</v>
      </c>
      <c r="C107" s="75">
        <v>15.03679395832247</v>
      </c>
      <c r="D107" s="75">
        <v>8.2826419507653455</v>
      </c>
      <c r="E107" s="76">
        <v>639144.59122751968</v>
      </c>
    </row>
    <row r="108" spans="2:5" x14ac:dyDescent="0.3">
      <c r="B108" s="1">
        <v>104</v>
      </c>
      <c r="C108" s="75">
        <v>12.465982853866445</v>
      </c>
      <c r="D108" s="75">
        <v>9.4179162228379081</v>
      </c>
      <c r="E108" s="76">
        <v>236600.43840052906</v>
      </c>
    </row>
    <row r="109" spans="2:5" x14ac:dyDescent="0.3">
      <c r="B109" s="1">
        <v>105</v>
      </c>
      <c r="C109" s="75">
        <v>5.4694639216379262</v>
      </c>
      <c r="D109" s="75">
        <v>8.7919541853775147</v>
      </c>
      <c r="E109" s="76">
        <v>1505.0245609082167</v>
      </c>
    </row>
    <row r="110" spans="2:5" x14ac:dyDescent="0.3">
      <c r="B110" s="1">
        <v>106</v>
      </c>
      <c r="C110" s="75">
        <v>11.524351270407097</v>
      </c>
      <c r="D110" s="75">
        <v>7.1363459343684035</v>
      </c>
      <c r="E110" s="76">
        <v>25450.111443080066</v>
      </c>
    </row>
    <row r="111" spans="2:5" x14ac:dyDescent="0.3">
      <c r="B111" s="1">
        <v>107</v>
      </c>
      <c r="C111" s="75">
        <v>10.855139519238749</v>
      </c>
      <c r="D111" s="75">
        <v>8.9726451566305236</v>
      </c>
      <c r="E111" s="76">
        <v>57128.304296005808</v>
      </c>
    </row>
    <row r="112" spans="2:5" x14ac:dyDescent="0.3">
      <c r="B112" s="1">
        <v>108</v>
      </c>
      <c r="C112" s="75">
        <v>14.475869896830183</v>
      </c>
      <c r="D112" s="75">
        <v>10.059666140940172</v>
      </c>
      <c r="E112" s="76">
        <v>1484780.391985991</v>
      </c>
    </row>
    <row r="113" spans="2:5" x14ac:dyDescent="0.3">
      <c r="B113" s="1">
        <v>109</v>
      </c>
      <c r="C113" s="75">
        <v>10.010778763405053</v>
      </c>
      <c r="D113" s="75">
        <v>6.7754037280449708</v>
      </c>
      <c r="E113" s="76">
        <v>7033.2738219443218</v>
      </c>
    </row>
    <row r="114" spans="2:5" x14ac:dyDescent="0.3">
      <c r="B114" s="1">
        <v>110</v>
      </c>
      <c r="C114" s="75">
        <v>16.125791275238388</v>
      </c>
      <c r="D114" s="75">
        <v>8.5633757102020382</v>
      </c>
      <c r="E114" s="76">
        <v>1651327.9791768352</v>
      </c>
    </row>
    <row r="115" spans="2:5" x14ac:dyDescent="0.3">
      <c r="B115" s="1">
        <v>111</v>
      </c>
      <c r="C115" s="75">
        <v>11.422107263072032</v>
      </c>
      <c r="D115" s="75">
        <v>6.8195121530236982</v>
      </c>
      <c r="E115" s="76">
        <v>19054.798645294031</v>
      </c>
    </row>
    <row r="116" spans="2:5" x14ac:dyDescent="0.3">
      <c r="B116" s="1">
        <v>112</v>
      </c>
      <c r="C116" s="75">
        <v>15.667797564589943</v>
      </c>
      <c r="D116" s="75">
        <v>8.0577038073808751</v>
      </c>
      <c r="E116" s="76">
        <v>846806.76460282865</v>
      </c>
    </row>
    <row r="117" spans="2:5" x14ac:dyDescent="0.3">
      <c r="B117" s="1">
        <v>113</v>
      </c>
      <c r="C117" s="75">
        <v>10.247392842519652</v>
      </c>
      <c r="D117" s="75">
        <v>8.9585278192582738</v>
      </c>
      <c r="E117" s="76">
        <v>37237.284562220433</v>
      </c>
    </row>
    <row r="118" spans="2:5" x14ac:dyDescent="0.3">
      <c r="B118" s="1">
        <v>114</v>
      </c>
      <c r="C118" s="75">
        <v>12.05518650000306</v>
      </c>
      <c r="D118" s="75">
        <v>7.6220033547056056</v>
      </c>
      <c r="E118" s="76">
        <v>51359.351431719857</v>
      </c>
    </row>
    <row r="119" spans="2:5" x14ac:dyDescent="0.3">
      <c r="B119" s="1">
        <v>115</v>
      </c>
      <c r="C119" s="75">
        <v>17.852164245877201</v>
      </c>
      <c r="D119" s="75">
        <v>8.7902766664500795</v>
      </c>
      <c r="E119" s="76">
        <v>6394030.8667516485</v>
      </c>
    </row>
    <row r="120" spans="2:5" x14ac:dyDescent="0.3">
      <c r="B120" s="1">
        <v>116</v>
      </c>
      <c r="C120" s="75">
        <v>12.741504184567962</v>
      </c>
      <c r="D120" s="75">
        <v>6.7341654361900112</v>
      </c>
      <c r="E120" s="76">
        <v>44631.042056642262</v>
      </c>
    </row>
    <row r="121" spans="2:5" x14ac:dyDescent="0.3">
      <c r="B121" s="1">
        <v>117</v>
      </c>
      <c r="C121" s="75">
        <v>5.7586011331575033</v>
      </c>
      <c r="D121" s="75">
        <v>8.4812370844455973</v>
      </c>
      <c r="E121" s="76">
        <v>1450.9630608928421</v>
      </c>
    </row>
    <row r="122" spans="2:5" x14ac:dyDescent="0.3">
      <c r="B122" s="1">
        <v>118</v>
      </c>
      <c r="C122" s="75">
        <v>11.875999894037173</v>
      </c>
      <c r="D122" s="75">
        <v>9.1551535104933528</v>
      </c>
      <c r="E122" s="76">
        <v>131149.0541940894</v>
      </c>
    </row>
    <row r="123" spans="2:5" x14ac:dyDescent="0.3">
      <c r="B123" s="1">
        <v>119</v>
      </c>
      <c r="C123" s="75">
        <v>17.142341340238268</v>
      </c>
      <c r="D123" s="75">
        <v>6.5598406536837679</v>
      </c>
      <c r="E123" s="76">
        <v>833129.30799961451</v>
      </c>
    </row>
    <row r="124" spans="2:5" x14ac:dyDescent="0.3">
      <c r="B124" s="1">
        <v>120</v>
      </c>
      <c r="C124" s="75">
        <v>9.7453231484669818</v>
      </c>
      <c r="D124" s="75">
        <v>8.7646338455737673</v>
      </c>
      <c r="E124" s="76">
        <v>23087.117095820966</v>
      </c>
    </row>
    <row r="125" spans="2:5" x14ac:dyDescent="0.3">
      <c r="B125" s="1">
        <v>121</v>
      </c>
      <c r="C125" s="75">
        <v>14.368576533402234</v>
      </c>
      <c r="D125" s="75">
        <v>8.7676633851072854</v>
      </c>
      <c r="E125" s="76">
        <v>563010.29470355436</v>
      </c>
    </row>
    <row r="126" spans="2:5" x14ac:dyDescent="0.3">
      <c r="B126" s="1">
        <v>122</v>
      </c>
      <c r="C126" s="75">
        <v>12.82156724700031</v>
      </c>
      <c r="D126" s="75">
        <v>7.9511171648584478</v>
      </c>
      <c r="E126" s="76">
        <v>109558.38716060235</v>
      </c>
    </row>
    <row r="127" spans="2:5" x14ac:dyDescent="0.3">
      <c r="B127" s="1">
        <v>123</v>
      </c>
      <c r="C127" s="75">
        <v>14.528837512156702</v>
      </c>
      <c r="D127" s="75">
        <v>8.8780783650099728</v>
      </c>
      <c r="E127" s="76">
        <v>679151.66130440368</v>
      </c>
    </row>
    <row r="128" spans="2:5" x14ac:dyDescent="0.3">
      <c r="B128" s="1">
        <v>124</v>
      </c>
      <c r="C128" s="75">
        <v>14.509371170054264</v>
      </c>
      <c r="D128" s="75">
        <v>9.4846767134118313</v>
      </c>
      <c r="E128" s="76">
        <v>1020189.7132164893</v>
      </c>
    </row>
    <row r="129" spans="2:5" x14ac:dyDescent="0.3">
      <c r="B129" s="1">
        <v>125</v>
      </c>
      <c r="C129" s="75">
        <v>13.1312855925907</v>
      </c>
      <c r="D129" s="75">
        <v>8.7208034279115658</v>
      </c>
      <c r="E129" s="76">
        <v>231352.09886480178</v>
      </c>
    </row>
    <row r="130" spans="2:5" x14ac:dyDescent="0.3">
      <c r="B130" s="1">
        <v>126</v>
      </c>
      <c r="C130" s="75">
        <v>8.5468547859064259</v>
      </c>
      <c r="D130" s="75">
        <v>9.4888230558324196</v>
      </c>
      <c r="E130" s="76">
        <v>16807.015441633666</v>
      </c>
    </row>
    <row r="131" spans="2:5" x14ac:dyDescent="0.3">
      <c r="B131" s="1">
        <v>127</v>
      </c>
      <c r="C131" s="75">
        <v>14.26292555961672</v>
      </c>
      <c r="D131" s="75">
        <v>8.0629525726935576</v>
      </c>
      <c r="E131" s="76">
        <v>321105.31433034292</v>
      </c>
    </row>
    <row r="132" spans="2:5" x14ac:dyDescent="0.3">
      <c r="B132" s="1">
        <v>128</v>
      </c>
      <c r="C132" s="75">
        <v>8.0432631113032418</v>
      </c>
      <c r="D132" s="75">
        <v>6.7711997095099283</v>
      </c>
      <c r="E132" s="76">
        <v>1893.665818400302</v>
      </c>
    </row>
    <row r="133" spans="2:5" x14ac:dyDescent="0.3">
      <c r="B133" s="1">
        <v>129</v>
      </c>
      <c r="C133" s="75">
        <v>13.701155204380175</v>
      </c>
      <c r="D133" s="75">
        <v>8.2960681745161793</v>
      </c>
      <c r="E133" s="76">
        <v>255758.34061736864</v>
      </c>
    </row>
    <row r="134" spans="2:5" x14ac:dyDescent="0.3">
      <c r="B134" s="1">
        <v>130</v>
      </c>
      <c r="C134" s="75">
        <v>14.666258070814518</v>
      </c>
      <c r="D134" s="75">
        <v>7.8690919113316218</v>
      </c>
      <c r="E134" s="76">
        <v>371229.92041057558</v>
      </c>
    </row>
    <row r="135" spans="2:5" x14ac:dyDescent="0.3">
      <c r="B135" s="1">
        <v>131</v>
      </c>
      <c r="C135" s="75">
        <v>13.482087936615535</v>
      </c>
      <c r="D135" s="75">
        <v>8.0531520369247929</v>
      </c>
      <c r="E135" s="76">
        <v>185722.51134859896</v>
      </c>
    </row>
    <row r="136" spans="2:5" x14ac:dyDescent="0.3">
      <c r="B136" s="1">
        <v>132</v>
      </c>
      <c r="C136" s="75">
        <v>12.941147162854524</v>
      </c>
      <c r="D136" s="75">
        <v>6.5584191771922811</v>
      </c>
      <c r="E136" s="76">
        <v>45365.0947722337</v>
      </c>
    </row>
    <row r="137" spans="2:5" x14ac:dyDescent="0.3">
      <c r="B137" s="1">
        <v>133</v>
      </c>
      <c r="C137" s="75">
        <v>13.535899053325043</v>
      </c>
      <c r="D137" s="75">
        <v>7.9542864259525121</v>
      </c>
      <c r="E137" s="76">
        <v>180010.19868736557</v>
      </c>
    </row>
    <row r="138" spans="2:5" x14ac:dyDescent="0.3">
      <c r="B138" s="1">
        <v>134</v>
      </c>
      <c r="C138" s="75">
        <v>15.7210512954889</v>
      </c>
      <c r="D138" s="75">
        <v>8.7717657792823509</v>
      </c>
      <c r="E138" s="76">
        <v>1441266.369804478</v>
      </c>
    </row>
    <row r="139" spans="2:5" x14ac:dyDescent="0.3">
      <c r="B139" s="1">
        <v>135</v>
      </c>
      <c r="C139" s="75">
        <v>18.026689493469242</v>
      </c>
      <c r="D139" s="75">
        <v>8.5758123487408646</v>
      </c>
      <c r="E139" s="76">
        <v>6219431.2803071653</v>
      </c>
    </row>
    <row r="140" spans="2:5" x14ac:dyDescent="0.3">
      <c r="B140" s="1">
        <v>136</v>
      </c>
      <c r="C140" s="75">
        <v>13.350545393716079</v>
      </c>
      <c r="D140" s="75">
        <v>6.973251636329592</v>
      </c>
      <c r="E140" s="76">
        <v>80250.253011996989</v>
      </c>
    </row>
    <row r="141" spans="2:5" x14ac:dyDescent="0.3">
      <c r="B141" s="1">
        <v>137</v>
      </c>
      <c r="C141" s="75">
        <v>11.805985087347766</v>
      </c>
      <c r="D141" s="75">
        <v>6.5519074261884276</v>
      </c>
      <c r="E141" s="76">
        <v>20628.374329106769</v>
      </c>
    </row>
    <row r="142" spans="2:5" x14ac:dyDescent="0.3">
      <c r="B142" s="1">
        <v>138</v>
      </c>
      <c r="C142" s="75">
        <v>13.456735753078414</v>
      </c>
      <c r="D142" s="75">
        <v>7.3937172590669515</v>
      </c>
      <c r="E142" s="76">
        <v>115570.07907751181</v>
      </c>
    </row>
    <row r="143" spans="2:5" x14ac:dyDescent="0.3">
      <c r="B143" s="1">
        <v>139</v>
      </c>
      <c r="C143" s="75">
        <v>12.994584941998962</v>
      </c>
      <c r="D143" s="75">
        <v>5.9135351392554032</v>
      </c>
      <c r="E143" s="76">
        <v>30120.940191206249</v>
      </c>
    </row>
    <row r="144" spans="2:5" x14ac:dyDescent="0.3">
      <c r="B144" s="1">
        <v>140</v>
      </c>
      <c r="C144" s="75">
        <v>11.505958072658881</v>
      </c>
      <c r="D144" s="75">
        <v>7.2213854030871705</v>
      </c>
      <c r="E144" s="76">
        <v>26651.465593080255</v>
      </c>
    </row>
    <row r="145" spans="2:5" x14ac:dyDescent="0.3">
      <c r="B145" s="1">
        <v>141</v>
      </c>
      <c r="C145" s="75">
        <v>9.7146658344758325</v>
      </c>
      <c r="D145" s="75">
        <v>7.6422705451018107</v>
      </c>
      <c r="E145" s="76">
        <v>10437.845243670919</v>
      </c>
    </row>
    <row r="146" spans="2:5" x14ac:dyDescent="0.3">
      <c r="B146" s="1">
        <v>142</v>
      </c>
      <c r="C146" s="75">
        <v>8.0037412756468953</v>
      </c>
      <c r="D146" s="75">
        <v>8.3908638944430205</v>
      </c>
      <c r="E146" s="76">
        <v>5518.7163125979532</v>
      </c>
    </row>
    <row r="147" spans="2:5" x14ac:dyDescent="0.3">
      <c r="B147" s="1">
        <v>143</v>
      </c>
      <c r="C147" s="75">
        <v>10.021923837951835</v>
      </c>
      <c r="D147" s="75">
        <v>8.6433505284370629</v>
      </c>
      <c r="E147" s="76">
        <v>25662.370981886623</v>
      </c>
    </row>
    <row r="148" spans="2:5" x14ac:dyDescent="0.3">
      <c r="B148" s="1">
        <v>144</v>
      </c>
      <c r="C148" s="75">
        <v>16.983408354244823</v>
      </c>
      <c r="D148" s="75">
        <v>8.8981763232250568</v>
      </c>
      <c r="E148" s="76">
        <v>3773550.7655114355</v>
      </c>
    </row>
    <row r="149" spans="2:5" x14ac:dyDescent="0.3">
      <c r="B149" s="1">
        <v>145</v>
      </c>
      <c r="C149" s="75">
        <v>5.9820902319456293</v>
      </c>
      <c r="D149" s="75">
        <v>10.072796730907463</v>
      </c>
      <c r="E149" s="76">
        <v>4670.0890742739793</v>
      </c>
    </row>
    <row r="150" spans="2:5" x14ac:dyDescent="0.3">
      <c r="B150" s="1">
        <v>146</v>
      </c>
      <c r="C150" s="75">
        <v>12.692942420472951</v>
      </c>
      <c r="D150" s="75">
        <v>7.5489836457088977</v>
      </c>
      <c r="E150" s="76">
        <v>75869.588702374618</v>
      </c>
    </row>
    <row r="151" spans="2:5" x14ac:dyDescent="0.3">
      <c r="B151" s="1">
        <v>147</v>
      </c>
      <c r="C151" s="75">
        <v>8.8269244640031541</v>
      </c>
      <c r="D151" s="75">
        <v>8.2673572974178029</v>
      </c>
      <c r="E151" s="76">
        <v>8787.9366908321317</v>
      </c>
    </row>
    <row r="152" spans="2:5" x14ac:dyDescent="0.3">
      <c r="B152" s="1">
        <v>148</v>
      </c>
      <c r="C152" s="75">
        <v>7.7863148814645422</v>
      </c>
      <c r="D152" s="75">
        <v>8.7868395446052912</v>
      </c>
      <c r="E152" s="76">
        <v>6256.8255375571271</v>
      </c>
    </row>
    <row r="153" spans="2:5" x14ac:dyDescent="0.3">
      <c r="B153" s="1">
        <v>149</v>
      </c>
      <c r="C153" s="75">
        <v>15.63974520381278</v>
      </c>
      <c r="D153" s="75">
        <v>9.0964040883684305</v>
      </c>
      <c r="E153" s="76">
        <v>1706047.8989139397</v>
      </c>
    </row>
    <row r="154" spans="2:5" x14ac:dyDescent="0.3">
      <c r="B154" s="1">
        <v>150</v>
      </c>
      <c r="C154" s="75">
        <v>17.329609882439165</v>
      </c>
      <c r="D154" s="75">
        <v>8.9482953082956129</v>
      </c>
      <c r="E154" s="76">
        <v>4966452.5562855834</v>
      </c>
    </row>
    <row r="155" spans="2:5" x14ac:dyDescent="0.3">
      <c r="B155" s="1">
        <v>151</v>
      </c>
      <c r="C155" s="75">
        <v>17.484603898789771</v>
      </c>
      <c r="D155" s="75">
        <v>8.1531041069304617</v>
      </c>
      <c r="E155" s="76">
        <v>3186628.362683217</v>
      </c>
    </row>
    <row r="156" spans="2:5" x14ac:dyDescent="0.3">
      <c r="B156" s="1">
        <v>152</v>
      </c>
      <c r="C156" s="75">
        <v>11.232456124256903</v>
      </c>
      <c r="D156" s="75">
        <v>8.390712679115337</v>
      </c>
      <c r="E156" s="76">
        <v>49548.514381469773</v>
      </c>
    </row>
    <row r="157" spans="2:5" x14ac:dyDescent="0.3">
      <c r="B157" s="1">
        <v>153</v>
      </c>
      <c r="C157" s="75">
        <v>10.863256372555099</v>
      </c>
      <c r="D157" s="75">
        <v>8.6324343081744157</v>
      </c>
      <c r="E157" s="76">
        <v>45407.039465276415</v>
      </c>
    </row>
    <row r="158" spans="2:5" x14ac:dyDescent="0.3">
      <c r="B158" s="1">
        <v>154</v>
      </c>
      <c r="C158" s="75">
        <v>12.211651676403427</v>
      </c>
      <c r="D158" s="75">
        <v>8.3365710857122632</v>
      </c>
      <c r="E158" s="76">
        <v>93840.841040941843</v>
      </c>
    </row>
    <row r="159" spans="2:5" x14ac:dyDescent="0.3">
      <c r="B159" s="1">
        <v>155</v>
      </c>
      <c r="C159" s="75">
        <v>5.5006025947593491</v>
      </c>
      <c r="D159" s="75">
        <v>8.6262811780310358</v>
      </c>
      <c r="E159" s="76">
        <v>1378.3966231469801</v>
      </c>
    </row>
    <row r="160" spans="2:5" x14ac:dyDescent="0.3">
      <c r="B160" s="1">
        <v>156</v>
      </c>
      <c r="C160" s="75">
        <v>11.729128089800078</v>
      </c>
      <c r="D160" s="75">
        <v>8.2138413768513736</v>
      </c>
      <c r="E160" s="76">
        <v>61761.747433327007</v>
      </c>
    </row>
    <row r="161" spans="2:5" x14ac:dyDescent="0.3">
      <c r="B161" s="1">
        <v>157</v>
      </c>
      <c r="C161" s="75">
        <v>16.661844932843788</v>
      </c>
      <c r="D161" s="75">
        <v>8.9916542422765229</v>
      </c>
      <c r="E161" s="76">
        <v>3221792.6742732879</v>
      </c>
    </row>
    <row r="162" spans="2:5" x14ac:dyDescent="0.3">
      <c r="B162" s="1">
        <v>158</v>
      </c>
      <c r="C162" s="75">
        <v>14.007325305491019</v>
      </c>
      <c r="D162" s="75">
        <v>9.432861418608443</v>
      </c>
      <c r="E162" s="76">
        <v>695068.60397249949</v>
      </c>
    </row>
    <row r="163" spans="2:5" x14ac:dyDescent="0.3">
      <c r="B163" s="1">
        <v>159</v>
      </c>
      <c r="C163" s="75">
        <v>7.7986877268603934</v>
      </c>
      <c r="D163" s="75">
        <v>9.2142793931379199</v>
      </c>
      <c r="E163" s="76">
        <v>8435.8187147316821</v>
      </c>
    </row>
    <row r="164" spans="2:5" x14ac:dyDescent="0.3">
      <c r="B164" s="1">
        <v>160</v>
      </c>
      <c r="C164" s="75">
        <v>7.5576463920599215</v>
      </c>
      <c r="D164" s="75">
        <v>7.2038546077564654</v>
      </c>
      <c r="E164" s="76">
        <v>1856.1672543954066</v>
      </c>
    </row>
    <row r="165" spans="2:5" x14ac:dyDescent="0.3">
      <c r="B165" s="1">
        <v>161</v>
      </c>
      <c r="C165" s="75">
        <v>12.95099437847772</v>
      </c>
      <c r="D165" s="75">
        <v>8.1006221233758318</v>
      </c>
      <c r="E165" s="76">
        <v>132893.94792063808</v>
      </c>
    </row>
    <row r="166" spans="2:5" x14ac:dyDescent="0.3">
      <c r="B166" s="1">
        <v>162</v>
      </c>
      <c r="C166" s="75">
        <v>11.167035372990775</v>
      </c>
      <c r="D166" s="75">
        <v>8.434265974780029</v>
      </c>
      <c r="E166" s="76">
        <v>48811.708103738987</v>
      </c>
    </row>
    <row r="167" spans="2:5" x14ac:dyDescent="0.3">
      <c r="B167" s="1">
        <v>163</v>
      </c>
      <c r="C167" s="75">
        <v>13.044451345414963</v>
      </c>
      <c r="D167" s="75">
        <v>9.9716746894765063</v>
      </c>
      <c r="E167" s="76">
        <v>518249.38527052884</v>
      </c>
    </row>
    <row r="168" spans="2:5" x14ac:dyDescent="0.3">
      <c r="B168" s="1">
        <v>164</v>
      </c>
      <c r="C168" s="75">
        <v>13.926298503931037</v>
      </c>
      <c r="D168" s="75">
        <v>9.191424530005218</v>
      </c>
      <c r="E168" s="76">
        <v>555891.01419187919</v>
      </c>
    </row>
    <row r="169" spans="2:5" x14ac:dyDescent="0.3">
      <c r="B169" s="1">
        <v>165</v>
      </c>
      <c r="C169" s="75">
        <v>15.131291495095553</v>
      </c>
      <c r="D169" s="75">
        <v>7.5715803757166986</v>
      </c>
      <c r="E169" s="76">
        <v>416888.68777481304</v>
      </c>
    </row>
    <row r="170" spans="2:5" x14ac:dyDescent="0.3">
      <c r="B170" s="1">
        <v>166</v>
      </c>
      <c r="C170" s="75">
        <v>8.9061203845057708</v>
      </c>
      <c r="D170" s="75">
        <v>5.5894067840234918</v>
      </c>
      <c r="E170" s="76">
        <v>1493.4544610826629</v>
      </c>
    </row>
    <row r="171" spans="2:5" x14ac:dyDescent="0.3">
      <c r="B171" s="1">
        <v>167</v>
      </c>
      <c r="C171" s="75">
        <v>9.689668499961126</v>
      </c>
      <c r="D171" s="75">
        <v>6.9657076908086752</v>
      </c>
      <c r="E171" s="76">
        <v>6446.2088875547151</v>
      </c>
    </row>
    <row r="172" spans="2:5" x14ac:dyDescent="0.3">
      <c r="B172" s="1">
        <v>168</v>
      </c>
      <c r="C172" s="75">
        <v>10.618471823605844</v>
      </c>
      <c r="D172" s="75">
        <v>6.1561658634069643</v>
      </c>
      <c r="E172" s="76">
        <v>6948.2629353845623</v>
      </c>
    </row>
    <row r="173" spans="2:5" x14ac:dyDescent="0.3">
      <c r="B173" s="1">
        <v>169</v>
      </c>
      <c r="C173" s="75">
        <v>15.286913251925522</v>
      </c>
      <c r="D173" s="75">
        <v>9.6968615774117648</v>
      </c>
      <c r="E173" s="76">
        <v>2025538.5130313567</v>
      </c>
    </row>
    <row r="174" spans="2:5" x14ac:dyDescent="0.3">
      <c r="B174" s="1">
        <v>170</v>
      </c>
      <c r="C174" s="75">
        <v>9.2299195066943582</v>
      </c>
      <c r="D174" s="75">
        <v>7.6121345430147196</v>
      </c>
      <c r="E174" s="76">
        <v>7360.2859630646271</v>
      </c>
    </row>
    <row r="175" spans="2:5" x14ac:dyDescent="0.3">
      <c r="B175" s="1">
        <v>171</v>
      </c>
      <c r="C175" s="75">
        <v>12.955380289210849</v>
      </c>
      <c r="D175" s="75">
        <v>8.1855136438113512</v>
      </c>
      <c r="E175" s="76">
        <v>141370.85886445106</v>
      </c>
    </row>
    <row r="176" spans="2:5" x14ac:dyDescent="0.3">
      <c r="B176" s="1">
        <v>172</v>
      </c>
      <c r="C176" s="75">
        <v>12.797105165026881</v>
      </c>
      <c r="D176" s="75">
        <v>8.1049430874685413</v>
      </c>
      <c r="E176" s="76">
        <v>119829.78242009018</v>
      </c>
    </row>
    <row r="177" spans="2:5" x14ac:dyDescent="0.3">
      <c r="B177" s="1">
        <v>173</v>
      </c>
      <c r="C177" s="75">
        <v>11.282558313260756</v>
      </c>
      <c r="D177" s="75">
        <v>8.0832638634810081</v>
      </c>
      <c r="E177" s="76">
        <v>41465.557899590094</v>
      </c>
    </row>
    <row r="178" spans="2:5" x14ac:dyDescent="0.3">
      <c r="B178" s="1">
        <v>174</v>
      </c>
      <c r="C178" s="75">
        <v>11.110949929702002</v>
      </c>
      <c r="D178" s="75">
        <v>8.4950830512619735</v>
      </c>
      <c r="E178" s="76">
        <v>48977.805094078307</v>
      </c>
    </row>
    <row r="179" spans="2:5" x14ac:dyDescent="0.3">
      <c r="B179" s="1">
        <v>175</v>
      </c>
      <c r="C179" s="75">
        <v>12.513683817971909</v>
      </c>
      <c r="D179" s="75">
        <v>8.7814324356115989</v>
      </c>
      <c r="E179" s="76">
        <v>157358.99607989425</v>
      </c>
    </row>
    <row r="180" spans="2:5" x14ac:dyDescent="0.3">
      <c r="B180" s="1">
        <v>176</v>
      </c>
      <c r="C180" s="75">
        <v>12.38228296333398</v>
      </c>
      <c r="D180" s="75">
        <v>9.131594541986896</v>
      </c>
      <c r="E180" s="76">
        <v>183120.59244938058</v>
      </c>
    </row>
    <row r="181" spans="2:5" x14ac:dyDescent="0.3">
      <c r="B181" s="1">
        <v>177</v>
      </c>
      <c r="C181" s="75">
        <v>11.41058678080663</v>
      </c>
      <c r="D181" s="75">
        <v>7.6925827441295391</v>
      </c>
      <c r="E181" s="76">
        <v>34568.361450627126</v>
      </c>
    </row>
    <row r="182" spans="2:5" x14ac:dyDescent="0.3">
      <c r="B182" s="1">
        <v>178</v>
      </c>
      <c r="C182" s="75">
        <v>9.3014085305449772</v>
      </c>
      <c r="D182" s="75">
        <v>8.8023064374866937</v>
      </c>
      <c r="E182" s="76">
        <v>17500.24658943581</v>
      </c>
    </row>
    <row r="183" spans="2:5" x14ac:dyDescent="0.3">
      <c r="B183" s="1">
        <v>179</v>
      </c>
      <c r="C183" s="75">
        <v>13.604359899930683</v>
      </c>
      <c r="D183" s="75">
        <v>8.3501105495156125</v>
      </c>
      <c r="E183" s="76">
        <v>248303.24640670366</v>
      </c>
    </row>
    <row r="184" spans="2:5" x14ac:dyDescent="0.3">
      <c r="B184" s="1">
        <v>180</v>
      </c>
      <c r="C184" s="75">
        <v>15.214879382366878</v>
      </c>
      <c r="D184" s="75">
        <v>7.4826564623352052</v>
      </c>
      <c r="E184" s="76">
        <v>415343.68467893015</v>
      </c>
    </row>
    <row r="185" spans="2:5" x14ac:dyDescent="0.3">
      <c r="B185" s="1">
        <v>181</v>
      </c>
      <c r="C185" s="75">
        <v>6.5083594015690815</v>
      </c>
      <c r="D185" s="75">
        <v>7.8499880377499558</v>
      </c>
      <c r="E185" s="76">
        <v>1491.0651182496147</v>
      </c>
    </row>
    <row r="186" spans="2:5" x14ac:dyDescent="0.3">
      <c r="B186" s="1">
        <v>182</v>
      </c>
      <c r="C186" s="75">
        <v>17.64930464726563</v>
      </c>
      <c r="D186" s="75">
        <v>7.2279131980738498</v>
      </c>
      <c r="E186" s="76">
        <v>1881076.0659626669</v>
      </c>
    </row>
    <row r="187" spans="2:5" x14ac:dyDescent="0.3">
      <c r="B187" s="1">
        <v>183</v>
      </c>
      <c r="C187" s="75">
        <v>4.1717689378481362</v>
      </c>
      <c r="D187" s="75">
        <v>8.9625925904383426</v>
      </c>
      <c r="E187" s="76">
        <v>877.11915959037492</v>
      </c>
    </row>
    <row r="188" spans="2:5" x14ac:dyDescent="0.3">
      <c r="B188" s="1">
        <v>184</v>
      </c>
      <c r="C188" s="75">
        <v>14.144623707269885</v>
      </c>
      <c r="D188" s="75">
        <v>8.0139919950903149</v>
      </c>
      <c r="E188" s="76">
        <v>285974.67773606634</v>
      </c>
    </row>
    <row r="189" spans="2:5" x14ac:dyDescent="0.3">
      <c r="B189" s="1">
        <v>185</v>
      </c>
      <c r="C189" s="75">
        <v>12.2531204130386</v>
      </c>
      <c r="D189" s="75">
        <v>7.6008458278779001</v>
      </c>
      <c r="E189" s="76">
        <v>58027.837657731303</v>
      </c>
    </row>
    <row r="190" spans="2:5" x14ac:dyDescent="0.3">
      <c r="B190" s="1">
        <v>186</v>
      </c>
      <c r="C190" s="75">
        <v>15.063816917212367</v>
      </c>
      <c r="D190" s="75">
        <v>10.517011130065292</v>
      </c>
      <c r="E190" s="76">
        <v>3063825.5227807737</v>
      </c>
    </row>
    <row r="191" spans="2:5" x14ac:dyDescent="0.3">
      <c r="B191" s="1">
        <v>187</v>
      </c>
      <c r="C191" s="75">
        <v>12.454306066344815</v>
      </c>
      <c r="D191" s="75">
        <v>7.286536251029438</v>
      </c>
      <c r="E191" s="76">
        <v>53643.239962367981</v>
      </c>
    </row>
    <row r="192" spans="2:5" x14ac:dyDescent="0.3">
      <c r="B192" s="1">
        <v>188</v>
      </c>
      <c r="C192" s="75">
        <v>11.687208604972774</v>
      </c>
      <c r="D192" s="75">
        <v>9.5511133977128999</v>
      </c>
      <c r="E192" s="76">
        <v>151408.13799575291</v>
      </c>
    </row>
    <row r="193" spans="2:5" x14ac:dyDescent="0.3">
      <c r="B193" s="1">
        <v>189</v>
      </c>
      <c r="C193" s="75">
        <v>10.118296794778923</v>
      </c>
      <c r="D193" s="75">
        <v>8.2500084186921452</v>
      </c>
      <c r="E193" s="76">
        <v>20899.298922474147</v>
      </c>
    </row>
    <row r="194" spans="2:5" x14ac:dyDescent="0.3">
      <c r="B194" s="1">
        <v>190</v>
      </c>
      <c r="C194" s="75">
        <v>8.3415901279215294</v>
      </c>
      <c r="D194" s="75">
        <v>8.3597939919398225</v>
      </c>
      <c r="E194" s="76">
        <v>6761.3812110626677</v>
      </c>
    </row>
    <row r="195" spans="2:5" x14ac:dyDescent="0.3">
      <c r="B195" s="1">
        <v>191</v>
      </c>
      <c r="C195" s="75">
        <v>13.1816929882308</v>
      </c>
      <c r="D195" s="75">
        <v>7.6199523670035685</v>
      </c>
      <c r="E195" s="76">
        <v>111748.11467557654</v>
      </c>
    </row>
    <row r="196" spans="2:5" x14ac:dyDescent="0.3">
      <c r="B196" s="1">
        <v>192</v>
      </c>
      <c r="C196" s="75">
        <v>11.910063346252878</v>
      </c>
      <c r="D196" s="75">
        <v>6.8445030766006623</v>
      </c>
      <c r="E196" s="76">
        <v>27133.087657552645</v>
      </c>
    </row>
    <row r="197" spans="2:5" x14ac:dyDescent="0.3">
      <c r="B197" s="1">
        <v>193</v>
      </c>
      <c r="C197" s="75">
        <v>15.48541907647023</v>
      </c>
      <c r="D197" s="75">
        <v>7.9931597619290615</v>
      </c>
      <c r="E197" s="76">
        <v>713627.26019889151</v>
      </c>
    </row>
    <row r="198" spans="2:5" x14ac:dyDescent="0.3">
      <c r="B198" s="1">
        <v>194</v>
      </c>
      <c r="C198" s="75">
        <v>15.93794589864976</v>
      </c>
      <c r="D198" s="75">
        <v>6.5462964050335524</v>
      </c>
      <c r="E198" s="76">
        <v>358229.11132499255</v>
      </c>
    </row>
    <row r="199" spans="2:5" x14ac:dyDescent="0.3">
      <c r="B199" s="1">
        <v>195</v>
      </c>
      <c r="C199" s="75">
        <v>11.893928285505078</v>
      </c>
      <c r="D199" s="75">
        <v>8.386128416422201</v>
      </c>
      <c r="E199" s="76">
        <v>77971.411887133043</v>
      </c>
    </row>
    <row r="200" spans="2:5" x14ac:dyDescent="0.3">
      <c r="B200" s="1">
        <v>196</v>
      </c>
      <c r="C200" s="75">
        <v>8.8768766260281744</v>
      </c>
      <c r="D200" s="75">
        <v>7.9271453762744333</v>
      </c>
      <c r="E200" s="76">
        <v>7199.6010229812427</v>
      </c>
    </row>
    <row r="201" spans="2:5" x14ac:dyDescent="0.3">
      <c r="B201" s="1">
        <v>197</v>
      </c>
      <c r="C201" s="75">
        <v>9.5649022529733436</v>
      </c>
      <c r="D201" s="75">
        <v>7.936692178532823</v>
      </c>
      <c r="E201" s="76">
        <v>11542.809610651686</v>
      </c>
    </row>
    <row r="202" spans="2:5" x14ac:dyDescent="0.3">
      <c r="B202" s="1">
        <v>198</v>
      </c>
      <c r="C202" s="75">
        <v>16.435616450341371</v>
      </c>
      <c r="D202" s="75">
        <v>9.2327714844571851</v>
      </c>
      <c r="E202" s="76">
        <v>3255244.7346511427</v>
      </c>
    </row>
    <row r="203" spans="2:5" x14ac:dyDescent="0.3">
      <c r="B203" s="1">
        <v>199</v>
      </c>
      <c r="C203" s="75">
        <v>15.529445148128097</v>
      </c>
      <c r="D203" s="75">
        <v>9.8532994871277779</v>
      </c>
      <c r="E203" s="76">
        <v>2670694.3464503195</v>
      </c>
    </row>
    <row r="204" spans="2:5" x14ac:dyDescent="0.3">
      <c r="B204" s="1">
        <v>200</v>
      </c>
      <c r="C204" s="75">
        <v>13.258358447449544</v>
      </c>
      <c r="D204" s="75">
        <v>7.3051626736335527</v>
      </c>
      <c r="E204" s="76">
        <v>94751.45610619089</v>
      </c>
    </row>
    <row r="205" spans="2:5" x14ac:dyDescent="0.3">
      <c r="B205" s="1">
        <v>201</v>
      </c>
      <c r="C205" s="75">
        <v>12.533829426376075</v>
      </c>
      <c r="D205" s="75">
        <v>6.3889499512371204</v>
      </c>
      <c r="E205" s="76">
        <v>30447.860701676102</v>
      </c>
    </row>
    <row r="206" spans="2:5" x14ac:dyDescent="0.3">
      <c r="B206" s="1">
        <v>202</v>
      </c>
      <c r="C206" s="75">
        <v>14.269453658628473</v>
      </c>
      <c r="D206" s="75">
        <v>6.6075548055872693</v>
      </c>
      <c r="E206" s="76">
        <v>117666.39268320704</v>
      </c>
    </row>
    <row r="207" spans="2:5" x14ac:dyDescent="0.3">
      <c r="B207" s="1">
        <v>203</v>
      </c>
      <c r="C207" s="75">
        <v>9.6248695453892452</v>
      </c>
      <c r="D207" s="75">
        <v>6.6110965492705551</v>
      </c>
      <c r="E207" s="76">
        <v>4837.3163385855778</v>
      </c>
    </row>
    <row r="208" spans="2:5" x14ac:dyDescent="0.3">
      <c r="B208" s="1">
        <v>204</v>
      </c>
      <c r="C208" s="75">
        <v>10.866654361740423</v>
      </c>
      <c r="D208" s="75">
        <v>7.7634991116565057</v>
      </c>
      <c r="E208" s="76">
        <v>24965.576631094151</v>
      </c>
    </row>
    <row r="209" spans="2:5" x14ac:dyDescent="0.3">
      <c r="B209" s="1">
        <v>205</v>
      </c>
      <c r="C209" s="75">
        <v>12.546132028075062</v>
      </c>
      <c r="D209" s="75">
        <v>6.9559964252116728</v>
      </c>
      <c r="E209" s="76">
        <v>45467.177490691909</v>
      </c>
    </row>
    <row r="210" spans="2:5" x14ac:dyDescent="0.3">
      <c r="B210" s="1">
        <v>206</v>
      </c>
      <c r="C210" s="75">
        <v>18.109437898220214</v>
      </c>
      <c r="D210" s="75">
        <v>9.3669047342326781</v>
      </c>
      <c r="E210" s="76">
        <v>11397198.274284601</v>
      </c>
    </row>
    <row r="211" spans="2:5" x14ac:dyDescent="0.3">
      <c r="B211" s="1">
        <v>207</v>
      </c>
      <c r="C211" s="75">
        <v>11.92610406576598</v>
      </c>
      <c r="D211" s="75">
        <v>8.5142793138654476</v>
      </c>
      <c r="E211" s="76">
        <v>87119.498022877437</v>
      </c>
    </row>
    <row r="212" spans="2:5" x14ac:dyDescent="0.3">
      <c r="B212" s="1">
        <v>208</v>
      </c>
      <c r="C212" s="75">
        <v>9.4816681230398459</v>
      </c>
      <c r="D212" s="75">
        <v>8.5496888065140251</v>
      </c>
      <c r="E212" s="76">
        <v>16629.27075396735</v>
      </c>
    </row>
    <row r="213" spans="2:5" x14ac:dyDescent="0.3">
      <c r="B213" s="1">
        <v>209</v>
      </c>
      <c r="C213" s="75">
        <v>7.5182285813877785</v>
      </c>
      <c r="D213" s="75">
        <v>7.4728164392044594</v>
      </c>
      <c r="E213" s="76">
        <v>2167.0790071636243</v>
      </c>
    </row>
    <row r="214" spans="2:5" x14ac:dyDescent="0.3">
      <c r="B214" s="1">
        <v>210</v>
      </c>
      <c r="C214" s="75">
        <v>11.070970059556137</v>
      </c>
      <c r="D214" s="75">
        <v>6.890901879701592</v>
      </c>
      <c r="E214" s="76">
        <v>15724.422615366122</v>
      </c>
    </row>
    <row r="215" spans="2:5" x14ac:dyDescent="0.3">
      <c r="B215" s="1">
        <v>211</v>
      </c>
      <c r="C215" s="75">
        <v>17.4758431197879</v>
      </c>
      <c r="D215" s="75">
        <v>8.3639273342556759</v>
      </c>
      <c r="E215" s="76">
        <v>3665696.9953730884</v>
      </c>
    </row>
    <row r="216" spans="2:5" x14ac:dyDescent="0.3">
      <c r="B216" s="1">
        <v>212</v>
      </c>
      <c r="C216" s="75">
        <v>14.436102733681583</v>
      </c>
      <c r="D216" s="75">
        <v>8.7207023941588329</v>
      </c>
      <c r="E216" s="76">
        <v>571083.24369199318</v>
      </c>
    </row>
    <row r="217" spans="2:5" x14ac:dyDescent="0.3">
      <c r="B217" s="1">
        <v>213</v>
      </c>
      <c r="C217" s="75">
        <v>6.9855180559793002</v>
      </c>
      <c r="D217" s="75">
        <v>9.336986371935323</v>
      </c>
      <c r="E217" s="76">
        <v>5384.1348258698454</v>
      </c>
    </row>
    <row r="218" spans="2:5" x14ac:dyDescent="0.3">
      <c r="B218" s="1">
        <v>214</v>
      </c>
      <c r="C218" s="75">
        <v>10.157768658217364</v>
      </c>
      <c r="D218" s="75">
        <v>7.8242739121098417</v>
      </c>
      <c r="E218" s="76">
        <v>16009.019681351603</v>
      </c>
    </row>
    <row r="219" spans="2:5" x14ac:dyDescent="0.3">
      <c r="B219" s="1">
        <v>215</v>
      </c>
      <c r="C219" s="75">
        <v>13.362106321065157</v>
      </c>
      <c r="D219" s="75">
        <v>6.9249274731201691</v>
      </c>
      <c r="E219" s="76">
        <v>78231.968368243339</v>
      </c>
    </row>
    <row r="220" spans="2:5" x14ac:dyDescent="0.3">
      <c r="B220" s="1">
        <v>216</v>
      </c>
      <c r="C220" s="75">
        <v>8.5898385442501315</v>
      </c>
      <c r="D220" s="75">
        <v>8.9984602753087906</v>
      </c>
      <c r="E220" s="76">
        <v>12360.908129034775</v>
      </c>
    </row>
    <row r="221" spans="2:5" x14ac:dyDescent="0.3">
      <c r="B221" s="1">
        <v>217</v>
      </c>
      <c r="C221" s="75">
        <v>13.025257355000759</v>
      </c>
      <c r="D221" s="75">
        <v>9.5671186870471931</v>
      </c>
      <c r="E221" s="76">
        <v>386397.84098217229</v>
      </c>
    </row>
    <row r="222" spans="2:5" x14ac:dyDescent="0.3">
      <c r="B222" s="1">
        <v>218</v>
      </c>
      <c r="C222" s="75">
        <v>9.7876132796925503</v>
      </c>
      <c r="D222" s="75">
        <v>6.3841536406395765</v>
      </c>
      <c r="E222" s="76">
        <v>4621.1609394669595</v>
      </c>
    </row>
    <row r="223" spans="2:5" x14ac:dyDescent="0.3">
      <c r="B223" s="1">
        <v>219</v>
      </c>
      <c r="C223" s="75">
        <v>18.162946662031242</v>
      </c>
      <c r="D223" s="75">
        <v>7.9190633813217932</v>
      </c>
      <c r="E223" s="76">
        <v>4335797.3114784788</v>
      </c>
    </row>
    <row r="224" spans="2:5" x14ac:dyDescent="0.3">
      <c r="B224" s="1">
        <v>220</v>
      </c>
      <c r="C224" s="75">
        <v>11.23704878689267</v>
      </c>
      <c r="D224" s="75">
        <v>8.890750025284845</v>
      </c>
      <c r="E224" s="76">
        <v>70246.912877120514</v>
      </c>
    </row>
    <row r="225" spans="2:5" x14ac:dyDescent="0.3">
      <c r="B225" s="1">
        <v>221</v>
      </c>
      <c r="C225" s="75">
        <v>12.087073264296832</v>
      </c>
      <c r="D225" s="75">
        <v>6.2575239778258194</v>
      </c>
      <c r="E225" s="76">
        <v>20426.378969423171</v>
      </c>
    </row>
    <row r="226" spans="2:5" x14ac:dyDescent="0.3">
      <c r="B226" s="1">
        <v>222</v>
      </c>
      <c r="C226" s="75">
        <v>14.991135753328169</v>
      </c>
      <c r="D226" s="75">
        <v>6.4157272230324178</v>
      </c>
      <c r="E226" s="76">
        <v>169819.27766425183</v>
      </c>
    </row>
    <row r="227" spans="2:5" x14ac:dyDescent="0.3">
      <c r="B227" s="1">
        <v>223</v>
      </c>
      <c r="C227" s="75">
        <v>12.458081666544047</v>
      </c>
      <c r="D227" s="75">
        <v>8.30848373464673</v>
      </c>
      <c r="E227" s="76">
        <v>109129.58475894736</v>
      </c>
    </row>
    <row r="228" spans="2:5" x14ac:dyDescent="0.3">
      <c r="B228" s="1">
        <v>224</v>
      </c>
      <c r="C228" s="75">
        <v>8.8192993358167371</v>
      </c>
      <c r="D228" s="75">
        <v>7.6967934355894148</v>
      </c>
      <c r="E228" s="76">
        <v>5916.822662726302</v>
      </c>
    </row>
    <row r="229" spans="2:5" x14ac:dyDescent="0.3">
      <c r="B229" s="1">
        <v>225</v>
      </c>
      <c r="C229" s="75">
        <v>9.964289990433981</v>
      </c>
      <c r="D229" s="75">
        <v>7.0781871787575357</v>
      </c>
      <c r="E229" s="76">
        <v>8391.9652744004525</v>
      </c>
    </row>
    <row r="230" spans="2:5" x14ac:dyDescent="0.3">
      <c r="B230" s="1">
        <v>226</v>
      </c>
      <c r="C230" s="75">
        <v>11.64931788849078</v>
      </c>
      <c r="D230" s="75">
        <v>8.2248965977319362</v>
      </c>
      <c r="E230" s="76">
        <v>58899.751882744546</v>
      </c>
    </row>
    <row r="231" spans="2:5" x14ac:dyDescent="0.3">
      <c r="B231" s="1">
        <v>227</v>
      </c>
      <c r="C231" s="75">
        <v>14.825637959235737</v>
      </c>
      <c r="D231" s="75">
        <v>8.1079329938285394</v>
      </c>
      <c r="E231" s="76">
        <v>489191.59213785175</v>
      </c>
    </row>
    <row r="232" spans="2:5" x14ac:dyDescent="0.3">
      <c r="B232" s="1">
        <v>228</v>
      </c>
      <c r="C232" s="75">
        <v>16.673118873774577</v>
      </c>
      <c r="D232" s="75">
        <v>7.1487875668299585</v>
      </c>
      <c r="E232" s="76">
        <v>905240.45562712022</v>
      </c>
    </row>
    <row r="233" spans="2:5" x14ac:dyDescent="0.3">
      <c r="B233" s="1">
        <v>229</v>
      </c>
      <c r="C233" s="75">
        <v>8.9166354269417631</v>
      </c>
      <c r="D233" s="75">
        <v>8.3179882904445694</v>
      </c>
      <c r="E233" s="76">
        <v>9665.6016674660641</v>
      </c>
    </row>
    <row r="234" spans="2:5" x14ac:dyDescent="0.3">
      <c r="B234" s="1">
        <v>230</v>
      </c>
      <c r="C234" s="75">
        <v>15.632685049089579</v>
      </c>
      <c r="D234" s="75">
        <v>7.9595017148076597</v>
      </c>
      <c r="E234" s="76">
        <v>772073.99065168307</v>
      </c>
    </row>
    <row r="235" spans="2:5" x14ac:dyDescent="0.3">
      <c r="B235" s="1">
        <v>231</v>
      </c>
      <c r="C235" s="75">
        <v>14.562170053728966</v>
      </c>
      <c r="D235" s="75">
        <v>6.7701076404124638</v>
      </c>
      <c r="E235" s="76">
        <v>161286.89705186427</v>
      </c>
    </row>
    <row r="236" spans="2:5" x14ac:dyDescent="0.3">
      <c r="B236" s="1">
        <v>232</v>
      </c>
      <c r="C236" s="75">
        <v>9.1374035099741491</v>
      </c>
      <c r="D236" s="75">
        <v>7.1926305226820073</v>
      </c>
      <c r="E236" s="76">
        <v>5188.3552405105875</v>
      </c>
    </row>
    <row r="237" spans="2:5" x14ac:dyDescent="0.3">
      <c r="B237" s="1">
        <v>233</v>
      </c>
      <c r="C237" s="75">
        <v>5.9872862918967815</v>
      </c>
      <c r="D237" s="75">
        <v>7.3231684815979143</v>
      </c>
      <c r="E237" s="76">
        <v>788.93905495799606</v>
      </c>
    </row>
    <row r="238" spans="2:5" x14ac:dyDescent="0.3">
      <c r="B238" s="1">
        <v>234</v>
      </c>
      <c r="C238" s="75">
        <v>13.760529434049053</v>
      </c>
      <c r="D238" s="75">
        <v>9.9744486787070219</v>
      </c>
      <c r="E238" s="76">
        <v>852653.42273562064</v>
      </c>
    </row>
    <row r="239" spans="2:5" x14ac:dyDescent="0.3">
      <c r="B239" s="1">
        <v>235</v>
      </c>
      <c r="C239" s="75">
        <v>10.440959015882122</v>
      </c>
      <c r="D239" s="75">
        <v>8.9503908424525029</v>
      </c>
      <c r="E239" s="76">
        <v>42298.536921767394</v>
      </c>
    </row>
    <row r="240" spans="2:5" x14ac:dyDescent="0.3">
      <c r="B240" s="1">
        <v>236</v>
      </c>
      <c r="C240" s="75">
        <v>11.765500806959222</v>
      </c>
      <c r="D240" s="75">
        <v>8.5152060962652758</v>
      </c>
      <c r="E240" s="76">
        <v>78020.406907038792</v>
      </c>
    </row>
    <row r="241" spans="2:5" x14ac:dyDescent="0.3">
      <c r="B241" s="1">
        <v>237</v>
      </c>
      <c r="C241" s="75">
        <v>12.530674990333885</v>
      </c>
      <c r="D241" s="75">
        <v>8.2947902476968824</v>
      </c>
      <c r="E241" s="76">
        <v>113665.24678997844</v>
      </c>
    </row>
    <row r="242" spans="2:5" x14ac:dyDescent="0.3">
      <c r="B242" s="1">
        <v>238</v>
      </c>
      <c r="C242" s="75">
        <v>9.7180370768445243</v>
      </c>
      <c r="D242" s="75">
        <v>8.5165920125421639</v>
      </c>
      <c r="E242" s="76">
        <v>19099.669864724197</v>
      </c>
    </row>
    <row r="243" spans="2:5" x14ac:dyDescent="0.3">
      <c r="B243" s="1">
        <v>239</v>
      </c>
      <c r="C243" s="75">
        <v>9.4290067113394063</v>
      </c>
      <c r="D243" s="75">
        <v>8.3390362732744165</v>
      </c>
      <c r="E243" s="76">
        <v>13878.635069888316</v>
      </c>
    </row>
    <row r="244" spans="2:5" x14ac:dyDescent="0.3">
      <c r="B244" s="1">
        <v>240</v>
      </c>
      <c r="C244" s="75">
        <v>9.2241287374113643</v>
      </c>
      <c r="D244" s="75">
        <v>7.3096993236783394</v>
      </c>
      <c r="E244" s="76">
        <v>5959.0324170403665</v>
      </c>
    </row>
    <row r="245" spans="2:5" x14ac:dyDescent="0.3">
      <c r="B245" s="1">
        <v>241</v>
      </c>
      <c r="C245" s="75">
        <v>11.109559178171118</v>
      </c>
      <c r="D245" s="75">
        <v>10.225336306437372</v>
      </c>
      <c r="E245" s="76">
        <v>161992.44710357342</v>
      </c>
    </row>
    <row r="246" spans="2:5" x14ac:dyDescent="0.3">
      <c r="B246" s="1">
        <v>242</v>
      </c>
      <c r="C246" s="75">
        <v>12.665533120690698</v>
      </c>
      <c r="D246" s="75">
        <v>8.838443481536677</v>
      </c>
      <c r="E246" s="76">
        <v>181831.17860550692</v>
      </c>
    </row>
    <row r="247" spans="2:5" x14ac:dyDescent="0.3">
      <c r="B247" s="1">
        <v>243</v>
      </c>
      <c r="C247" s="75">
        <v>10.817355735758863</v>
      </c>
      <c r="D247" s="75">
        <v>9.3758629413491654</v>
      </c>
      <c r="E247" s="76">
        <v>73560.152090110816</v>
      </c>
    </row>
    <row r="248" spans="2:5" x14ac:dyDescent="0.3">
      <c r="B248" s="1">
        <v>244</v>
      </c>
      <c r="C248" s="75">
        <v>17.902395333885188</v>
      </c>
      <c r="D248" s="75">
        <v>6.8534025675564187</v>
      </c>
      <c r="E248" s="76">
        <v>1729230.3812500855</v>
      </c>
    </row>
    <row r="249" spans="2:5" x14ac:dyDescent="0.3">
      <c r="B249" s="1">
        <v>245</v>
      </c>
      <c r="C249" s="75">
        <v>12.567494113632135</v>
      </c>
      <c r="D249" s="75">
        <v>7.5271268632984576</v>
      </c>
      <c r="E249" s="76">
        <v>68521.680419401819</v>
      </c>
    </row>
    <row r="250" spans="2:5" x14ac:dyDescent="0.3">
      <c r="B250" s="1">
        <v>246</v>
      </c>
      <c r="C250" s="75">
        <v>10.522012764766792</v>
      </c>
      <c r="D250" s="75">
        <v>8.9061892013570052</v>
      </c>
      <c r="E250" s="76">
        <v>43378.670444579744</v>
      </c>
    </row>
    <row r="251" spans="2:5" x14ac:dyDescent="0.3">
      <c r="B251" s="1">
        <v>247</v>
      </c>
      <c r="C251" s="75">
        <v>9.3760471531548468</v>
      </c>
      <c r="D251" s="75">
        <v>7.9592960726866666</v>
      </c>
      <c r="E251" s="76">
        <v>10312.005031172908</v>
      </c>
    </row>
    <row r="252" spans="2:5" x14ac:dyDescent="0.3">
      <c r="B252" s="1">
        <v>248</v>
      </c>
      <c r="C252" s="75">
        <v>15.501595814343021</v>
      </c>
      <c r="D252" s="75">
        <v>7.7711409986639328</v>
      </c>
      <c r="E252" s="76">
        <v>618748.41494531545</v>
      </c>
    </row>
    <row r="253" spans="2:5" x14ac:dyDescent="0.3">
      <c r="B253" s="1">
        <v>249</v>
      </c>
      <c r="C253" s="75">
        <v>10.058034718266782</v>
      </c>
      <c r="D253" s="75">
        <v>7.1193761772168873</v>
      </c>
      <c r="E253" s="76">
        <v>9202.3161267771866</v>
      </c>
    </row>
    <row r="254" spans="2:5" x14ac:dyDescent="0.3">
      <c r="B254" s="1">
        <v>250</v>
      </c>
      <c r="C254" s="75">
        <v>14.168080660350222</v>
      </c>
      <c r="D254" s="75">
        <v>10.162303664164623</v>
      </c>
      <c r="E254" s="76">
        <v>1288058.6490358901</v>
      </c>
    </row>
    <row r="255" spans="2:5" x14ac:dyDescent="0.3">
      <c r="B255" s="1">
        <v>251</v>
      </c>
      <c r="C255" s="75">
        <v>9.3658241107860789</v>
      </c>
      <c r="D255" s="75">
        <v>6.8089442837187262</v>
      </c>
      <c r="E255" s="76">
        <v>4652.2376194543613</v>
      </c>
    </row>
    <row r="256" spans="2:5" x14ac:dyDescent="0.3">
      <c r="B256" s="1">
        <v>252</v>
      </c>
      <c r="C256" s="75">
        <v>8.1743488534261886</v>
      </c>
      <c r="D256" s="75">
        <v>8.0763539320671303</v>
      </c>
      <c r="E256" s="76">
        <v>4988.3558062578059</v>
      </c>
    </row>
    <row r="257" spans="2:5" x14ac:dyDescent="0.3">
      <c r="B257" s="1">
        <v>253</v>
      </c>
      <c r="C257" s="75">
        <v>11.66705445614849</v>
      </c>
      <c r="D257" s="75">
        <v>9.5163016971124961</v>
      </c>
      <c r="E257" s="76">
        <v>145757.82159208573</v>
      </c>
    </row>
    <row r="258" spans="2:5" x14ac:dyDescent="0.3">
      <c r="B258" s="1">
        <v>254</v>
      </c>
      <c r="C258" s="75">
        <v>9.0214732048618167</v>
      </c>
      <c r="D258" s="75">
        <v>9.1196753239521371</v>
      </c>
      <c r="E258" s="76">
        <v>17994.429974112558</v>
      </c>
    </row>
    <row r="259" spans="2:5" x14ac:dyDescent="0.3">
      <c r="B259" s="1">
        <v>255</v>
      </c>
      <c r="C259" s="75">
        <v>15.338940793721978</v>
      </c>
      <c r="D259" s="75">
        <v>8.5730995084132573</v>
      </c>
      <c r="E259" s="76">
        <v>963713.20057450829</v>
      </c>
    </row>
    <row r="260" spans="2:5" x14ac:dyDescent="0.3">
      <c r="B260" s="1">
        <v>256</v>
      </c>
      <c r="C260" s="75">
        <v>12.611993946807473</v>
      </c>
      <c r="D260" s="75">
        <v>8.420555594241824</v>
      </c>
      <c r="E260" s="76">
        <v>131184.25004553681</v>
      </c>
    </row>
    <row r="261" spans="2:5" x14ac:dyDescent="0.3">
      <c r="B261" s="1">
        <v>257</v>
      </c>
      <c r="C261" s="75">
        <v>7.815052010358289</v>
      </c>
      <c r="D261" s="75">
        <v>9.6559889510231152</v>
      </c>
      <c r="E261" s="76">
        <v>11523.777181474077</v>
      </c>
    </row>
    <row r="262" spans="2:5" x14ac:dyDescent="0.3">
      <c r="B262" s="1">
        <v>258</v>
      </c>
      <c r="C262" s="75">
        <v>15.829032384160467</v>
      </c>
      <c r="D262" s="75">
        <v>8.9772502320784184</v>
      </c>
      <c r="E262" s="76">
        <v>1790998.8353595561</v>
      </c>
    </row>
    <row r="263" spans="2:5" x14ac:dyDescent="0.3">
      <c r="B263" s="1">
        <v>259</v>
      </c>
      <c r="C263" s="75">
        <v>13.805131005680947</v>
      </c>
      <c r="D263" s="75">
        <v>8.5473581157949745</v>
      </c>
      <c r="E263" s="76">
        <v>327128.40152091935</v>
      </c>
    </row>
    <row r="264" spans="2:5" x14ac:dyDescent="0.3">
      <c r="B264" s="1">
        <v>260</v>
      </c>
      <c r="C264" s="75">
        <v>10.355077496063132</v>
      </c>
      <c r="D264" s="75">
        <v>7.2992407555766503</v>
      </c>
      <c r="E264" s="76">
        <v>12758.235487533677</v>
      </c>
    </row>
    <row r="265" spans="2:5" x14ac:dyDescent="0.3">
      <c r="B265" s="1">
        <v>261</v>
      </c>
      <c r="C265" s="75">
        <v>18.678014891427267</v>
      </c>
      <c r="D265" s="75">
        <v>9.225899222780841</v>
      </c>
      <c r="E265" s="76">
        <v>15328708.148838146</v>
      </c>
    </row>
    <row r="266" spans="2:5" x14ac:dyDescent="0.3">
      <c r="B266" s="1">
        <v>262</v>
      </c>
      <c r="C266" s="75">
        <v>17.04976178826632</v>
      </c>
      <c r="D266" s="75">
        <v>9.2340633824966041</v>
      </c>
      <c r="E266" s="76">
        <v>4986912.6122009503</v>
      </c>
    </row>
    <row r="267" spans="2:5" x14ac:dyDescent="0.3">
      <c r="B267" s="1">
        <v>263</v>
      </c>
      <c r="C267" s="75">
        <v>10.90446964924479</v>
      </c>
      <c r="D267" s="75">
        <v>7.8956598865210186</v>
      </c>
      <c r="E267" s="76">
        <v>28073.136321121146</v>
      </c>
    </row>
    <row r="268" spans="2:5" x14ac:dyDescent="0.3">
      <c r="B268" s="1">
        <v>264</v>
      </c>
      <c r="C268" s="75">
        <v>11.191124331374546</v>
      </c>
      <c r="D268" s="75">
        <v>7.4434538247387483</v>
      </c>
      <c r="E268" s="76">
        <v>25017.070762374551</v>
      </c>
    </row>
    <row r="269" spans="2:5" x14ac:dyDescent="0.3">
      <c r="B269" s="1">
        <v>265</v>
      </c>
      <c r="C269" s="75">
        <v>13.467421971245578</v>
      </c>
      <c r="D269" s="75">
        <v>8.2161972066879585</v>
      </c>
      <c r="E269" s="76">
        <v>205831.56919526044</v>
      </c>
    </row>
    <row r="270" spans="2:5" x14ac:dyDescent="0.3">
      <c r="B270" s="1">
        <v>266</v>
      </c>
      <c r="C270" s="75">
        <v>11.939873626438501</v>
      </c>
      <c r="D270" s="75">
        <v>7.3625974831205889</v>
      </c>
      <c r="E270" s="76">
        <v>39635.770798044563</v>
      </c>
    </row>
    <row r="271" spans="2:5" x14ac:dyDescent="0.3">
      <c r="B271" s="1">
        <v>267</v>
      </c>
      <c r="C271" s="75">
        <v>14.743480062604515</v>
      </c>
      <c r="D271" s="75">
        <v>8.1691342231686015</v>
      </c>
      <c r="E271" s="76">
        <v>482146.11172881734</v>
      </c>
    </row>
    <row r="272" spans="2:5" x14ac:dyDescent="0.3">
      <c r="B272" s="1">
        <v>268</v>
      </c>
      <c r="C272" s="75">
        <v>8.2195828662520043</v>
      </c>
      <c r="D272" s="75">
        <v>9.0185037885308859</v>
      </c>
      <c r="E272" s="76">
        <v>9771.2630736437059</v>
      </c>
    </row>
    <row r="273" spans="2:5" x14ac:dyDescent="0.3">
      <c r="B273" s="1">
        <v>269</v>
      </c>
      <c r="C273" s="75">
        <v>7.9167919568417791</v>
      </c>
      <c r="D273" s="75">
        <v>7.7040941662113438</v>
      </c>
      <c r="E273" s="76">
        <v>3272.7363546988822</v>
      </c>
    </row>
    <row r="274" spans="2:5" x14ac:dyDescent="0.3">
      <c r="B274" s="1">
        <v>270</v>
      </c>
      <c r="C274" s="75">
        <v>12.123407712919944</v>
      </c>
      <c r="D274" s="75">
        <v>9.8476778900978204</v>
      </c>
      <c r="E274" s="76">
        <v>251390.39199860147</v>
      </c>
    </row>
    <row r="275" spans="2:5" x14ac:dyDescent="0.3">
      <c r="B275" s="1">
        <v>271</v>
      </c>
      <c r="C275" s="75">
        <v>10.046434977048875</v>
      </c>
      <c r="D275" s="75">
        <v>8.2276562475688397</v>
      </c>
      <c r="E275" s="76">
        <v>19591.425524413484</v>
      </c>
    </row>
    <row r="276" spans="2:5" x14ac:dyDescent="0.3">
      <c r="B276" s="1">
        <v>272</v>
      </c>
      <c r="C276" s="75">
        <v>8.5466154810113668</v>
      </c>
      <c r="D276" s="75">
        <v>6.5099921599993458</v>
      </c>
      <c r="E276" s="76">
        <v>2201.4882911765026</v>
      </c>
    </row>
    <row r="277" spans="2:5" x14ac:dyDescent="0.3">
      <c r="B277" s="1">
        <v>273</v>
      </c>
      <c r="C277" s="75">
        <v>10.264088575955395</v>
      </c>
      <c r="D277" s="75">
        <v>7.2485283918231023</v>
      </c>
      <c r="E277" s="76">
        <v>11576.940573284424</v>
      </c>
    </row>
    <row r="278" spans="2:5" x14ac:dyDescent="0.3">
      <c r="B278" s="1">
        <v>274</v>
      </c>
      <c r="C278" s="75">
        <v>14.933649448108476</v>
      </c>
      <c r="D278" s="75">
        <v>7.0581032757315798</v>
      </c>
      <c r="E278" s="76">
        <v>254692.41125777518</v>
      </c>
    </row>
    <row r="279" spans="2:5" x14ac:dyDescent="0.3">
      <c r="B279" s="1">
        <v>275</v>
      </c>
      <c r="C279" s="75">
        <v>10.258635618107979</v>
      </c>
      <c r="D279" s="75">
        <v>6.5571657595623636</v>
      </c>
      <c r="E279" s="76">
        <v>7164.9016191212431</v>
      </c>
    </row>
    <row r="280" spans="2:5" x14ac:dyDescent="0.3">
      <c r="B280" s="1">
        <v>276</v>
      </c>
      <c r="C280" s="75">
        <v>13.028783309846526</v>
      </c>
      <c r="D280" s="75">
        <v>8.9105930530694533</v>
      </c>
      <c r="E280" s="76">
        <v>245786.9496229534</v>
      </c>
    </row>
    <row r="281" spans="2:5" x14ac:dyDescent="0.3">
      <c r="B281" s="1">
        <v>277</v>
      </c>
      <c r="C281" s="75">
        <v>11.936184023992427</v>
      </c>
      <c r="D281" s="75">
        <v>10.015622867474272</v>
      </c>
      <c r="E281" s="76">
        <v>248092.77495955283</v>
      </c>
    </row>
    <row r="282" spans="2:5" x14ac:dyDescent="0.3">
      <c r="B282" s="1">
        <v>278</v>
      </c>
      <c r="C282" s="75">
        <v>10.530062176661279</v>
      </c>
      <c r="D282" s="75">
        <v>9.1814582543909715</v>
      </c>
      <c r="E282" s="76">
        <v>52759.710161060939</v>
      </c>
    </row>
    <row r="283" spans="2:5" x14ac:dyDescent="0.3">
      <c r="B283" s="1">
        <v>279</v>
      </c>
      <c r="C283" s="75">
        <v>12.430080209560654</v>
      </c>
      <c r="D283" s="75">
        <v>9.2464174491255449</v>
      </c>
      <c r="E283" s="76">
        <v>204945.00580887627</v>
      </c>
    </row>
    <row r="284" spans="2:5" x14ac:dyDescent="0.3">
      <c r="B284" s="1">
        <v>280</v>
      </c>
      <c r="C284" s="75">
        <v>13.468711583682076</v>
      </c>
      <c r="D284" s="75">
        <v>9.1832871917427674</v>
      </c>
      <c r="E284" s="76">
        <v>402623.03633246938</v>
      </c>
    </row>
    <row r="285" spans="2:5" x14ac:dyDescent="0.3">
      <c r="B285" s="1">
        <v>281</v>
      </c>
      <c r="C285" s="75">
        <v>13.706592156368727</v>
      </c>
      <c r="D285" s="75">
        <v>9.6634519522485789</v>
      </c>
      <c r="E285" s="76">
        <v>662141.10105283477</v>
      </c>
    </row>
    <row r="286" spans="2:5" x14ac:dyDescent="0.3">
      <c r="B286" s="1">
        <v>282</v>
      </c>
      <c r="C286" s="75">
        <v>10.910838349200857</v>
      </c>
      <c r="D286" s="75">
        <v>8.5776429902596885</v>
      </c>
      <c r="E286" s="76">
        <v>45175.822241769405</v>
      </c>
    </row>
    <row r="287" spans="2:5" x14ac:dyDescent="0.3">
      <c r="B287" s="1">
        <v>283</v>
      </c>
      <c r="C287" s="75">
        <v>10.61861978618373</v>
      </c>
      <c r="D287" s="75">
        <v>8.6020221151097775</v>
      </c>
      <c r="E287" s="76">
        <v>37571.721874864415</v>
      </c>
    </row>
    <row r="288" spans="2:5" x14ac:dyDescent="0.3">
      <c r="B288" s="1">
        <v>284</v>
      </c>
      <c r="C288" s="75">
        <v>12.275850701116283</v>
      </c>
      <c r="D288" s="75">
        <v>8.1801901817879337</v>
      </c>
      <c r="E288" s="76">
        <v>88032.484085726624</v>
      </c>
    </row>
    <row r="289" spans="2:5" x14ac:dyDescent="0.3">
      <c r="B289" s="1">
        <v>285</v>
      </c>
      <c r="C289" s="75">
        <v>9.5835209235091803</v>
      </c>
      <c r="D289" s="75">
        <v>9.0903670024962206</v>
      </c>
      <c r="E289" s="76">
        <v>25871.638054678708</v>
      </c>
    </row>
    <row r="290" spans="2:5" x14ac:dyDescent="0.3">
      <c r="B290" s="1">
        <v>286</v>
      </c>
      <c r="C290" s="75">
        <v>10.188575752614987</v>
      </c>
      <c r="D290" s="75">
        <v>8.2495869122709831</v>
      </c>
      <c r="E290" s="76">
        <v>21923.9318443179</v>
      </c>
    </row>
    <row r="291" spans="2:5" x14ac:dyDescent="0.3">
      <c r="B291" s="1">
        <v>287</v>
      </c>
      <c r="C291" s="75">
        <v>15.196715232388961</v>
      </c>
      <c r="D291" s="75">
        <v>5.9702604679849349</v>
      </c>
      <c r="E291" s="76">
        <v>143803.50317130698</v>
      </c>
    </row>
    <row r="292" spans="2:5" x14ac:dyDescent="0.3">
      <c r="B292" s="1">
        <v>288</v>
      </c>
      <c r="C292" s="75">
        <v>10.604921085066234</v>
      </c>
      <c r="D292" s="75">
        <v>8.872991503639561</v>
      </c>
      <c r="E292" s="76">
        <v>44883.869022088453</v>
      </c>
    </row>
    <row r="293" spans="2:5" x14ac:dyDescent="0.3">
      <c r="B293" s="1">
        <v>289</v>
      </c>
      <c r="C293" s="75">
        <v>16.163298183734902</v>
      </c>
      <c r="D293" s="75">
        <v>8.4197750352527638</v>
      </c>
      <c r="E293" s="76">
        <v>1534253.3020656796</v>
      </c>
    </row>
    <row r="294" spans="2:5" x14ac:dyDescent="0.3">
      <c r="B294" s="1">
        <v>290</v>
      </c>
      <c r="C294" s="75">
        <v>9.8971374847326956</v>
      </c>
      <c r="D294" s="75">
        <v>8.5962311753640357</v>
      </c>
      <c r="E294" s="76">
        <v>22806.64375054264</v>
      </c>
    </row>
    <row r="295" spans="2:5" x14ac:dyDescent="0.3">
      <c r="B295" s="1">
        <v>291</v>
      </c>
      <c r="C295" s="75">
        <v>14.763188889915257</v>
      </c>
      <c r="D295" s="75">
        <v>6.7200844222492435</v>
      </c>
      <c r="E295" s="76">
        <v>179064.96019502304</v>
      </c>
    </row>
    <row r="296" spans="2:5" x14ac:dyDescent="0.3">
      <c r="B296" s="1">
        <v>292</v>
      </c>
      <c r="C296" s="75">
        <v>5.8082242385128007</v>
      </c>
      <c r="D296" s="75">
        <v>7.7223280723154559</v>
      </c>
      <c r="E296" s="76">
        <v>920.80109843295338</v>
      </c>
    </row>
    <row r="297" spans="2:5" x14ac:dyDescent="0.3">
      <c r="B297" s="1">
        <v>293</v>
      </c>
      <c r="C297" s="75">
        <v>17.05974730071862</v>
      </c>
      <c r="D297" s="75">
        <v>8.2037191534591933</v>
      </c>
      <c r="E297" s="76">
        <v>2458577.4527010708</v>
      </c>
    </row>
    <row r="298" spans="2:5" x14ac:dyDescent="0.3">
      <c r="B298" s="1">
        <v>294</v>
      </c>
      <c r="C298" s="75">
        <v>17.548125898433202</v>
      </c>
      <c r="D298" s="75">
        <v>6.466740486593415</v>
      </c>
      <c r="E298" s="76">
        <v>1034725.7990098919</v>
      </c>
    </row>
    <row r="299" spans="2:5" x14ac:dyDescent="0.3">
      <c r="B299" s="1">
        <v>295</v>
      </c>
      <c r="C299" s="75">
        <v>15.234907093529888</v>
      </c>
      <c r="D299" s="75">
        <v>7.9025565675800333</v>
      </c>
      <c r="E299" s="76">
        <v>563398.05204597616</v>
      </c>
    </row>
    <row r="300" spans="2:5" x14ac:dyDescent="0.3">
      <c r="B300" s="1">
        <v>296</v>
      </c>
      <c r="C300" s="75">
        <v>14.824070197768091</v>
      </c>
      <c r="D300" s="75">
        <v>10.946131466532821</v>
      </c>
      <c r="E300" s="76">
        <v>3493614.524296809</v>
      </c>
    </row>
    <row r="301" spans="2:5" x14ac:dyDescent="0.3">
      <c r="B301" s="1">
        <v>297</v>
      </c>
      <c r="C301" s="75">
        <v>10.916864819685824</v>
      </c>
      <c r="D301" s="75">
        <v>8.2628206275289582</v>
      </c>
      <c r="E301" s="76">
        <v>36491.592118273984</v>
      </c>
    </row>
    <row r="302" spans="2:5" x14ac:dyDescent="0.3">
      <c r="B302" s="1">
        <v>298</v>
      </c>
      <c r="C302" s="75">
        <v>10.207928634414376</v>
      </c>
      <c r="D302" s="75">
        <v>9.1740135430022498</v>
      </c>
      <c r="E302" s="76">
        <v>42056.73917114576</v>
      </c>
    </row>
    <row r="303" spans="2:5" x14ac:dyDescent="0.3">
      <c r="B303" s="1">
        <v>299</v>
      </c>
      <c r="C303" s="75">
        <v>11.940692058582181</v>
      </c>
      <c r="D303" s="75">
        <v>8.7950727950247494</v>
      </c>
      <c r="E303" s="76">
        <v>106884.68185932396</v>
      </c>
    </row>
    <row r="304" spans="2:5" x14ac:dyDescent="0.3">
      <c r="B304" s="1">
        <v>300</v>
      </c>
      <c r="C304" s="75">
        <v>14.047493640551922</v>
      </c>
      <c r="D304" s="75">
        <v>9.3604809558480131</v>
      </c>
      <c r="E304" s="76">
        <v>679718.54462454619</v>
      </c>
    </row>
    <row r="305" spans="2:5" x14ac:dyDescent="0.3">
      <c r="B305" s="1">
        <v>301</v>
      </c>
      <c r="C305" s="75">
        <v>11.982501475928409</v>
      </c>
      <c r="D305" s="75">
        <v>7.3056921199308622</v>
      </c>
      <c r="E305" s="76">
        <v>39243.228864456607</v>
      </c>
    </row>
    <row r="306" spans="2:5" x14ac:dyDescent="0.3">
      <c r="B306" s="1">
        <v>302</v>
      </c>
      <c r="C306" s="75">
        <v>13.474031082837936</v>
      </c>
      <c r="D306" s="75">
        <v>6.9877723362948645</v>
      </c>
      <c r="E306" s="76">
        <v>88292.207050848505</v>
      </c>
    </row>
    <row r="307" spans="2:5" x14ac:dyDescent="0.3">
      <c r="B307" s="1">
        <v>303</v>
      </c>
      <c r="C307" s="75">
        <v>14.41250496087331</v>
      </c>
      <c r="D307" s="75">
        <v>7.1438966427202422</v>
      </c>
      <c r="E307" s="76">
        <v>188393.42019630675</v>
      </c>
    </row>
    <row r="308" spans="2:5" x14ac:dyDescent="0.3">
      <c r="B308" s="1">
        <v>304</v>
      </c>
      <c r="C308" s="75">
        <v>16.028392023314971</v>
      </c>
      <c r="D308" s="75">
        <v>8.132547987089179</v>
      </c>
      <c r="E308" s="76">
        <v>1145082.221775501</v>
      </c>
    </row>
    <row r="309" spans="2:5" x14ac:dyDescent="0.3">
      <c r="B309" s="1">
        <v>305</v>
      </c>
      <c r="C309" s="75">
        <v>19.696617986940822</v>
      </c>
      <c r="D309" s="75">
        <v>8.5530724072937065</v>
      </c>
      <c r="E309" s="76">
        <v>19480066.60068493</v>
      </c>
    </row>
    <row r="310" spans="2:5" x14ac:dyDescent="0.3">
      <c r="B310" s="1">
        <v>306</v>
      </c>
      <c r="C310" s="75">
        <v>12.776713566271296</v>
      </c>
      <c r="D310" s="75">
        <v>10.185748648629369</v>
      </c>
      <c r="E310" s="76">
        <v>499389.09457740193</v>
      </c>
    </row>
    <row r="311" spans="2:5" x14ac:dyDescent="0.3">
      <c r="B311" s="1">
        <v>307</v>
      </c>
      <c r="C311" s="75">
        <v>14.33710919239412</v>
      </c>
      <c r="D311" s="75">
        <v>9.5135236766275355</v>
      </c>
      <c r="E311" s="76">
        <v>923695.89679105964</v>
      </c>
    </row>
    <row r="312" spans="2:5" x14ac:dyDescent="0.3">
      <c r="B312" s="1">
        <v>308</v>
      </c>
      <c r="C312" s="75">
        <v>13.723718313599027</v>
      </c>
      <c r="D312" s="75">
        <v>6.818068429080391</v>
      </c>
      <c r="E312" s="76">
        <v>93307.170979075585</v>
      </c>
    </row>
    <row r="313" spans="2:5" x14ac:dyDescent="0.3">
      <c r="B313" s="1">
        <v>309</v>
      </c>
      <c r="C313" s="75">
        <v>12.426498304567247</v>
      </c>
      <c r="D313" s="75">
        <v>7.999607929903874</v>
      </c>
      <c r="E313" s="76">
        <v>86212.737922124041</v>
      </c>
    </row>
    <row r="314" spans="2:5" x14ac:dyDescent="0.3">
      <c r="B314" s="1">
        <v>310</v>
      </c>
      <c r="C314" s="75">
        <v>11.093750428091093</v>
      </c>
      <c r="D314" s="75">
        <v>7.0167770221409214</v>
      </c>
      <c r="E314" s="76">
        <v>17423.125363788608</v>
      </c>
    </row>
    <row r="315" spans="2:5" x14ac:dyDescent="0.3">
      <c r="B315" s="1">
        <v>311</v>
      </c>
      <c r="C315" s="75">
        <v>12.787288511053774</v>
      </c>
      <c r="D315" s="75">
        <v>8.9704704041275249</v>
      </c>
      <c r="E315" s="76">
        <v>216759.7015234016</v>
      </c>
    </row>
    <row r="316" spans="2:5" x14ac:dyDescent="0.3">
      <c r="B316" s="1">
        <v>312</v>
      </c>
      <c r="C316" s="75">
        <v>18.292704830542824</v>
      </c>
      <c r="D316" s="75">
        <v>8.9684419844875709</v>
      </c>
      <c r="E316" s="76">
        <v>9817875.6242311634</v>
      </c>
    </row>
    <row r="317" spans="2:5" x14ac:dyDescent="0.3">
      <c r="B317" s="1">
        <v>313</v>
      </c>
      <c r="C317" s="75">
        <v>12.542422553698168</v>
      </c>
      <c r="D317" s="75">
        <v>7.8832436825355421</v>
      </c>
      <c r="E317" s="76">
        <v>86176.27653769996</v>
      </c>
    </row>
    <row r="318" spans="2:5" x14ac:dyDescent="0.3">
      <c r="B318" s="1">
        <v>314</v>
      </c>
      <c r="C318" s="75">
        <v>20.548005891244575</v>
      </c>
      <c r="D318" s="75">
        <v>9.4965938960324223</v>
      </c>
      <c r="E318" s="76">
        <v>67594043.020837009</v>
      </c>
    </row>
    <row r="319" spans="2:5" x14ac:dyDescent="0.3">
      <c r="B319" s="1">
        <v>315</v>
      </c>
      <c r="C319" s="75">
        <v>14.819342762783442</v>
      </c>
      <c r="D319" s="75">
        <v>7.3385752023160977</v>
      </c>
      <c r="E319" s="76">
        <v>285782.97356982983</v>
      </c>
    </row>
    <row r="320" spans="2:5" x14ac:dyDescent="0.3">
      <c r="B320" s="1">
        <v>316</v>
      </c>
      <c r="C320" s="75">
        <v>12.719783527431648</v>
      </c>
      <c r="D320" s="75">
        <v>7.6089430333209576</v>
      </c>
      <c r="E320" s="76">
        <v>80567.514814940383</v>
      </c>
    </row>
    <row r="321" spans="2:5" x14ac:dyDescent="0.3">
      <c r="B321" s="1">
        <v>317</v>
      </c>
      <c r="C321" s="75">
        <v>9.1712621446229328</v>
      </c>
      <c r="D321" s="75">
        <v>6.9481736042640962</v>
      </c>
      <c r="E321" s="76">
        <v>4490.3071300823185</v>
      </c>
    </row>
    <row r="322" spans="2:5" x14ac:dyDescent="0.3">
      <c r="B322" s="1">
        <v>318</v>
      </c>
      <c r="C322" s="75">
        <v>11.743716781740199</v>
      </c>
      <c r="D322" s="75">
        <v>8.7275682600895248</v>
      </c>
      <c r="E322" s="76">
        <v>89024.474654806443</v>
      </c>
    </row>
    <row r="323" spans="2:5" x14ac:dyDescent="0.3">
      <c r="B323" s="1">
        <v>319</v>
      </c>
      <c r="C323" s="75">
        <v>12.217121326312956</v>
      </c>
      <c r="D323" s="75">
        <v>6.6622486240353354</v>
      </c>
      <c r="E323" s="76">
        <v>29562.33575133864</v>
      </c>
    </row>
    <row r="324" spans="2:5" x14ac:dyDescent="0.3">
      <c r="B324" s="1">
        <v>320</v>
      </c>
      <c r="C324" s="75">
        <v>16.414924425568039</v>
      </c>
      <c r="D324" s="75">
        <v>8.9687313072427823</v>
      </c>
      <c r="E324" s="76">
        <v>2672239.1985718482</v>
      </c>
    </row>
    <row r="325" spans="2:5" x14ac:dyDescent="0.3">
      <c r="B325" s="1">
        <v>321</v>
      </c>
      <c r="C325" s="75">
        <v>17.786847050643374</v>
      </c>
      <c r="D325" s="75">
        <v>9.51873482351332</v>
      </c>
      <c r="E325" s="76">
        <v>10125043.524755143</v>
      </c>
    </row>
    <row r="326" spans="2:5" x14ac:dyDescent="0.3">
      <c r="B326" s="1">
        <v>322</v>
      </c>
      <c r="C326" s="75">
        <v>10.880320207898723</v>
      </c>
      <c r="D326" s="75">
        <v>6.3059420707036118</v>
      </c>
      <c r="E326" s="76">
        <v>9214.3059819546816</v>
      </c>
    </row>
    <row r="327" spans="2:5" x14ac:dyDescent="0.3">
      <c r="B327" s="1">
        <v>323</v>
      </c>
      <c r="C327" s="75">
        <v>8.8070772612590424</v>
      </c>
      <c r="D327" s="75">
        <v>8.1606710088416268</v>
      </c>
      <c r="E327" s="76">
        <v>8060.3238321427907</v>
      </c>
    </row>
    <row r="328" spans="2:5" x14ac:dyDescent="0.3">
      <c r="B328" s="1">
        <v>324</v>
      </c>
      <c r="C328" s="75">
        <v>5.2161589955555305</v>
      </c>
      <c r="D328" s="75">
        <v>8.2593971717528145</v>
      </c>
      <c r="E328" s="76">
        <v>942.09522136418911</v>
      </c>
    </row>
    <row r="329" spans="2:5" x14ac:dyDescent="0.3">
      <c r="B329" s="1">
        <v>325</v>
      </c>
      <c r="C329" s="75">
        <v>11.602028944751888</v>
      </c>
      <c r="D329" s="75">
        <v>5.7823845391642967</v>
      </c>
      <c r="E329" s="76">
        <v>10533.056288839052</v>
      </c>
    </row>
    <row r="330" spans="2:5" x14ac:dyDescent="0.3">
      <c r="B330" s="1">
        <v>326</v>
      </c>
      <c r="C330" s="75">
        <v>14.765469692578575</v>
      </c>
      <c r="D330" s="75">
        <v>7.366652355066921</v>
      </c>
      <c r="E330" s="76">
        <v>280723.43893514876</v>
      </c>
    </row>
    <row r="331" spans="2:5" x14ac:dyDescent="0.3">
      <c r="B331" s="1">
        <v>327</v>
      </c>
      <c r="C331" s="75">
        <v>10.467134325657666</v>
      </c>
      <c r="D331" s="75">
        <v>7.1744660634549753</v>
      </c>
      <c r="E331" s="76">
        <v>12639.477956415007</v>
      </c>
    </row>
    <row r="332" spans="2:5" x14ac:dyDescent="0.3">
      <c r="B332" s="1">
        <v>328</v>
      </c>
      <c r="C332" s="75">
        <v>2.5767898623813963</v>
      </c>
      <c r="D332" s="75">
        <v>8.9280991873252926</v>
      </c>
      <c r="E332" s="76">
        <v>501.13263989779887</v>
      </c>
    </row>
    <row r="333" spans="2:5" x14ac:dyDescent="0.3">
      <c r="B333" s="1">
        <v>329</v>
      </c>
      <c r="C333" s="75">
        <v>7.8265835234502807</v>
      </c>
      <c r="D333" s="75">
        <v>8.5878264648694884</v>
      </c>
      <c r="E333" s="76">
        <v>5613.0461954495649</v>
      </c>
    </row>
    <row r="334" spans="2:5" x14ac:dyDescent="0.3">
      <c r="B334" s="1">
        <v>330</v>
      </c>
      <c r="C334" s="75">
        <v>13.410872435011022</v>
      </c>
      <c r="D334" s="75">
        <v>8.639972657790139</v>
      </c>
      <c r="E334" s="76">
        <v>265471.17106055032</v>
      </c>
    </row>
    <row r="335" spans="2:5" x14ac:dyDescent="0.3">
      <c r="B335" s="1">
        <v>331</v>
      </c>
      <c r="C335" s="75">
        <v>8.9437113108036641</v>
      </c>
      <c r="D335" s="75">
        <v>9.2257306263040828</v>
      </c>
      <c r="E335" s="76">
        <v>18359.255701588838</v>
      </c>
    </row>
    <row r="336" spans="2:5" x14ac:dyDescent="0.3">
      <c r="B336" s="1">
        <v>332</v>
      </c>
      <c r="C336" s="75">
        <v>12.267790697335892</v>
      </c>
      <c r="D336" s="75">
        <v>8.4917417167028209</v>
      </c>
      <c r="E336" s="76">
        <v>108619.53369549297</v>
      </c>
    </row>
    <row r="337" spans="2:5" x14ac:dyDescent="0.3">
      <c r="B337" s="1">
        <v>333</v>
      </c>
      <c r="C337" s="75">
        <v>9.5203281600961667</v>
      </c>
      <c r="D337" s="75">
        <v>7.0897613726099245</v>
      </c>
      <c r="E337" s="76">
        <v>6259.055057722403</v>
      </c>
    </row>
    <row r="338" spans="2:5" x14ac:dyDescent="0.3">
      <c r="B338" s="1">
        <v>334</v>
      </c>
      <c r="C338" s="75">
        <v>9.6967778222159673</v>
      </c>
      <c r="D338" s="75">
        <v>9.7347713500232711</v>
      </c>
      <c r="E338" s="76">
        <v>43606.812480775712</v>
      </c>
    </row>
    <row r="339" spans="2:5" x14ac:dyDescent="0.3">
      <c r="B339" s="1">
        <v>335</v>
      </c>
      <c r="C339" s="75">
        <v>18.648747695931753</v>
      </c>
      <c r="D339" s="75">
        <v>7.7506100962947917</v>
      </c>
      <c r="E339" s="76">
        <v>5402499.9135717144</v>
      </c>
    </row>
    <row r="340" spans="2:5" x14ac:dyDescent="0.3">
      <c r="B340" s="1">
        <v>336</v>
      </c>
      <c r="C340" s="75">
        <v>10.618612239548787</v>
      </c>
      <c r="D340" s="75">
        <v>11.583833337276221</v>
      </c>
      <c r="E340" s="76">
        <v>295516.0059159958</v>
      </c>
    </row>
    <row r="341" spans="2:5" x14ac:dyDescent="0.3">
      <c r="B341" s="1">
        <v>337</v>
      </c>
      <c r="C341" s="75">
        <v>14.014067844125343</v>
      </c>
      <c r="D341" s="75">
        <v>10.217765848981088</v>
      </c>
      <c r="E341" s="76">
        <v>1203056.5869040573</v>
      </c>
    </row>
    <row r="342" spans="2:5" x14ac:dyDescent="0.3">
      <c r="B342" s="1">
        <v>338</v>
      </c>
      <c r="C342" s="75">
        <v>13.290399906298346</v>
      </c>
      <c r="D342" s="75">
        <v>8.7406406919074424</v>
      </c>
      <c r="E342" s="76">
        <v>261867.76154123561</v>
      </c>
    </row>
    <row r="343" spans="2:5" x14ac:dyDescent="0.3">
      <c r="B343" s="1">
        <v>339</v>
      </c>
      <c r="C343" s="75">
        <v>8.4733740912784352</v>
      </c>
      <c r="D343" s="75">
        <v>9.5847979018168523</v>
      </c>
      <c r="E343" s="76">
        <v>17080.860414696421</v>
      </c>
    </row>
    <row r="344" spans="2:5" x14ac:dyDescent="0.3">
      <c r="B344" s="1">
        <v>340</v>
      </c>
      <c r="C344" s="75">
        <v>4.6209556033432744</v>
      </c>
      <c r="D344" s="75">
        <v>7.0827618708957978</v>
      </c>
      <c r="E344" s="76">
        <v>356.79093504886259</v>
      </c>
    </row>
    <row r="345" spans="2:5" x14ac:dyDescent="0.3">
      <c r="B345" s="1">
        <v>341</v>
      </c>
      <c r="C345" s="75">
        <v>17.822799031312044</v>
      </c>
      <c r="D345" s="75">
        <v>7.4172222775570038</v>
      </c>
      <c r="E345" s="76">
        <v>2418884.1499811388</v>
      </c>
    </row>
    <row r="346" spans="2:5" x14ac:dyDescent="0.3">
      <c r="B346" s="1">
        <v>342</v>
      </c>
      <c r="C346" s="75">
        <v>15.456610401216853</v>
      </c>
      <c r="D346" s="75">
        <v>7.9387486286397824</v>
      </c>
      <c r="E346" s="76">
        <v>673635.03083733562</v>
      </c>
    </row>
    <row r="347" spans="2:5" x14ac:dyDescent="0.3">
      <c r="B347" s="1">
        <v>343</v>
      </c>
      <c r="C347" s="75">
        <v>5.318297859434046</v>
      </c>
      <c r="D347" s="75">
        <v>7.2901710639974215</v>
      </c>
      <c r="E347" s="76">
        <v>547.80527945076494</v>
      </c>
    </row>
    <row r="348" spans="2:5" x14ac:dyDescent="0.3">
      <c r="B348" s="1">
        <v>344</v>
      </c>
      <c r="C348" s="75">
        <v>12.945734331042289</v>
      </c>
      <c r="D348" s="75">
        <v>8.3273751747451072</v>
      </c>
      <c r="E348" s="76">
        <v>154930.19115462212</v>
      </c>
    </row>
    <row r="349" spans="2:5" x14ac:dyDescent="0.3">
      <c r="B349" s="1">
        <v>345</v>
      </c>
      <c r="C349" s="75">
        <v>9.7122590275788774</v>
      </c>
      <c r="D349" s="75">
        <v>9.0636441160584873</v>
      </c>
      <c r="E349" s="76">
        <v>27738.232885280893</v>
      </c>
    </row>
    <row r="350" spans="2:5" x14ac:dyDescent="0.3">
      <c r="B350" s="1">
        <v>346</v>
      </c>
      <c r="C350" s="75">
        <v>8.8784150377579039</v>
      </c>
      <c r="D350" s="75">
        <v>8.454617220811528</v>
      </c>
      <c r="E350" s="76">
        <v>10344.468333380804</v>
      </c>
    </row>
    <row r="351" spans="2:5" x14ac:dyDescent="0.3">
      <c r="B351" s="1">
        <v>347</v>
      </c>
      <c r="C351" s="75">
        <v>12.991690049391043</v>
      </c>
      <c r="D351" s="75">
        <v>6.0225755629462467</v>
      </c>
      <c r="E351" s="76">
        <v>32417.664632412838</v>
      </c>
    </row>
    <row r="352" spans="2:5" x14ac:dyDescent="0.3">
      <c r="B352" s="1">
        <v>348</v>
      </c>
      <c r="C352" s="75">
        <v>12.154970691753336</v>
      </c>
      <c r="D352" s="75">
        <v>8.856916709610239</v>
      </c>
      <c r="E352" s="76">
        <v>129373.58628290883</v>
      </c>
    </row>
    <row r="353" spans="2:5" x14ac:dyDescent="0.3">
      <c r="B353" s="1">
        <v>349</v>
      </c>
      <c r="C353" s="75">
        <v>10.346380591151606</v>
      </c>
      <c r="D353" s="75">
        <v>10.1043136171521</v>
      </c>
      <c r="E353" s="76">
        <v>87990.256587567739</v>
      </c>
    </row>
    <row r="354" spans="2:5" x14ac:dyDescent="0.3">
      <c r="B354" s="1">
        <v>350</v>
      </c>
      <c r="C354" s="75">
        <v>13.117069154912402</v>
      </c>
      <c r="D354" s="75">
        <v>9.0464976605120988</v>
      </c>
      <c r="E354" s="76">
        <v>287073.20844638371</v>
      </c>
    </row>
    <row r="355" spans="2:5" x14ac:dyDescent="0.3">
      <c r="B355" s="1">
        <v>351</v>
      </c>
      <c r="C355" s="75">
        <v>16.124152032571629</v>
      </c>
      <c r="D355" s="75">
        <v>7.9740250586480865</v>
      </c>
      <c r="E355" s="76">
        <v>1096330.0608350716</v>
      </c>
    </row>
    <row r="356" spans="2:5" x14ac:dyDescent="0.3">
      <c r="B356" s="1">
        <v>352</v>
      </c>
      <c r="C356" s="75">
        <v>12.490060539849877</v>
      </c>
      <c r="D356" s="75">
        <v>7.0592687890421999</v>
      </c>
      <c r="E356" s="76">
        <v>46980.719132491155</v>
      </c>
    </row>
    <row r="357" spans="2:5" x14ac:dyDescent="0.3">
      <c r="B357" s="1">
        <v>353</v>
      </c>
      <c r="C357" s="75">
        <v>18.38795591481631</v>
      </c>
      <c r="D357" s="75">
        <v>7.8593873170453383</v>
      </c>
      <c r="E357" s="76">
        <v>4862240.4192031249</v>
      </c>
    </row>
    <row r="358" spans="2:5" x14ac:dyDescent="0.3">
      <c r="B358" s="1">
        <v>354</v>
      </c>
      <c r="C358" s="75">
        <v>15.908547138649038</v>
      </c>
      <c r="D358" s="75">
        <v>7.5306969029027755</v>
      </c>
      <c r="E358" s="76">
        <v>694401.27309083904</v>
      </c>
    </row>
    <row r="359" spans="2:5" x14ac:dyDescent="0.3">
      <c r="B359" s="1">
        <v>355</v>
      </c>
      <c r="C359" s="75">
        <v>10.900830239905062</v>
      </c>
      <c r="D359" s="75">
        <v>7.8224069517294401</v>
      </c>
      <c r="E359" s="76">
        <v>26620.898459950822</v>
      </c>
    </row>
    <row r="360" spans="2:5" x14ac:dyDescent="0.3">
      <c r="B360" s="1">
        <v>356</v>
      </c>
      <c r="C360" s="75">
        <v>15.215587216520991</v>
      </c>
      <c r="D360" s="75">
        <v>8.7614241859925173</v>
      </c>
      <c r="E360" s="76">
        <v>1008115.0029959736</v>
      </c>
    </row>
    <row r="361" spans="2:5" x14ac:dyDescent="0.3">
      <c r="B361" s="1">
        <v>357</v>
      </c>
      <c r="C361" s="75">
        <v>8.7659765195572952</v>
      </c>
      <c r="D361" s="75">
        <v>9.2654681323732397</v>
      </c>
      <c r="E361" s="76">
        <v>16723.775425438773</v>
      </c>
    </row>
    <row r="362" spans="2:5" x14ac:dyDescent="0.3">
      <c r="B362" s="1">
        <v>358</v>
      </c>
      <c r="C362" s="75">
        <v>10.482976346116214</v>
      </c>
      <c r="D362" s="75">
        <v>9.1335510760955696</v>
      </c>
      <c r="E362" s="76">
        <v>49413.652595744388</v>
      </c>
    </row>
    <row r="363" spans="2:5" x14ac:dyDescent="0.3">
      <c r="B363" s="1">
        <v>359</v>
      </c>
      <c r="C363" s="75">
        <v>8.6869971391911172</v>
      </c>
      <c r="D363" s="75">
        <v>7.7641315031591374</v>
      </c>
      <c r="E363" s="76">
        <v>5670.391696599896</v>
      </c>
    </row>
    <row r="364" spans="2:5" x14ac:dyDescent="0.3">
      <c r="B364" s="1">
        <v>360</v>
      </c>
      <c r="C364" s="75">
        <v>11.28962780287752</v>
      </c>
      <c r="D364" s="75">
        <v>7.6691144643958058</v>
      </c>
      <c r="E364" s="76">
        <v>31292.157353198214</v>
      </c>
    </row>
    <row r="365" spans="2:5" x14ac:dyDescent="0.3">
      <c r="B365" s="1">
        <v>361</v>
      </c>
      <c r="C365" s="75">
        <v>11.646374982194281</v>
      </c>
      <c r="D365" s="75">
        <v>9.7830486948358679</v>
      </c>
      <c r="E365" s="76">
        <v>172834.91941056147</v>
      </c>
    </row>
    <row r="366" spans="2:5" x14ac:dyDescent="0.3">
      <c r="B366" s="1">
        <v>362</v>
      </c>
      <c r="C366" s="75">
        <v>17.021862524241754</v>
      </c>
      <c r="D366" s="75">
        <v>7.3255674030427222</v>
      </c>
      <c r="E366" s="76">
        <v>1302996.1614348863</v>
      </c>
    </row>
    <row r="367" spans="2:5" x14ac:dyDescent="0.3">
      <c r="B367" s="1">
        <v>363</v>
      </c>
      <c r="C367" s="75">
        <v>13.33111945310411</v>
      </c>
      <c r="D367" s="75">
        <v>8.0790105442638307</v>
      </c>
      <c r="E367" s="76">
        <v>170316.56620476267</v>
      </c>
    </row>
    <row r="368" spans="2:5" x14ac:dyDescent="0.3">
      <c r="B368" s="1">
        <v>364</v>
      </c>
      <c r="C368" s="75">
        <v>15.310505371051949</v>
      </c>
      <c r="D368" s="75">
        <v>6.940278416603193</v>
      </c>
      <c r="E368" s="76">
        <v>304747.06480770512</v>
      </c>
    </row>
    <row r="369" spans="2:5" x14ac:dyDescent="0.3">
      <c r="B369" s="1">
        <v>365</v>
      </c>
      <c r="C369" s="75">
        <v>14.194486109418838</v>
      </c>
      <c r="D369" s="75">
        <v>8.2429521014484806</v>
      </c>
      <c r="E369" s="76">
        <v>346919.79951759579</v>
      </c>
    </row>
    <row r="370" spans="2:5" x14ac:dyDescent="0.3">
      <c r="B370" s="1">
        <v>366</v>
      </c>
      <c r="C370" s="75">
        <v>12.028459165827545</v>
      </c>
      <c r="D370" s="75">
        <v>8.9123627195215978</v>
      </c>
      <c r="E370" s="76">
        <v>123177.47342865865</v>
      </c>
    </row>
    <row r="371" spans="2:5" x14ac:dyDescent="0.3">
      <c r="B371" s="1">
        <v>367</v>
      </c>
      <c r="C371" s="75">
        <v>9.8813403868398328</v>
      </c>
      <c r="D371" s="75">
        <v>8.2498312050388769</v>
      </c>
      <c r="E371" s="76">
        <v>17768.836042270341</v>
      </c>
    </row>
    <row r="372" spans="2:5" x14ac:dyDescent="0.3">
      <c r="B372" s="1">
        <v>368</v>
      </c>
      <c r="C372" s="75">
        <v>17.485028447193741</v>
      </c>
      <c r="D372" s="75">
        <v>8.4997625758876012</v>
      </c>
      <c r="E372" s="76">
        <v>4053318.6705502905</v>
      </c>
    </row>
    <row r="373" spans="2:5" x14ac:dyDescent="0.3">
      <c r="B373" s="1">
        <v>369</v>
      </c>
      <c r="C373" s="75">
        <v>11.478603015006225</v>
      </c>
      <c r="D373" s="75">
        <v>7.7371053506031044</v>
      </c>
      <c r="E373" s="76">
        <v>37360.520112355691</v>
      </c>
    </row>
    <row r="374" spans="2:5" x14ac:dyDescent="0.3">
      <c r="B374" s="1">
        <v>370</v>
      </c>
      <c r="C374" s="75">
        <v>14.084424113845424</v>
      </c>
      <c r="D374" s="75">
        <v>8.425743441094621</v>
      </c>
      <c r="E374" s="76">
        <v>364863.28542884329</v>
      </c>
    </row>
    <row r="375" spans="2:5" x14ac:dyDescent="0.3">
      <c r="B375" s="1">
        <v>371</v>
      </c>
      <c r="C375" s="75">
        <v>5.8880630883229328</v>
      </c>
      <c r="D375" s="75">
        <v>7.0384450047802423</v>
      </c>
      <c r="E375" s="76">
        <v>625.64309860248511</v>
      </c>
    </row>
    <row r="376" spans="2:5" x14ac:dyDescent="0.3">
      <c r="B376" s="1">
        <v>372</v>
      </c>
      <c r="C376" s="75">
        <v>10.442896668218905</v>
      </c>
      <c r="D376" s="75">
        <v>6.4398610788501705</v>
      </c>
      <c r="E376" s="76">
        <v>7493.6349040837003</v>
      </c>
    </row>
    <row r="377" spans="2:5" x14ac:dyDescent="0.3">
      <c r="B377" s="1">
        <v>373</v>
      </c>
      <c r="C377" s="75">
        <v>8.6499158098728586</v>
      </c>
      <c r="D377" s="75">
        <v>6.6913326901836152</v>
      </c>
      <c r="E377" s="76">
        <v>2664.4250656157337</v>
      </c>
    </row>
    <row r="378" spans="2:5" x14ac:dyDescent="0.3">
      <c r="B378" s="1">
        <v>374</v>
      </c>
      <c r="C378" s="75">
        <v>11.70674844909143</v>
      </c>
      <c r="D378" s="75">
        <v>8.6436802069460086</v>
      </c>
      <c r="E378" s="76">
        <v>81884.612639860788</v>
      </c>
    </row>
    <row r="379" spans="2:5" x14ac:dyDescent="0.3">
      <c r="B379" s="1">
        <v>375</v>
      </c>
      <c r="C379" s="75">
        <v>7.8307194013281176</v>
      </c>
      <c r="D379" s="75">
        <v>11.564498550654983</v>
      </c>
      <c r="E379" s="76">
        <v>43027.423259688185</v>
      </c>
    </row>
    <row r="380" spans="2:5" x14ac:dyDescent="0.3">
      <c r="B380" s="1">
        <v>376</v>
      </c>
      <c r="C380" s="75">
        <v>5.9908263142387206</v>
      </c>
      <c r="D380" s="75">
        <v>7.653233145944184</v>
      </c>
      <c r="E380" s="76">
        <v>974.43456319819961</v>
      </c>
    </row>
    <row r="381" spans="2:5" x14ac:dyDescent="0.3">
      <c r="B381" s="1">
        <v>377</v>
      </c>
      <c r="C381" s="75">
        <v>11.512993226950515</v>
      </c>
      <c r="D381" s="75">
        <v>9.4142321624142546</v>
      </c>
      <c r="E381" s="76">
        <v>122097.67207345214</v>
      </c>
    </row>
    <row r="382" spans="2:5" x14ac:dyDescent="0.3">
      <c r="B382" s="1">
        <v>378</v>
      </c>
      <c r="C382" s="75">
        <v>10.847297313171042</v>
      </c>
      <c r="D382" s="75">
        <v>8.3320796773429215</v>
      </c>
      <c r="E382" s="76">
        <v>36490.88429206884</v>
      </c>
    </row>
    <row r="383" spans="2:5" x14ac:dyDescent="0.3">
      <c r="B383" s="1">
        <v>379</v>
      </c>
      <c r="C383" s="75">
        <v>10.765488337180029</v>
      </c>
      <c r="D383" s="75">
        <v>8.6572819631992477</v>
      </c>
      <c r="E383" s="76">
        <v>43186.060229954499</v>
      </c>
    </row>
    <row r="384" spans="2:5" x14ac:dyDescent="0.3">
      <c r="B384" s="1">
        <v>380</v>
      </c>
      <c r="C384" s="75">
        <v>13.538166826758612</v>
      </c>
      <c r="D384" s="75">
        <v>8.0549009354657883</v>
      </c>
      <c r="E384" s="76">
        <v>193308.94294585424</v>
      </c>
    </row>
    <row r="385" spans="2:5" x14ac:dyDescent="0.3">
      <c r="B385" s="1">
        <v>381</v>
      </c>
      <c r="C385" s="75">
        <v>13.943661831469459</v>
      </c>
      <c r="D385" s="75">
        <v>7.4595243315310391</v>
      </c>
      <c r="E385" s="76">
        <v>169448.92065601319</v>
      </c>
    </row>
    <row r="386" spans="2:5" x14ac:dyDescent="0.3">
      <c r="B386" s="1">
        <v>382</v>
      </c>
      <c r="C386" s="75">
        <v>13.591741165819037</v>
      </c>
      <c r="D386" s="75">
        <v>7.9964225744732955</v>
      </c>
      <c r="E386" s="76">
        <v>192648.40773329759</v>
      </c>
    </row>
    <row r="387" spans="2:5" x14ac:dyDescent="0.3">
      <c r="B387" s="1">
        <v>383</v>
      </c>
      <c r="C387" s="75">
        <v>17.627896111023983</v>
      </c>
      <c r="D387" s="75">
        <v>7.5860037082921954</v>
      </c>
      <c r="E387" s="76">
        <v>2375497.4278158424</v>
      </c>
    </row>
    <row r="388" spans="2:5" x14ac:dyDescent="0.3">
      <c r="B388" s="1">
        <v>384</v>
      </c>
      <c r="C388" s="75">
        <v>15.799650887964042</v>
      </c>
      <c r="D388" s="75">
        <v>10.300366510032941</v>
      </c>
      <c r="E388" s="76">
        <v>4390601.8007100914</v>
      </c>
    </row>
    <row r="389" spans="2:5" x14ac:dyDescent="0.3">
      <c r="B389" s="1">
        <v>385</v>
      </c>
      <c r="C389" s="75">
        <v>14.477659734193102</v>
      </c>
      <c r="D389" s="75">
        <v>8.3167647250125594</v>
      </c>
      <c r="E389" s="76">
        <v>444255.32226327626</v>
      </c>
    </row>
    <row r="390" spans="2:5" x14ac:dyDescent="0.3">
      <c r="B390" s="1">
        <v>386</v>
      </c>
      <c r="C390" s="75">
        <v>15.252801877784879</v>
      </c>
      <c r="D390" s="75">
        <v>7.8809359623346076</v>
      </c>
      <c r="E390" s="76">
        <v>561943.61643596611</v>
      </c>
    </row>
    <row r="391" spans="2:5" x14ac:dyDescent="0.3">
      <c r="B391" s="1">
        <v>387</v>
      </c>
      <c r="C391" s="75">
        <v>13.57126376757487</v>
      </c>
      <c r="D391" s="75">
        <v>8.1126311926477896</v>
      </c>
      <c r="E391" s="76">
        <v>205860.89720367917</v>
      </c>
    </row>
    <row r="392" spans="2:5" x14ac:dyDescent="0.3">
      <c r="B392" s="1">
        <v>388</v>
      </c>
      <c r="C392" s="75">
        <v>9.9065300951875415</v>
      </c>
      <c r="D392" s="75">
        <v>7.5602610111348252</v>
      </c>
      <c r="E392" s="76">
        <v>11242.188293440717</v>
      </c>
    </row>
    <row r="393" spans="2:5" x14ac:dyDescent="0.3">
      <c r="B393" s="1">
        <v>389</v>
      </c>
      <c r="C393" s="75">
        <v>11.028733103632337</v>
      </c>
      <c r="D393" s="75">
        <v>7.8579614782722507</v>
      </c>
      <c r="E393" s="76">
        <v>29792.747166587975</v>
      </c>
    </row>
    <row r="394" spans="2:5" x14ac:dyDescent="0.3">
      <c r="B394" s="1">
        <v>390</v>
      </c>
      <c r="C394" s="75">
        <v>14.938566147901154</v>
      </c>
      <c r="D394" s="75">
        <v>9.0394493393221325</v>
      </c>
      <c r="E394" s="76">
        <v>1008852.7717701738</v>
      </c>
    </row>
    <row r="395" spans="2:5" x14ac:dyDescent="0.3">
      <c r="B395" s="1">
        <v>391</v>
      </c>
      <c r="C395" s="75">
        <v>10.095464731948883</v>
      </c>
      <c r="D395" s="75">
        <v>8.9200502374561754</v>
      </c>
      <c r="E395" s="76">
        <v>32668.691100047952</v>
      </c>
    </row>
    <row r="396" spans="2:5" x14ac:dyDescent="0.3">
      <c r="B396" s="1">
        <v>392</v>
      </c>
      <c r="C396" s="75">
        <v>14.103835590166373</v>
      </c>
      <c r="D396" s="75">
        <v>7.5096041222297645</v>
      </c>
      <c r="E396" s="76">
        <v>196009.67147340492</v>
      </c>
    </row>
    <row r="397" spans="2:5" x14ac:dyDescent="0.3">
      <c r="B397" s="1">
        <v>393</v>
      </c>
      <c r="C397" s="75">
        <v>12.100142276087169</v>
      </c>
      <c r="D397" s="75">
        <v>7.5106836047529404</v>
      </c>
      <c r="E397" s="76">
        <v>49050.49303080215</v>
      </c>
    </row>
    <row r="398" spans="2:5" x14ac:dyDescent="0.3">
      <c r="B398" s="1">
        <v>394</v>
      </c>
      <c r="C398" s="75">
        <v>14.983736554061263</v>
      </c>
      <c r="D398" s="75">
        <v>7.8987575383085638</v>
      </c>
      <c r="E398" s="76">
        <v>472164.55356835533</v>
      </c>
    </row>
    <row r="399" spans="2:5" x14ac:dyDescent="0.3">
      <c r="B399" s="1">
        <v>395</v>
      </c>
      <c r="C399" s="75">
        <v>13.668638346532067</v>
      </c>
      <c r="D399" s="75">
        <v>7.0580972826601576</v>
      </c>
      <c r="E399" s="76">
        <v>106064.66176718246</v>
      </c>
    </row>
    <row r="400" spans="2:5" x14ac:dyDescent="0.3">
      <c r="B400" s="1">
        <v>396</v>
      </c>
      <c r="C400" s="75">
        <v>13.035637698121606</v>
      </c>
      <c r="D400" s="75">
        <v>7.4933226626152161</v>
      </c>
      <c r="E400" s="76">
        <v>92525.851773769376</v>
      </c>
    </row>
    <row r="401" spans="2:5" x14ac:dyDescent="0.3">
      <c r="B401" s="1">
        <v>397</v>
      </c>
      <c r="C401" s="75">
        <v>4.5164115544906487</v>
      </c>
      <c r="D401" s="75">
        <v>7.5488994088778156</v>
      </c>
      <c r="E401" s="76">
        <v>446.65468007240514</v>
      </c>
    </row>
    <row r="402" spans="2:5" x14ac:dyDescent="0.3">
      <c r="B402" s="1">
        <v>398</v>
      </c>
      <c r="C402" s="75">
        <v>13.312084800140973</v>
      </c>
      <c r="D402" s="75">
        <v>7.5468725439694548</v>
      </c>
      <c r="E402" s="76">
        <v>116263.45501267796</v>
      </c>
    </row>
    <row r="403" spans="2:5" x14ac:dyDescent="0.3">
      <c r="B403" s="1">
        <v>399</v>
      </c>
      <c r="C403" s="75">
        <v>15.596285869689286</v>
      </c>
      <c r="D403" s="75">
        <v>7.9654142630398042</v>
      </c>
      <c r="E403" s="76">
        <v>755935.00989039033</v>
      </c>
    </row>
    <row r="404" spans="2:5" x14ac:dyDescent="0.3">
      <c r="B404" s="1">
        <v>400</v>
      </c>
      <c r="C404" s="75">
        <v>13.569073702166913</v>
      </c>
      <c r="D404" s="75">
        <v>5.661022734263371</v>
      </c>
      <c r="E404" s="76">
        <v>37619.30952078542</v>
      </c>
    </row>
    <row r="405" spans="2:5" x14ac:dyDescent="0.3">
      <c r="B405" s="1">
        <v>401</v>
      </c>
      <c r="C405" s="75">
        <v>11.342702718727731</v>
      </c>
      <c r="D405" s="75">
        <v>9.0575132470329134</v>
      </c>
      <c r="E405" s="76">
        <v>84802.346725240583</v>
      </c>
    </row>
    <row r="406" spans="2:5" x14ac:dyDescent="0.3">
      <c r="B406" s="1">
        <v>402</v>
      </c>
      <c r="C406" s="75">
        <v>10.501431439961193</v>
      </c>
      <c r="D406" s="75">
        <v>7.7620552196020256</v>
      </c>
      <c r="E406" s="76">
        <v>19407.804083394101</v>
      </c>
    </row>
    <row r="407" spans="2:5" x14ac:dyDescent="0.3">
      <c r="B407" s="1">
        <v>403</v>
      </c>
      <c r="C407" s="75">
        <v>13.201482421368468</v>
      </c>
      <c r="D407" s="75">
        <v>8.201748604755986</v>
      </c>
      <c r="E407" s="76">
        <v>169516.85892099715</v>
      </c>
    </row>
    <row r="408" spans="2:5" x14ac:dyDescent="0.3">
      <c r="B408" s="1">
        <v>404</v>
      </c>
      <c r="C408" s="75">
        <v>13.301419490470376</v>
      </c>
      <c r="D408" s="75">
        <v>7.865728480271855</v>
      </c>
      <c r="E408" s="76">
        <v>143933.52964187093</v>
      </c>
    </row>
    <row r="409" spans="2:5" x14ac:dyDescent="0.3">
      <c r="B409" s="1">
        <v>405</v>
      </c>
      <c r="C409" s="75">
        <v>14.112379893670946</v>
      </c>
      <c r="D409" s="75">
        <v>5.2085884868341044</v>
      </c>
      <c r="E409" s="76">
        <v>40045.054555736628</v>
      </c>
    </row>
    <row r="410" spans="2:5" x14ac:dyDescent="0.3">
      <c r="B410" s="1">
        <v>406</v>
      </c>
      <c r="C410" s="75">
        <v>9.0987504471976557</v>
      </c>
      <c r="D410" s="75">
        <v>7.9384714298840988</v>
      </c>
      <c r="E410" s="76">
        <v>8425.8344438123549</v>
      </c>
    </row>
    <row r="411" spans="2:5" x14ac:dyDescent="0.3">
      <c r="B411" s="1">
        <v>407</v>
      </c>
      <c r="C411" s="75">
        <v>10.830659773136134</v>
      </c>
      <c r="D411" s="75">
        <v>8.8361043101488583</v>
      </c>
      <c r="E411" s="76">
        <v>51112.165777839247</v>
      </c>
    </row>
    <row r="412" spans="2:5" x14ac:dyDescent="0.3">
      <c r="B412" s="1">
        <v>408</v>
      </c>
      <c r="C412" s="75">
        <v>8.7354883035989186</v>
      </c>
      <c r="D412" s="75">
        <v>9.5614337651088999</v>
      </c>
      <c r="E412" s="76">
        <v>20074.875025361962</v>
      </c>
    </row>
    <row r="413" spans="2:5" x14ac:dyDescent="0.3">
      <c r="B413" s="1">
        <v>409</v>
      </c>
      <c r="C413" s="75">
        <v>5.3217171317510639</v>
      </c>
      <c r="D413" s="75">
        <v>8.3693828361924396</v>
      </c>
      <c r="E413" s="76">
        <v>1065.3834988331912</v>
      </c>
    </row>
    <row r="414" spans="2:5" x14ac:dyDescent="0.3">
      <c r="B414" s="1">
        <v>410</v>
      </c>
      <c r="C414" s="75">
        <v>15.051363046290025</v>
      </c>
      <c r="D414" s="75">
        <v>6.873544864432235</v>
      </c>
      <c r="E414" s="76">
        <v>243156.81398318204</v>
      </c>
    </row>
    <row r="415" spans="2:5" x14ac:dyDescent="0.3">
      <c r="B415" s="1">
        <v>411</v>
      </c>
      <c r="C415" s="75">
        <v>9.5109753817488407</v>
      </c>
      <c r="D415" s="75">
        <v>7.7868860354164635</v>
      </c>
      <c r="E415" s="76">
        <v>10038.392387810547</v>
      </c>
    </row>
    <row r="416" spans="2:5" x14ac:dyDescent="0.3">
      <c r="B416" s="1">
        <v>412</v>
      </c>
      <c r="C416" s="75">
        <v>8.3590096806397955</v>
      </c>
      <c r="D416" s="75">
        <v>8.0873293669634787</v>
      </c>
      <c r="E416" s="76">
        <v>5680.5447267180143</v>
      </c>
    </row>
    <row r="417" spans="2:5" x14ac:dyDescent="0.3">
      <c r="B417" s="1">
        <v>413</v>
      </c>
      <c r="C417" s="75">
        <v>12.716271385249467</v>
      </c>
      <c r="D417" s="75">
        <v>5.9753028985119867</v>
      </c>
      <c r="E417" s="76">
        <v>25938.499924465214</v>
      </c>
    </row>
    <row r="418" spans="2:5" x14ac:dyDescent="0.3">
      <c r="B418" s="1">
        <v>414</v>
      </c>
      <c r="C418" s="75">
        <v>10.980509355971295</v>
      </c>
      <c r="D418" s="75">
        <v>8.5355703588217064</v>
      </c>
      <c r="E418" s="76">
        <v>46038.167321877205</v>
      </c>
    </row>
    <row r="419" spans="2:5" x14ac:dyDescent="0.3">
      <c r="B419" s="1">
        <v>415</v>
      </c>
      <c r="C419" s="75">
        <v>16.227687269439137</v>
      </c>
      <c r="D419" s="75">
        <v>7.8203029071979824</v>
      </c>
      <c r="E419" s="76">
        <v>1058842.0723050586</v>
      </c>
    </row>
    <row r="420" spans="2:5" x14ac:dyDescent="0.3">
      <c r="B420" s="1">
        <v>416</v>
      </c>
      <c r="C420" s="75">
        <v>12.926030141915579</v>
      </c>
      <c r="D420" s="75">
        <v>7.9282036557875646</v>
      </c>
      <c r="E420" s="76">
        <v>115914.94364723365</v>
      </c>
    </row>
    <row r="421" spans="2:5" x14ac:dyDescent="0.3">
      <c r="B421" s="1">
        <v>417</v>
      </c>
      <c r="C421" s="75">
        <v>16.093030644855901</v>
      </c>
      <c r="D421" s="75">
        <v>7.2791385746042545</v>
      </c>
      <c r="E421" s="76">
        <v>662846.20036935329</v>
      </c>
    </row>
    <row r="422" spans="2:5" x14ac:dyDescent="0.3">
      <c r="B422" s="1">
        <v>418</v>
      </c>
      <c r="C422" s="75">
        <v>14.707297953272532</v>
      </c>
      <c r="D422" s="75">
        <v>8.4327224991145773</v>
      </c>
      <c r="E422" s="76">
        <v>564448.25898563361</v>
      </c>
    </row>
    <row r="423" spans="2:5" x14ac:dyDescent="0.3">
      <c r="B423" s="1">
        <v>419</v>
      </c>
      <c r="C423" s="75">
        <v>12.640530019165871</v>
      </c>
      <c r="D423" s="75">
        <v>7.2663041732080433</v>
      </c>
      <c r="E423" s="76">
        <v>60162.69462404264</v>
      </c>
    </row>
    <row r="424" spans="2:5" x14ac:dyDescent="0.3">
      <c r="B424" s="1">
        <v>420</v>
      </c>
      <c r="C424" s="75">
        <v>8.4518321558221494</v>
      </c>
      <c r="D424" s="75">
        <v>7.4805200712291455</v>
      </c>
      <c r="E424" s="76">
        <v>3996.7861434383508</v>
      </c>
    </row>
    <row r="425" spans="2:5" x14ac:dyDescent="0.3">
      <c r="B425" s="1">
        <v>421</v>
      </c>
      <c r="C425" s="75">
        <v>15.980804086547291</v>
      </c>
      <c r="D425" s="75">
        <v>8.8433364637932108</v>
      </c>
      <c r="E425" s="76">
        <v>1813284.3426487646</v>
      </c>
    </row>
    <row r="426" spans="2:5" x14ac:dyDescent="0.3">
      <c r="B426" s="1">
        <v>422</v>
      </c>
      <c r="C426" s="75">
        <v>14.659467120969012</v>
      </c>
      <c r="D426" s="75">
        <v>8.1119399341546945</v>
      </c>
      <c r="E426" s="76">
        <v>437207.57774282497</v>
      </c>
    </row>
    <row r="427" spans="2:5" x14ac:dyDescent="0.3">
      <c r="B427" s="1">
        <v>423</v>
      </c>
      <c r="C427" s="75">
        <v>13.778949870860879</v>
      </c>
      <c r="D427" s="75">
        <v>8.4484097960927791</v>
      </c>
      <c r="E427" s="76">
        <v>299963.28943937487</v>
      </c>
    </row>
    <row r="428" spans="2:5" x14ac:dyDescent="0.3">
      <c r="B428" s="1">
        <v>424</v>
      </c>
      <c r="C428" s="75">
        <v>11.419139291164038</v>
      </c>
      <c r="D428" s="75">
        <v>9.4902169202902389</v>
      </c>
      <c r="E428" s="76">
        <v>120611.89160905732</v>
      </c>
    </row>
    <row r="429" spans="2:5" x14ac:dyDescent="0.3">
      <c r="B429" s="1">
        <v>425</v>
      </c>
      <c r="C429" s="75">
        <v>13.958747771338716</v>
      </c>
      <c r="D429" s="75">
        <v>6.8946857686311187</v>
      </c>
      <c r="E429" s="76">
        <v>115776.89238959557</v>
      </c>
    </row>
    <row r="430" spans="2:5" x14ac:dyDescent="0.3">
      <c r="B430" s="1">
        <v>426</v>
      </c>
      <c r="C430" s="75">
        <v>9.3514978834293565</v>
      </c>
      <c r="D430" s="75">
        <v>8.4465294207329897</v>
      </c>
      <c r="E430" s="76">
        <v>14176.104572229418</v>
      </c>
    </row>
    <row r="431" spans="2:5" x14ac:dyDescent="0.3">
      <c r="B431" s="1">
        <v>427</v>
      </c>
      <c r="C431" s="75">
        <v>11.967204670872647</v>
      </c>
      <c r="D431" s="75">
        <v>6.4136097410218511</v>
      </c>
      <c r="E431" s="76">
        <v>20950.02558223726</v>
      </c>
    </row>
    <row r="432" spans="2:5" x14ac:dyDescent="0.3">
      <c r="B432" s="1">
        <v>428</v>
      </c>
      <c r="C432" s="75">
        <v>13.849951347306998</v>
      </c>
      <c r="D432" s="75">
        <v>10.303313847974447</v>
      </c>
      <c r="E432" s="76">
        <v>1139338.9993904773</v>
      </c>
    </row>
    <row r="433" spans="2:5" x14ac:dyDescent="0.3">
      <c r="B433" s="1">
        <v>429</v>
      </c>
      <c r="C433" s="75">
        <v>9.9960611499270442</v>
      </c>
      <c r="D433" s="75">
        <v>8.8157522312972425</v>
      </c>
      <c r="E433" s="76">
        <v>28396.002906524416</v>
      </c>
    </row>
    <row r="434" spans="2:5" x14ac:dyDescent="0.3">
      <c r="B434" s="1">
        <v>430</v>
      </c>
      <c r="C434" s="75">
        <v>16.507463982500507</v>
      </c>
      <c r="D434" s="75">
        <v>6.8401174528883404</v>
      </c>
      <c r="E434" s="76">
        <v>651620.81586603308</v>
      </c>
    </row>
    <row r="435" spans="2:5" x14ac:dyDescent="0.3">
      <c r="B435" s="1">
        <v>431</v>
      </c>
      <c r="C435" s="75">
        <v>11.21232334913201</v>
      </c>
      <c r="D435" s="75">
        <v>10.094433580401072</v>
      </c>
      <c r="E435" s="76">
        <v>158845.79564760576</v>
      </c>
    </row>
    <row r="436" spans="2:5" x14ac:dyDescent="0.3">
      <c r="B436" s="1">
        <v>432</v>
      </c>
      <c r="C436" s="75">
        <v>10.80898647320813</v>
      </c>
      <c r="D436" s="75">
        <v>8.1940407352517362</v>
      </c>
      <c r="E436" s="76">
        <v>32307.628250472</v>
      </c>
    </row>
    <row r="437" spans="2:5" x14ac:dyDescent="0.3">
      <c r="B437" s="1">
        <v>433</v>
      </c>
      <c r="C437" s="75">
        <v>18.296668811430166</v>
      </c>
      <c r="D437" s="75">
        <v>8.3023995274565117</v>
      </c>
      <c r="E437" s="76">
        <v>6204618.3272335716</v>
      </c>
    </row>
    <row r="438" spans="2:5" x14ac:dyDescent="0.3">
      <c r="B438" s="1">
        <v>434</v>
      </c>
      <c r="C438" s="75">
        <v>15.721387311352517</v>
      </c>
      <c r="D438" s="75">
        <v>10.023822914900812</v>
      </c>
      <c r="E438" s="76">
        <v>3433400.3539928142</v>
      </c>
    </row>
    <row r="439" spans="2:5" x14ac:dyDescent="0.3">
      <c r="B439" s="1">
        <v>435</v>
      </c>
      <c r="C439" s="75">
        <v>13.190135937965358</v>
      </c>
      <c r="D439" s="75">
        <v>8.3934051770341167</v>
      </c>
      <c r="E439" s="76">
        <v>192071.58207216192</v>
      </c>
    </row>
    <row r="440" spans="2:5" x14ac:dyDescent="0.3">
      <c r="B440" s="1">
        <v>436</v>
      </c>
      <c r="C440" s="75">
        <v>10.873100444239915</v>
      </c>
      <c r="D440" s="75">
        <v>7.9238618000465735</v>
      </c>
      <c r="E440" s="76">
        <v>28014.48913451776</v>
      </c>
    </row>
    <row r="441" spans="2:5" x14ac:dyDescent="0.3">
      <c r="B441" s="1">
        <v>437</v>
      </c>
      <c r="C441" s="75">
        <v>11.162703369193025</v>
      </c>
      <c r="D441" s="75">
        <v>7.9915375125956656</v>
      </c>
      <c r="E441" s="76">
        <v>35832.210196041116</v>
      </c>
    </row>
    <row r="442" spans="2:5" x14ac:dyDescent="0.3">
      <c r="B442" s="1">
        <v>438</v>
      </c>
      <c r="C442" s="75">
        <v>10.09132857122046</v>
      </c>
      <c r="D442" s="75">
        <v>5.8204338934623427</v>
      </c>
      <c r="E442" s="76">
        <v>3854.5149410661893</v>
      </c>
    </row>
    <row r="443" spans="2:5" x14ac:dyDescent="0.3">
      <c r="B443" s="1">
        <v>439</v>
      </c>
      <c r="C443" s="75">
        <v>8.5523488367143425</v>
      </c>
      <c r="D443" s="75">
        <v>9.0875843280842172</v>
      </c>
      <c r="E443" s="76">
        <v>12811.439245811831</v>
      </c>
    </row>
    <row r="444" spans="2:5" x14ac:dyDescent="0.3">
      <c r="B444" s="1">
        <v>440</v>
      </c>
      <c r="C444" s="75">
        <v>12.63337823152359</v>
      </c>
      <c r="D444" s="75">
        <v>7.8535691889931289</v>
      </c>
      <c r="E444" s="76">
        <v>89903.900092024604</v>
      </c>
    </row>
    <row r="445" spans="2:5" x14ac:dyDescent="0.3">
      <c r="B445" s="1">
        <v>441</v>
      </c>
      <c r="C445" s="75">
        <v>8.4080598215092213</v>
      </c>
      <c r="D445" s="75">
        <v>9.0161145432700653</v>
      </c>
      <c r="E445" s="76">
        <v>11069.953515179101</v>
      </c>
    </row>
    <row r="446" spans="2:5" x14ac:dyDescent="0.3">
      <c r="B446" s="1">
        <v>442</v>
      </c>
      <c r="C446" s="75">
        <v>14.250815726626509</v>
      </c>
      <c r="D446" s="75">
        <v>8.115298700809511</v>
      </c>
      <c r="E446" s="76">
        <v>330185.33225209615</v>
      </c>
    </row>
    <row r="447" spans="2:5" x14ac:dyDescent="0.3">
      <c r="B447" s="1">
        <v>443</v>
      </c>
      <c r="C447" s="75">
        <v>13.008976132909883</v>
      </c>
      <c r="D447" s="75">
        <v>7.6085258310826003</v>
      </c>
      <c r="E447" s="76">
        <v>98379.454054592279</v>
      </c>
    </row>
    <row r="448" spans="2:5" x14ac:dyDescent="0.3">
      <c r="B448" s="1">
        <v>444</v>
      </c>
      <c r="C448" s="75">
        <v>12.698751303499039</v>
      </c>
      <c r="D448" s="75">
        <v>7.3567763949642853</v>
      </c>
      <c r="E448" s="76">
        <v>66682.513148768863</v>
      </c>
    </row>
    <row r="449" spans="2:5" x14ac:dyDescent="0.3">
      <c r="B449" s="1">
        <v>445</v>
      </c>
      <c r="C449" s="75">
        <v>8.2981526837098176</v>
      </c>
      <c r="D449" s="75">
        <v>9.7738202555856564</v>
      </c>
      <c r="E449" s="76">
        <v>17274.636841967524</v>
      </c>
    </row>
    <row r="450" spans="2:5" x14ac:dyDescent="0.3">
      <c r="B450" s="1">
        <v>446</v>
      </c>
      <c r="C450" s="75">
        <v>11.050137067870478</v>
      </c>
      <c r="D450" s="75">
        <v>8.2479816973406486</v>
      </c>
      <c r="E450" s="76">
        <v>39591.010733423478</v>
      </c>
    </row>
    <row r="451" spans="2:5" x14ac:dyDescent="0.3">
      <c r="B451" s="1">
        <v>447</v>
      </c>
      <c r="C451" s="75">
        <v>16.50748738745731</v>
      </c>
      <c r="D451" s="75">
        <v>9.5591619545611515</v>
      </c>
      <c r="E451" s="76">
        <v>4290083.3739845967</v>
      </c>
    </row>
    <row r="452" spans="2:5" x14ac:dyDescent="0.3">
      <c r="B452" s="1">
        <v>448</v>
      </c>
      <c r="C452" s="75">
        <v>14.570334225877914</v>
      </c>
      <c r="D452" s="75">
        <v>8.141165723392314</v>
      </c>
      <c r="E452" s="76">
        <v>419436.77801474201</v>
      </c>
    </row>
    <row r="453" spans="2:5" x14ac:dyDescent="0.3">
      <c r="B453" s="1">
        <v>449</v>
      </c>
      <c r="C453" s="75">
        <v>11.182143724098323</v>
      </c>
      <c r="D453" s="75">
        <v>8.9368520738576702</v>
      </c>
      <c r="E453" s="76">
        <v>69827.543278225668</v>
      </c>
    </row>
    <row r="454" spans="2:5" x14ac:dyDescent="0.3">
      <c r="B454" s="1">
        <v>450</v>
      </c>
      <c r="C454" s="75">
        <v>10.224296444465011</v>
      </c>
      <c r="D454" s="75">
        <v>8.2356411309659006</v>
      </c>
      <c r="E454" s="76">
        <v>22252.218478546842</v>
      </c>
    </row>
    <row r="455" spans="2:5" x14ac:dyDescent="0.3">
      <c r="B455" s="1">
        <v>451</v>
      </c>
      <c r="C455" s="75">
        <v>10.162077925587676</v>
      </c>
      <c r="D455" s="75">
        <v>5.599563259175488</v>
      </c>
      <c r="E455" s="76">
        <v>3474.8001107927544</v>
      </c>
    </row>
    <row r="456" spans="2:5" x14ac:dyDescent="0.3">
      <c r="B456" s="1">
        <v>452</v>
      </c>
      <c r="C456" s="75">
        <v>7.1281110350725179</v>
      </c>
      <c r="D456" s="75">
        <v>7.7988944339778934</v>
      </c>
      <c r="E456" s="76">
        <v>2106.1464439280385</v>
      </c>
    </row>
    <row r="457" spans="2:5" x14ac:dyDescent="0.3">
      <c r="B457" s="1">
        <v>453</v>
      </c>
      <c r="C457" s="75">
        <v>7.3172491508341846</v>
      </c>
      <c r="D457" s="75">
        <v>7.8373780657963223</v>
      </c>
      <c r="E457" s="76">
        <v>2434.3099874246273</v>
      </c>
    </row>
    <row r="458" spans="2:5" x14ac:dyDescent="0.3">
      <c r="B458" s="1">
        <v>454</v>
      </c>
      <c r="C458" s="75">
        <v>1.4314172728808003</v>
      </c>
      <c r="D458" s="75">
        <v>7.8471915728041406</v>
      </c>
      <c r="E458" s="76">
        <v>246.77855448702766</v>
      </c>
    </row>
    <row r="459" spans="2:5" x14ac:dyDescent="0.3">
      <c r="B459" s="1">
        <v>455</v>
      </c>
      <c r="C459" s="75">
        <v>11.945576542493429</v>
      </c>
      <c r="D459" s="75">
        <v>6.0195202710256641</v>
      </c>
      <c r="E459" s="76">
        <v>15717.106410595499</v>
      </c>
    </row>
    <row r="460" spans="2:5" x14ac:dyDescent="0.3">
      <c r="B460" s="1">
        <v>456</v>
      </c>
      <c r="C460" s="75">
        <v>6.2569354879732737</v>
      </c>
      <c r="D460" s="75">
        <v>8.6752680916270926</v>
      </c>
      <c r="E460" s="76">
        <v>2200.3991688946376</v>
      </c>
    </row>
    <row r="461" spans="2:5" x14ac:dyDescent="0.3">
      <c r="B461" s="1">
        <v>457</v>
      </c>
      <c r="C461" s="75">
        <v>11.243552110747974</v>
      </c>
      <c r="D461" s="75">
        <v>6.8002250995489568</v>
      </c>
      <c r="E461" s="76">
        <v>16629.567011791216</v>
      </c>
    </row>
    <row r="462" spans="2:5" x14ac:dyDescent="0.3">
      <c r="B462" s="1">
        <v>458</v>
      </c>
      <c r="C462" s="75">
        <v>10.147155598042065</v>
      </c>
      <c r="D462" s="75">
        <v>7.1503104728458604</v>
      </c>
      <c r="E462" s="76">
        <v>9989.3295210051456</v>
      </c>
    </row>
    <row r="463" spans="2:5" x14ac:dyDescent="0.3">
      <c r="B463" s="1">
        <v>459</v>
      </c>
      <c r="C463" s="75">
        <v>11.238163928828241</v>
      </c>
      <c r="D463" s="75">
        <v>8.7479719832896219</v>
      </c>
      <c r="E463" s="76">
        <v>63688.868209550128</v>
      </c>
    </row>
    <row r="464" spans="2:5" x14ac:dyDescent="0.3">
      <c r="B464" s="1">
        <v>460</v>
      </c>
      <c r="C464" s="75">
        <v>12.923018989277127</v>
      </c>
      <c r="D464" s="75">
        <v>6.0681750664015555</v>
      </c>
      <c r="E464" s="76">
        <v>31906.806449324635</v>
      </c>
    </row>
    <row r="465" spans="2:5" x14ac:dyDescent="0.3">
      <c r="B465" s="1">
        <v>461</v>
      </c>
      <c r="C465" s="75">
        <v>9.6833212278638445</v>
      </c>
      <c r="D465" s="75">
        <v>9.4835970931241516</v>
      </c>
      <c r="E465" s="76">
        <v>36330.59365046442</v>
      </c>
    </row>
    <row r="466" spans="2:5" x14ac:dyDescent="0.3">
      <c r="B466" s="1">
        <v>462</v>
      </c>
      <c r="C466" s="75">
        <v>9.2971956358665224</v>
      </c>
      <c r="D466" s="75">
        <v>7.3455784176660348</v>
      </c>
      <c r="E466" s="76">
        <v>6415.7451417940929</v>
      </c>
    </row>
    <row r="467" spans="2:5" x14ac:dyDescent="0.3">
      <c r="B467" s="1">
        <v>463</v>
      </c>
      <c r="C467" s="75">
        <v>11.116789559512222</v>
      </c>
      <c r="D467" s="75">
        <v>8.0488411594898928</v>
      </c>
      <c r="E467" s="76">
        <v>36119.669648368326</v>
      </c>
    </row>
    <row r="468" spans="2:5" x14ac:dyDescent="0.3">
      <c r="B468" s="1">
        <v>464</v>
      </c>
      <c r="C468" s="75">
        <v>11.853516623207396</v>
      </c>
      <c r="D468" s="75">
        <v>9.0949360114207884</v>
      </c>
      <c r="E468" s="76">
        <v>123853.72559865567</v>
      </c>
    </row>
    <row r="469" spans="2:5" x14ac:dyDescent="0.3">
      <c r="B469" s="1">
        <v>465</v>
      </c>
      <c r="C469" s="75">
        <v>16.185492434484097</v>
      </c>
      <c r="D469" s="75">
        <v>6.6870438747409002</v>
      </c>
      <c r="E469" s="76">
        <v>468835.47171607718</v>
      </c>
    </row>
    <row r="470" spans="2:5" x14ac:dyDescent="0.3">
      <c r="B470" s="1">
        <v>466</v>
      </c>
      <c r="C470" s="75">
        <v>17.044616682863314</v>
      </c>
      <c r="D470" s="75">
        <v>8.5623637586350991</v>
      </c>
      <c r="E470" s="76">
        <v>3119522.5866339407</v>
      </c>
    </row>
    <row r="471" spans="2:5" x14ac:dyDescent="0.3">
      <c r="B471" s="1">
        <v>467</v>
      </c>
      <c r="C471" s="75">
        <v>10.857672446509913</v>
      </c>
      <c r="D471" s="75">
        <v>8.7557092176792448</v>
      </c>
      <c r="E471" s="76">
        <v>49256.808895694281</v>
      </c>
    </row>
    <row r="472" spans="2:5" x14ac:dyDescent="0.3">
      <c r="B472" s="1">
        <v>468</v>
      </c>
      <c r="C472" s="75">
        <v>14.337369978084695</v>
      </c>
      <c r="D472" s="75">
        <v>8.0847745406415736</v>
      </c>
      <c r="E472" s="76">
        <v>343248.95514159725</v>
      </c>
    </row>
    <row r="473" spans="2:5" x14ac:dyDescent="0.3">
      <c r="B473" s="1">
        <v>469</v>
      </c>
      <c r="C473" s="75">
        <v>9.4845234054805658</v>
      </c>
      <c r="D473" s="75">
        <v>8.2836916112622117</v>
      </c>
      <c r="E473" s="76">
        <v>13874.601814112981</v>
      </c>
    </row>
    <row r="474" spans="2:5" x14ac:dyDescent="0.3">
      <c r="B474" s="1">
        <v>470</v>
      </c>
      <c r="C474" s="75">
        <v>11.083469088010141</v>
      </c>
      <c r="D474" s="75">
        <v>8.3433709569230832</v>
      </c>
      <c r="E474" s="76">
        <v>43272.568492657098</v>
      </c>
    </row>
    <row r="475" spans="2:5" x14ac:dyDescent="0.3">
      <c r="B475" s="1">
        <v>471</v>
      </c>
      <c r="C475" s="75">
        <v>10.851378849901057</v>
      </c>
      <c r="D475" s="75">
        <v>7.1837969930512049</v>
      </c>
      <c r="E475" s="76">
        <v>16554.517772070114</v>
      </c>
    </row>
    <row r="476" spans="2:5" x14ac:dyDescent="0.3">
      <c r="B476" s="1">
        <v>472</v>
      </c>
      <c r="C476" s="75">
        <v>9.5462510715698041</v>
      </c>
      <c r="D476" s="75">
        <v>9.5825388757722543</v>
      </c>
      <c r="E476" s="76">
        <v>35410.182281479007</v>
      </c>
    </row>
    <row r="477" spans="2:5" x14ac:dyDescent="0.3">
      <c r="B477" s="1">
        <v>473</v>
      </c>
      <c r="C477" s="75">
        <v>14.029903842462645</v>
      </c>
      <c r="D477" s="75">
        <v>8.3683486243449305</v>
      </c>
      <c r="E477" s="76">
        <v>337643.12201328215</v>
      </c>
    </row>
    <row r="478" spans="2:5" x14ac:dyDescent="0.3">
      <c r="B478" s="1">
        <v>474</v>
      </c>
      <c r="C478" s="75">
        <v>17.83841416187045</v>
      </c>
      <c r="D478" s="75">
        <v>8.2158086709699365</v>
      </c>
      <c r="E478" s="76">
        <v>4253117.8267563423</v>
      </c>
    </row>
    <row r="479" spans="2:5" x14ac:dyDescent="0.3">
      <c r="B479" s="1">
        <v>475</v>
      </c>
      <c r="C479" s="75">
        <v>8.9914440064185417</v>
      </c>
      <c r="D479" s="75">
        <v>8.3926492255558518</v>
      </c>
      <c r="E479" s="76">
        <v>10700.887350940935</v>
      </c>
    </row>
    <row r="480" spans="2:5" x14ac:dyDescent="0.3">
      <c r="B480" s="1">
        <v>476</v>
      </c>
      <c r="C480" s="75">
        <v>9.6683803017885133</v>
      </c>
      <c r="D480" s="75">
        <v>7.4915522618976151</v>
      </c>
      <c r="E480" s="76">
        <v>9118.7025643976958</v>
      </c>
    </row>
    <row r="481" spans="2:5" x14ac:dyDescent="0.3">
      <c r="B481" s="1">
        <v>477</v>
      </c>
      <c r="C481" s="75">
        <v>13.142778112637993</v>
      </c>
      <c r="D481" s="75">
        <v>8.4524702115888033</v>
      </c>
      <c r="E481" s="76">
        <v>193640.74325441881</v>
      </c>
    </row>
    <row r="482" spans="2:5" x14ac:dyDescent="0.3">
      <c r="B482" s="1">
        <v>478</v>
      </c>
      <c r="C482" s="75">
        <v>5.9941080034654544</v>
      </c>
      <c r="D482" s="75">
        <v>7.6350518275684767</v>
      </c>
      <c r="E482" s="76">
        <v>964.98839715643612</v>
      </c>
    </row>
    <row r="483" spans="2:5" x14ac:dyDescent="0.3">
      <c r="B483" s="1">
        <v>479</v>
      </c>
      <c r="C483" s="75">
        <v>9.9601210001929115</v>
      </c>
      <c r="D483" s="75">
        <v>6.7775382711173258</v>
      </c>
      <c r="E483" s="76">
        <v>6805.2429788776226</v>
      </c>
    </row>
    <row r="484" spans="2:5" x14ac:dyDescent="0.3">
      <c r="B484" s="1">
        <v>480</v>
      </c>
      <c r="C484" s="75">
        <v>8.507456604624668</v>
      </c>
      <c r="D484" s="75">
        <v>6.8001494326395076</v>
      </c>
      <c r="E484" s="76">
        <v>2611.9214044716132</v>
      </c>
    </row>
    <row r="485" spans="2:5" x14ac:dyDescent="0.3">
      <c r="B485" s="1">
        <v>481</v>
      </c>
      <c r="C485" s="75">
        <v>8.411663633277719</v>
      </c>
      <c r="D485" s="75">
        <v>8.4800128813028</v>
      </c>
      <c r="E485" s="76">
        <v>7691.2923829800802</v>
      </c>
    </row>
    <row r="486" spans="2:5" x14ac:dyDescent="0.3">
      <c r="B486" s="1">
        <v>482</v>
      </c>
      <c r="C486" s="75">
        <v>12.568598747386194</v>
      </c>
      <c r="D486" s="75">
        <v>7.9686525058568156</v>
      </c>
      <c r="E486" s="76">
        <v>93096.530533417856</v>
      </c>
    </row>
    <row r="487" spans="2:5" x14ac:dyDescent="0.3">
      <c r="B487" s="1">
        <v>483</v>
      </c>
      <c r="C487" s="75">
        <v>11.353224234772121</v>
      </c>
      <c r="D487" s="75">
        <v>8.2584815330097125</v>
      </c>
      <c r="E487" s="76">
        <v>49144.851583174161</v>
      </c>
    </row>
    <row r="488" spans="2:5" x14ac:dyDescent="0.3">
      <c r="B488" s="1">
        <v>484</v>
      </c>
      <c r="C488" s="75">
        <v>12.850506665032579</v>
      </c>
      <c r="D488" s="75">
        <v>6.7591325292523265</v>
      </c>
      <c r="E488" s="76">
        <v>48962.44525449691</v>
      </c>
    </row>
    <row r="489" spans="2:5" x14ac:dyDescent="0.3">
      <c r="B489" s="1">
        <v>485</v>
      </c>
      <c r="C489" s="75">
        <v>11.192775570096998</v>
      </c>
      <c r="D489" s="75">
        <v>6.8133363509684113</v>
      </c>
      <c r="E489" s="76">
        <v>16205.276438410248</v>
      </c>
    </row>
    <row r="490" spans="2:5" x14ac:dyDescent="0.3">
      <c r="B490" s="1">
        <v>486</v>
      </c>
      <c r="C490" s="75">
        <v>13.858411539046537</v>
      </c>
      <c r="D490" s="75">
        <v>9.5998911365675337</v>
      </c>
      <c r="E490" s="76">
        <v>703874.4415571813</v>
      </c>
    </row>
    <row r="491" spans="2:5" x14ac:dyDescent="0.3">
      <c r="B491" s="1">
        <v>487</v>
      </c>
      <c r="C491" s="75">
        <v>6.7297082950432907</v>
      </c>
      <c r="D491" s="75">
        <v>9.3370211547394426</v>
      </c>
      <c r="E491" s="76">
        <v>4571.5011977621189</v>
      </c>
    </row>
    <row r="492" spans="2:5" x14ac:dyDescent="0.3">
      <c r="B492" s="1">
        <v>488</v>
      </c>
      <c r="C492" s="75">
        <v>13.366964295139569</v>
      </c>
      <c r="D492" s="75">
        <v>8.4417040241729993</v>
      </c>
      <c r="E492" s="76">
        <v>224469.82522531628</v>
      </c>
    </row>
    <row r="493" spans="2:5" x14ac:dyDescent="0.3">
      <c r="B493" s="1">
        <v>489</v>
      </c>
      <c r="C493" s="75">
        <v>11.871604810791437</v>
      </c>
      <c r="D493" s="75">
        <v>6.7921729453078044</v>
      </c>
      <c r="E493" s="76">
        <v>25483.784633167452</v>
      </c>
    </row>
    <row r="494" spans="2:5" x14ac:dyDescent="0.3">
      <c r="B494" s="1">
        <v>490</v>
      </c>
      <c r="C494" s="75">
        <v>12.811802116148966</v>
      </c>
      <c r="D494" s="75">
        <v>8.4192272813717324</v>
      </c>
      <c r="E494" s="76">
        <v>150493.42434345276</v>
      </c>
    </row>
    <row r="495" spans="2:5" x14ac:dyDescent="0.3">
      <c r="B495" s="1">
        <v>491</v>
      </c>
      <c r="C495" s="75">
        <v>11.729559481157455</v>
      </c>
      <c r="D495" s="75">
        <v>8.2418326937749544</v>
      </c>
      <c r="E495" s="76">
        <v>62988.532370566194</v>
      </c>
    </row>
    <row r="496" spans="2:5" x14ac:dyDescent="0.3">
      <c r="B496" s="1">
        <v>492</v>
      </c>
      <c r="C496" s="75">
        <v>6.596069638372243</v>
      </c>
      <c r="D496" s="75">
        <v>6.8195270611601693</v>
      </c>
      <c r="E496" s="76">
        <v>804.61959892479263</v>
      </c>
    </row>
    <row r="497" spans="2:5" x14ac:dyDescent="0.3">
      <c r="B497" s="1">
        <v>493</v>
      </c>
      <c r="C497" s="75">
        <v>10.067854962326074</v>
      </c>
      <c r="D497" s="75">
        <v>8.4132895348473724</v>
      </c>
      <c r="E497" s="76">
        <v>22596.371968501331</v>
      </c>
    </row>
    <row r="498" spans="2:5" x14ac:dyDescent="0.3">
      <c r="B498" s="1">
        <v>494</v>
      </c>
      <c r="C498" s="75">
        <v>9.4287332103136876</v>
      </c>
      <c r="D498" s="75">
        <v>8.2247066216725031</v>
      </c>
      <c r="E498" s="76">
        <v>12826.732398671496</v>
      </c>
    </row>
    <row r="499" spans="2:5" x14ac:dyDescent="0.3">
      <c r="B499" s="1">
        <v>495</v>
      </c>
      <c r="C499" s="75">
        <v>14.010152361909888</v>
      </c>
      <c r="D499" s="75">
        <v>8.927190945483618</v>
      </c>
      <c r="E499" s="76">
        <v>490563.26804814342</v>
      </c>
    </row>
    <row r="500" spans="2:5" x14ac:dyDescent="0.3">
      <c r="B500" s="1">
        <v>496</v>
      </c>
      <c r="C500" s="75">
        <v>9.9619468225852081</v>
      </c>
      <c r="D500" s="75">
        <v>9.1090051025914818</v>
      </c>
      <c r="E500" s="76">
        <v>33961.501648252204</v>
      </c>
    </row>
    <row r="501" spans="2:5" x14ac:dyDescent="0.3">
      <c r="B501" s="1">
        <v>497</v>
      </c>
      <c r="C501" s="75">
        <v>15.521462153316651</v>
      </c>
      <c r="D501" s="75">
        <v>7.1862995704652768</v>
      </c>
      <c r="E501" s="76">
        <v>418276.43386460393</v>
      </c>
    </row>
    <row r="502" spans="2:5" x14ac:dyDescent="0.3">
      <c r="B502" s="1">
        <v>498</v>
      </c>
      <c r="C502" s="75">
        <v>12.920525874973816</v>
      </c>
      <c r="D502" s="75">
        <v>10.793795112365075</v>
      </c>
      <c r="E502" s="76">
        <v>840733.78608162212</v>
      </c>
    </row>
    <row r="503" spans="2:5" x14ac:dyDescent="0.3">
      <c r="B503" s="1">
        <v>499</v>
      </c>
      <c r="C503" s="75">
        <v>13.915996271500717</v>
      </c>
      <c r="D503" s="75">
        <v>8.1586448133730425</v>
      </c>
      <c r="E503" s="76">
        <v>269830.3335712573</v>
      </c>
    </row>
    <row r="504" spans="2:5" x14ac:dyDescent="0.3">
      <c r="B504" s="1">
        <v>500</v>
      </c>
      <c r="C504" s="75">
        <v>10.736440288325866</v>
      </c>
      <c r="D504" s="75">
        <v>7.4213167529255637</v>
      </c>
      <c r="E504" s="76">
        <v>18024.569446859135</v>
      </c>
    </row>
    <row r="505" spans="2:5" x14ac:dyDescent="0.3">
      <c r="B505" s="1">
        <v>501</v>
      </c>
      <c r="C505" s="75">
        <v>15.54409767526241</v>
      </c>
      <c r="D505" s="75">
        <v>7.6451771730619109</v>
      </c>
      <c r="E505" s="76">
        <v>583969.96552796767</v>
      </c>
    </row>
    <row r="506" spans="2:5" x14ac:dyDescent="0.3">
      <c r="B506" s="1">
        <v>502</v>
      </c>
      <c r="C506" s="75">
        <v>7.6559281782730366</v>
      </c>
      <c r="D506" s="75">
        <v>9.1740151327834489</v>
      </c>
      <c r="E506" s="76">
        <v>7468.1639815906046</v>
      </c>
    </row>
    <row r="507" spans="2:5" x14ac:dyDescent="0.3">
      <c r="B507" s="1">
        <v>503</v>
      </c>
      <c r="C507" s="75">
        <v>13.307604362735821</v>
      </c>
      <c r="D507" s="75">
        <v>7.4401363167559236</v>
      </c>
      <c r="E507" s="76">
        <v>107643.40517165471</v>
      </c>
    </row>
    <row r="508" spans="2:5" x14ac:dyDescent="0.3">
      <c r="B508" s="1">
        <v>504</v>
      </c>
      <c r="C508" s="75">
        <v>12.819263851003099</v>
      </c>
      <c r="D508" s="75">
        <v>8.8548852257861359</v>
      </c>
      <c r="E508" s="76">
        <v>204558.17145454008</v>
      </c>
    </row>
    <row r="509" spans="2:5" x14ac:dyDescent="0.3">
      <c r="B509" s="1">
        <v>505</v>
      </c>
      <c r="C509" s="75">
        <v>9.355139972445361</v>
      </c>
      <c r="D509" s="75">
        <v>7.2369282660498104</v>
      </c>
      <c r="E509" s="76">
        <v>6192.7110325157437</v>
      </c>
    </row>
    <row r="510" spans="2:5" x14ac:dyDescent="0.3">
      <c r="B510" s="1">
        <v>506</v>
      </c>
      <c r="C510" s="75">
        <v>9.148658228533785</v>
      </c>
      <c r="D510" s="75">
        <v>8.6293557192279078</v>
      </c>
      <c r="E510" s="76">
        <v>14004.970594631121</v>
      </c>
    </row>
    <row r="511" spans="2:5" x14ac:dyDescent="0.3">
      <c r="B511" s="1">
        <v>507</v>
      </c>
      <c r="C511" s="75">
        <v>13.297240913545297</v>
      </c>
      <c r="D511" s="75">
        <v>5.6899347911992812</v>
      </c>
      <c r="E511" s="76">
        <v>31803.905956374958</v>
      </c>
    </row>
    <row r="512" spans="2:5" x14ac:dyDescent="0.3">
      <c r="B512" s="1">
        <v>508</v>
      </c>
      <c r="C512" s="75">
        <v>9.0447994177783606</v>
      </c>
      <c r="D512" s="75">
        <v>9.1752692498295936</v>
      </c>
      <c r="E512" s="76">
        <v>18994.508277930865</v>
      </c>
    </row>
    <row r="513" spans="2:5" x14ac:dyDescent="0.3">
      <c r="B513" s="1">
        <v>509</v>
      </c>
      <c r="C513" s="75">
        <v>8.662954595213618</v>
      </c>
      <c r="D513" s="75">
        <v>7.8937760413901996</v>
      </c>
      <c r="E513" s="76">
        <v>6096.5826131950389</v>
      </c>
    </row>
    <row r="514" spans="2:5" x14ac:dyDescent="0.3">
      <c r="B514" s="1">
        <v>510</v>
      </c>
      <c r="C514" s="75">
        <v>8.0548439533084562</v>
      </c>
      <c r="D514" s="75">
        <v>8.6959462257382363</v>
      </c>
      <c r="E514" s="76">
        <v>7025.5279653564512</v>
      </c>
    </row>
    <row r="515" spans="2:5" x14ac:dyDescent="0.3">
      <c r="B515" s="1">
        <v>511</v>
      </c>
      <c r="C515" s="75">
        <v>8.6609337491859293</v>
      </c>
      <c r="D515" s="75">
        <v>7.2495512969584963</v>
      </c>
      <c r="E515" s="76">
        <v>3923.2777621156079</v>
      </c>
    </row>
    <row r="516" spans="2:5" x14ac:dyDescent="0.3">
      <c r="B516" s="1">
        <v>512</v>
      </c>
      <c r="C516" s="75">
        <v>11.031494840361056</v>
      </c>
      <c r="D516" s="75">
        <v>9.0646602571448653</v>
      </c>
      <c r="E516" s="76">
        <v>68753.125647156237</v>
      </c>
    </row>
    <row r="517" spans="2:5" x14ac:dyDescent="0.3">
      <c r="B517" s="1">
        <v>513</v>
      </c>
      <c r="C517" s="75">
        <v>15.887779068350737</v>
      </c>
      <c r="D517" s="75">
        <v>8.7025996109435724</v>
      </c>
      <c r="E517" s="76">
        <v>1542072.7698014672</v>
      </c>
    </row>
    <row r="518" spans="2:5" x14ac:dyDescent="0.3">
      <c r="B518" s="1">
        <v>514</v>
      </c>
      <c r="C518" s="75">
        <v>9.7416805010926097</v>
      </c>
      <c r="D518" s="75">
        <v>7.2157204460899607</v>
      </c>
      <c r="E518" s="76">
        <v>7928.9239251338176</v>
      </c>
    </row>
    <row r="519" spans="2:5" x14ac:dyDescent="0.3">
      <c r="B519" s="1">
        <v>515</v>
      </c>
      <c r="C519" s="75">
        <v>15.778665878803393</v>
      </c>
      <c r="D519" s="75">
        <v>7.2682053220960139</v>
      </c>
      <c r="E519" s="76">
        <v>529072.51285942842</v>
      </c>
    </row>
    <row r="520" spans="2:5" x14ac:dyDescent="0.3">
      <c r="B520" s="1">
        <v>516</v>
      </c>
      <c r="C520" s="75">
        <v>10.631614459998952</v>
      </c>
      <c r="D520" s="75">
        <v>9.5722731815439595</v>
      </c>
      <c r="E520" s="76">
        <v>74135.456603528743</v>
      </c>
    </row>
    <row r="521" spans="2:5" x14ac:dyDescent="0.3">
      <c r="B521" s="1">
        <v>517</v>
      </c>
      <c r="C521" s="75">
        <v>12.337848057428747</v>
      </c>
      <c r="D521" s="75">
        <v>7.0563898654006891</v>
      </c>
      <c r="E521" s="76">
        <v>42207.521622078784</v>
      </c>
    </row>
    <row r="522" spans="2:5" x14ac:dyDescent="0.3">
      <c r="B522" s="1">
        <v>518</v>
      </c>
      <c r="C522" s="75">
        <v>13.744040507486819</v>
      </c>
      <c r="D522" s="75">
        <v>9.5106213307612713</v>
      </c>
      <c r="E522" s="76">
        <v>611254.71441307361</v>
      </c>
    </row>
    <row r="523" spans="2:5" x14ac:dyDescent="0.3">
      <c r="B523" s="1">
        <v>519</v>
      </c>
      <c r="C523" s="75">
        <v>12.132789993447831</v>
      </c>
      <c r="D523" s="75">
        <v>7.8777994703912979</v>
      </c>
      <c r="E523" s="76">
        <v>64682.971793256329</v>
      </c>
    </row>
    <row r="524" spans="2:5" x14ac:dyDescent="0.3">
      <c r="B524" s="1">
        <v>520</v>
      </c>
      <c r="C524" s="75">
        <v>12.436549771144286</v>
      </c>
      <c r="D524" s="75">
        <v>7.3860275109043556</v>
      </c>
      <c r="E524" s="76">
        <v>56767.252685698404</v>
      </c>
    </row>
    <row r="525" spans="2:5" x14ac:dyDescent="0.3">
      <c r="B525" s="1">
        <v>521</v>
      </c>
      <c r="C525" s="75">
        <v>11.955722371188291</v>
      </c>
      <c r="D525" s="75">
        <v>7.2115561610954879</v>
      </c>
      <c r="E525" s="76">
        <v>36095.439452454011</v>
      </c>
    </row>
    <row r="526" spans="2:5" x14ac:dyDescent="0.3">
      <c r="B526" s="1">
        <v>522</v>
      </c>
      <c r="C526" s="75">
        <v>10.927325756208935</v>
      </c>
      <c r="D526" s="75">
        <v>7.9203427700333444</v>
      </c>
      <c r="E526" s="76">
        <v>29008.604917307097</v>
      </c>
    </row>
    <row r="527" spans="2:5" x14ac:dyDescent="0.3">
      <c r="B527" s="1">
        <v>523</v>
      </c>
      <c r="C527" s="75">
        <v>6.1845005078553417</v>
      </c>
      <c r="D527" s="75">
        <v>6.2139561600566955</v>
      </c>
      <c r="E527" s="76">
        <v>437.24041731962075</v>
      </c>
    </row>
    <row r="528" spans="2:5" x14ac:dyDescent="0.3">
      <c r="B528" s="1">
        <v>524</v>
      </c>
      <c r="C528" s="75">
        <v>8.2401400418564137</v>
      </c>
      <c r="D528" s="75">
        <v>8.0062853575748338</v>
      </c>
      <c r="E528" s="76">
        <v>4967.8462161315047</v>
      </c>
    </row>
    <row r="529" spans="2:5" x14ac:dyDescent="0.3">
      <c r="B529" s="1">
        <v>525</v>
      </c>
      <c r="C529" s="75">
        <v>15.591218406283526</v>
      </c>
      <c r="D529" s="75">
        <v>7.8557258850623457</v>
      </c>
      <c r="E529" s="76">
        <v>698142.37978346332</v>
      </c>
    </row>
    <row r="530" spans="2:5" x14ac:dyDescent="0.3">
      <c r="B530" s="1">
        <v>526</v>
      </c>
      <c r="C530" s="75">
        <v>14.146231814869427</v>
      </c>
      <c r="D530" s="75">
        <v>8.5892111287577197</v>
      </c>
      <c r="E530" s="76">
        <v>426498.78180593613</v>
      </c>
    </row>
    <row r="531" spans="2:5" x14ac:dyDescent="0.3">
      <c r="B531" s="1">
        <v>527</v>
      </c>
      <c r="C531" s="75">
        <v>7.7673349938927467</v>
      </c>
      <c r="D531" s="75">
        <v>10.258375889481192</v>
      </c>
      <c r="E531" s="76">
        <v>16842.922181068618</v>
      </c>
    </row>
    <row r="532" spans="2:5" x14ac:dyDescent="0.3">
      <c r="B532" s="1">
        <v>528</v>
      </c>
      <c r="C532" s="75">
        <v>9.186995322382641</v>
      </c>
      <c r="D532" s="75">
        <v>9.0932446968722633</v>
      </c>
      <c r="E532" s="76">
        <v>19776.527571779403</v>
      </c>
    </row>
    <row r="533" spans="2:5" x14ac:dyDescent="0.3">
      <c r="B533" s="1">
        <v>529</v>
      </c>
      <c r="C533" s="75">
        <v>8.5286111947995895</v>
      </c>
      <c r="D533" s="75">
        <v>8.8470482046593464</v>
      </c>
      <c r="E533" s="76">
        <v>10692.74848788686</v>
      </c>
    </row>
    <row r="534" spans="2:5" x14ac:dyDescent="0.3">
      <c r="B534" s="1">
        <v>530</v>
      </c>
      <c r="C534" s="75">
        <v>15.171760844055848</v>
      </c>
      <c r="D534" s="75">
        <v>7.7068293245327606</v>
      </c>
      <c r="E534" s="76">
        <v>470873.21427004621</v>
      </c>
    </row>
    <row r="535" spans="2:5" x14ac:dyDescent="0.3">
      <c r="B535" s="1">
        <v>531</v>
      </c>
      <c r="C535" s="75">
        <v>11.60631480891807</v>
      </c>
      <c r="D535" s="75">
        <v>8.0325224044702352</v>
      </c>
      <c r="E535" s="76">
        <v>50051.5297559057</v>
      </c>
    </row>
    <row r="536" spans="2:5" x14ac:dyDescent="0.3">
      <c r="B536" s="1">
        <v>532</v>
      </c>
      <c r="C536" s="75">
        <v>11.491692619415909</v>
      </c>
      <c r="D536" s="75">
        <v>5.9844336882962068</v>
      </c>
      <c r="E536" s="76">
        <v>11226.17401587427</v>
      </c>
    </row>
    <row r="537" spans="2:5" x14ac:dyDescent="0.3">
      <c r="B537" s="1">
        <v>533</v>
      </c>
      <c r="C537" s="75">
        <v>11.302237666122084</v>
      </c>
      <c r="D537" s="75">
        <v>8.4320375818293947</v>
      </c>
      <c r="E537" s="76">
        <v>53498.737714931878</v>
      </c>
    </row>
    <row r="538" spans="2:5" x14ac:dyDescent="0.3">
      <c r="B538" s="1">
        <v>534</v>
      </c>
      <c r="C538" s="75">
        <v>12.122671732719297</v>
      </c>
      <c r="D538" s="75">
        <v>7.3896384710620424</v>
      </c>
      <c r="E538" s="76">
        <v>45816.139304115532</v>
      </c>
    </row>
    <row r="539" spans="2:5" x14ac:dyDescent="0.3">
      <c r="B539" s="1">
        <v>535</v>
      </c>
      <c r="C539" s="75">
        <v>7.1290003444975651</v>
      </c>
      <c r="D539" s="75">
        <v>7.5002359311777802</v>
      </c>
      <c r="E539" s="76">
        <v>1728.2070133831592</v>
      </c>
    </row>
    <row r="540" spans="2:5" x14ac:dyDescent="0.3">
      <c r="B540" s="1">
        <v>536</v>
      </c>
      <c r="C540" s="75">
        <v>15.997439184640962</v>
      </c>
      <c r="D540" s="75">
        <v>7.3999221989086932</v>
      </c>
      <c r="E540" s="76">
        <v>674527.79153755982</v>
      </c>
    </row>
    <row r="541" spans="2:5" x14ac:dyDescent="0.3">
      <c r="B541" s="1">
        <v>537</v>
      </c>
      <c r="C541" s="75">
        <v>10.335579052165455</v>
      </c>
      <c r="D541" s="75">
        <v>8.6715093829554633</v>
      </c>
      <c r="E541" s="76">
        <v>32449.379232035353</v>
      </c>
    </row>
    <row r="542" spans="2:5" x14ac:dyDescent="0.3">
      <c r="B542" s="1">
        <v>538</v>
      </c>
      <c r="C542" s="75">
        <v>8.8605296062926318</v>
      </c>
      <c r="D542" s="75">
        <v>6.6238083340801506</v>
      </c>
      <c r="E542" s="76">
        <v>2925.0772371089943</v>
      </c>
    </row>
    <row r="543" spans="2:5" x14ac:dyDescent="0.3">
      <c r="B543" s="1">
        <v>539</v>
      </c>
      <c r="C543" s="75">
        <v>16.878639632668975</v>
      </c>
      <c r="D543" s="75">
        <v>5.3113446818014802</v>
      </c>
      <c r="E543" s="76">
        <v>292107.03928617062</v>
      </c>
    </row>
    <row r="544" spans="2:5" x14ac:dyDescent="0.3">
      <c r="B544" s="1">
        <v>540</v>
      </c>
      <c r="C544" s="75">
        <v>7.7984256461274741</v>
      </c>
      <c r="D544" s="75">
        <v>6.0309330328747848</v>
      </c>
      <c r="E544" s="76">
        <v>988.45962714711527</v>
      </c>
    </row>
    <row r="545" spans="2:5" x14ac:dyDescent="0.3">
      <c r="B545" s="1">
        <v>541</v>
      </c>
      <c r="C545" s="75">
        <v>8.4124772386443993</v>
      </c>
      <c r="D545" s="75">
        <v>7.8534661626038789</v>
      </c>
      <c r="E545" s="76">
        <v>5019.0919087950297</v>
      </c>
    </row>
    <row r="546" spans="2:5" x14ac:dyDescent="0.3">
      <c r="B546" s="1">
        <v>542</v>
      </c>
      <c r="C546" s="75">
        <v>16.987888321252758</v>
      </c>
      <c r="D546" s="75">
        <v>8.9920239626329703</v>
      </c>
      <c r="E546" s="76">
        <v>4039695.8131911536</v>
      </c>
    </row>
    <row r="547" spans="2:5" x14ac:dyDescent="0.3">
      <c r="B547" s="1">
        <v>543</v>
      </c>
      <c r="C547" s="75">
        <v>14.777741400107157</v>
      </c>
      <c r="D547" s="75">
        <v>7.7142305191880398</v>
      </c>
      <c r="E547" s="76">
        <v>360227.56066817779</v>
      </c>
    </row>
    <row r="548" spans="2:5" x14ac:dyDescent="0.3">
      <c r="B548" s="1">
        <v>544</v>
      </c>
      <c r="C548" s="75">
        <v>13.155234600449623</v>
      </c>
      <c r="D548" s="75">
        <v>6.2541772637016528</v>
      </c>
      <c r="E548" s="76">
        <v>42610.10372101159</v>
      </c>
    </row>
    <row r="549" spans="2:5" x14ac:dyDescent="0.3">
      <c r="B549" s="1">
        <v>545</v>
      </c>
      <c r="C549" s="75">
        <v>7.6462075578313016</v>
      </c>
      <c r="D549" s="75">
        <v>6.8633193096511498</v>
      </c>
      <c r="E549" s="76">
        <v>1563.7445011081672</v>
      </c>
    </row>
    <row r="550" spans="2:5" x14ac:dyDescent="0.3">
      <c r="B550" s="1">
        <v>546</v>
      </c>
      <c r="C550" s="75">
        <v>15.268176883289811</v>
      </c>
      <c r="D550" s="75">
        <v>8.2464795152267136</v>
      </c>
      <c r="E550" s="76">
        <v>731716.34555928421</v>
      </c>
    </row>
    <row r="551" spans="2:5" x14ac:dyDescent="0.3">
      <c r="B551" s="1">
        <v>547</v>
      </c>
      <c r="C551" s="75">
        <v>9.9171940920251487</v>
      </c>
      <c r="D551" s="75">
        <v>5.8638972533638061</v>
      </c>
      <c r="E551" s="76">
        <v>3530.3233508407106</v>
      </c>
    </row>
    <row r="552" spans="2:5" x14ac:dyDescent="0.3">
      <c r="B552" s="1">
        <v>548</v>
      </c>
      <c r="C552" s="75">
        <v>7.3027975380113554</v>
      </c>
      <c r="D552" s="75">
        <v>8.633679445981457</v>
      </c>
      <c r="E552" s="76">
        <v>4115.0225946156625</v>
      </c>
    </row>
    <row r="553" spans="2:5" x14ac:dyDescent="0.3">
      <c r="B553" s="1">
        <v>549</v>
      </c>
      <c r="C553" s="75">
        <v>18.666780773743383</v>
      </c>
      <c r="D553" s="75">
        <v>8.3262293650723969</v>
      </c>
      <c r="E553" s="76">
        <v>8152659.3828171771</v>
      </c>
    </row>
    <row r="554" spans="2:5" x14ac:dyDescent="0.3">
      <c r="B554" s="1">
        <v>550</v>
      </c>
      <c r="C554" s="75">
        <v>12.607572819714743</v>
      </c>
      <c r="D554" s="75">
        <v>6.5534844428311478</v>
      </c>
      <c r="E554" s="76">
        <v>35903.013643761158</v>
      </c>
    </row>
    <row r="555" spans="2:5" x14ac:dyDescent="0.3">
      <c r="B555" s="1">
        <v>551</v>
      </c>
      <c r="C555" s="75">
        <v>11.930073110905179</v>
      </c>
      <c r="D555" s="75">
        <v>7.4119719096412737</v>
      </c>
      <c r="E555" s="76">
        <v>40736.748197456203</v>
      </c>
    </row>
    <row r="556" spans="2:5" x14ac:dyDescent="0.3">
      <c r="B556" s="1">
        <v>552</v>
      </c>
      <c r="C556" s="75">
        <v>12.870659892095958</v>
      </c>
      <c r="D556" s="75">
        <v>9.1362905209308849</v>
      </c>
      <c r="E556" s="76">
        <v>257588.56854344651</v>
      </c>
    </row>
    <row r="557" spans="2:5" x14ac:dyDescent="0.3">
      <c r="B557" s="1">
        <v>553</v>
      </c>
      <c r="C557" s="75">
        <v>9.3940607459038947</v>
      </c>
      <c r="D557" s="75">
        <v>7.1872644219144348</v>
      </c>
      <c r="E557" s="76">
        <v>6144.7267999795195</v>
      </c>
    </row>
    <row r="558" spans="2:5" x14ac:dyDescent="0.3">
      <c r="B558" s="1">
        <v>554</v>
      </c>
      <c r="C558" s="75">
        <v>16.461897827586149</v>
      </c>
      <c r="D558" s="75">
        <v>8.9299754811829963</v>
      </c>
      <c r="E558" s="76">
        <v>2687496.665436496</v>
      </c>
    </row>
    <row r="559" spans="2:5" x14ac:dyDescent="0.3">
      <c r="B559" s="1">
        <v>555</v>
      </c>
      <c r="C559" s="75">
        <v>9.4505955888598798</v>
      </c>
      <c r="D559" s="75">
        <v>8.6055331100828738</v>
      </c>
      <c r="E559" s="76">
        <v>16918.819084127492</v>
      </c>
    </row>
    <row r="560" spans="2:5" x14ac:dyDescent="0.3">
      <c r="B560" s="1">
        <v>556</v>
      </c>
      <c r="C560" s="75">
        <v>15.244700438245408</v>
      </c>
      <c r="D560" s="75">
        <v>9.381574725102686</v>
      </c>
      <c r="E560" s="76">
        <v>1581009.4486746439</v>
      </c>
    </row>
    <row r="561" spans="2:5" x14ac:dyDescent="0.3">
      <c r="B561" s="1">
        <v>557</v>
      </c>
      <c r="C561" s="75">
        <v>16.833095572189723</v>
      </c>
      <c r="D561" s="75">
        <v>6.228019568316336</v>
      </c>
      <c r="E561" s="76">
        <v>534263.52086176223</v>
      </c>
    </row>
    <row r="562" spans="2:5" x14ac:dyDescent="0.3">
      <c r="B562" s="1">
        <v>558</v>
      </c>
      <c r="C562" s="75">
        <v>12.315703033666189</v>
      </c>
      <c r="D562" s="75">
        <v>8.3229273177629111</v>
      </c>
      <c r="E562" s="76">
        <v>99891.737641335902</v>
      </c>
    </row>
    <row r="563" spans="2:5" x14ac:dyDescent="0.3">
      <c r="B563" s="1">
        <v>559</v>
      </c>
      <c r="C563" s="75">
        <v>14.753889004057788</v>
      </c>
      <c r="D563" s="75">
        <v>8.9318150589016643</v>
      </c>
      <c r="E563" s="76">
        <v>823869.46641263261</v>
      </c>
    </row>
    <row r="564" spans="2:5" x14ac:dyDescent="0.3">
      <c r="B564" s="1">
        <v>560</v>
      </c>
      <c r="C564" s="75">
        <v>12.720134659024939</v>
      </c>
      <c r="D564" s="75">
        <v>7.815716975347863</v>
      </c>
      <c r="E564" s="76">
        <v>92993.277549733553</v>
      </c>
    </row>
    <row r="565" spans="2:5" x14ac:dyDescent="0.3">
      <c r="B565" s="1">
        <v>561</v>
      </c>
      <c r="C565" s="75">
        <v>15.652631254160198</v>
      </c>
      <c r="D565" s="75">
        <v>7.3669962899682675</v>
      </c>
      <c r="E565" s="76">
        <v>519185.16228646989</v>
      </c>
    </row>
    <row r="566" spans="2:5" x14ac:dyDescent="0.3">
      <c r="B566" s="1">
        <v>562</v>
      </c>
      <c r="C566" s="75">
        <v>13.139982211643467</v>
      </c>
      <c r="D566" s="75">
        <v>8.2214024271662804</v>
      </c>
      <c r="E566" s="76">
        <v>164679.35242856041</v>
      </c>
    </row>
    <row r="567" spans="2:5" x14ac:dyDescent="0.3">
      <c r="B567" s="1">
        <v>563</v>
      </c>
      <c r="C567" s="75">
        <v>10.798267720986185</v>
      </c>
      <c r="D567" s="75">
        <v>6.9407527910869788</v>
      </c>
      <c r="E567" s="76">
        <v>13496.969979421699</v>
      </c>
    </row>
    <row r="568" spans="2:5" x14ac:dyDescent="0.3">
      <c r="B568" s="1">
        <v>564</v>
      </c>
      <c r="C568" s="75">
        <v>13.042247402205533</v>
      </c>
      <c r="D568" s="75">
        <v>8.2304097122583695</v>
      </c>
      <c r="E568" s="76">
        <v>154871.91273732294</v>
      </c>
    </row>
    <row r="569" spans="2:5" x14ac:dyDescent="0.3">
      <c r="B569" s="1">
        <v>565</v>
      </c>
      <c r="C569" s="75">
        <v>15.530607221140198</v>
      </c>
      <c r="D569" s="75">
        <v>6.5385373693362112</v>
      </c>
      <c r="E569" s="76">
        <v>268691.05048663425</v>
      </c>
    </row>
    <row r="570" spans="2:5" x14ac:dyDescent="0.3">
      <c r="B570" s="1">
        <v>566</v>
      </c>
      <c r="C570" s="75">
        <v>12.911363909175405</v>
      </c>
      <c r="D570" s="75">
        <v>7.770179178746722</v>
      </c>
      <c r="E570" s="76">
        <v>102849.12531603276</v>
      </c>
    </row>
    <row r="571" spans="2:5" x14ac:dyDescent="0.3">
      <c r="B571" s="1">
        <v>567</v>
      </c>
      <c r="C571" s="75">
        <v>15.831453186634395</v>
      </c>
      <c r="D571" s="75">
        <v>6.3865238249733611</v>
      </c>
      <c r="E571" s="76">
        <v>297869.50907919306</v>
      </c>
    </row>
    <row r="572" spans="2:5" x14ac:dyDescent="0.3">
      <c r="B572" s="1">
        <v>568</v>
      </c>
      <c r="C572" s="75">
        <v>13.132414033399037</v>
      </c>
      <c r="D572" s="75">
        <v>7.9261962703028139</v>
      </c>
      <c r="E572" s="76">
        <v>133522.81631056053</v>
      </c>
    </row>
    <row r="573" spans="2:5" x14ac:dyDescent="0.3">
      <c r="B573" s="1">
        <v>569</v>
      </c>
      <c r="C573" s="75">
        <v>17.695960905022957</v>
      </c>
      <c r="D573" s="75">
        <v>7.8759683523995259</v>
      </c>
      <c r="E573" s="76">
        <v>3044583.9905028385</v>
      </c>
    </row>
    <row r="574" spans="2:5" x14ac:dyDescent="0.3">
      <c r="B574" s="1">
        <v>570</v>
      </c>
      <c r="C574" s="75">
        <v>10.884375516404548</v>
      </c>
      <c r="D574" s="75">
        <v>9.3139051390157377</v>
      </c>
      <c r="E574" s="76">
        <v>73807.710145783625</v>
      </c>
    </row>
    <row r="575" spans="2:5" x14ac:dyDescent="0.3">
      <c r="B575" s="1">
        <v>571</v>
      </c>
      <c r="C575" s="75">
        <v>9.7781269678248819</v>
      </c>
      <c r="D575" s="75">
        <v>9.9132730159420799</v>
      </c>
      <c r="E575" s="76">
        <v>52157.916772134471</v>
      </c>
    </row>
    <row r="576" spans="2:5" x14ac:dyDescent="0.3">
      <c r="B576" s="1">
        <v>572</v>
      </c>
      <c r="C576" s="75">
        <v>16.382492532696169</v>
      </c>
      <c r="D576" s="75">
        <v>7.5076045254618711</v>
      </c>
      <c r="E576" s="76">
        <v>949072.01436841872</v>
      </c>
    </row>
    <row r="577" spans="2:5" x14ac:dyDescent="0.3">
      <c r="B577" s="1">
        <v>573</v>
      </c>
      <c r="C577" s="75">
        <v>12.213779001202875</v>
      </c>
      <c r="D577" s="75">
        <v>9.5874393044431852</v>
      </c>
      <c r="E577" s="76">
        <v>223472.20377566357</v>
      </c>
    </row>
    <row r="578" spans="2:5" x14ac:dyDescent="0.3">
      <c r="B578" s="1">
        <v>574</v>
      </c>
      <c r="C578" s="75">
        <v>12.835349696232498</v>
      </c>
      <c r="D578" s="75">
        <v>7.8957284888628072</v>
      </c>
      <c r="E578" s="76">
        <v>106445.28677424548</v>
      </c>
    </row>
    <row r="579" spans="2:5" x14ac:dyDescent="0.3">
      <c r="B579" s="1">
        <v>575</v>
      </c>
      <c r="C579" s="75">
        <v>13.15248907816029</v>
      </c>
      <c r="D579" s="75">
        <v>7.2706140411578568</v>
      </c>
      <c r="E579" s="76">
        <v>85977.068179066002</v>
      </c>
    </row>
    <row r="580" spans="2:5" x14ac:dyDescent="0.3">
      <c r="B580" s="1">
        <v>576</v>
      </c>
      <c r="C580" s="75">
        <v>12.535174737707724</v>
      </c>
      <c r="D580" s="75">
        <v>6.3049092404158298</v>
      </c>
      <c r="E580" s="76">
        <v>28754.232159690149</v>
      </c>
    </row>
    <row r="581" spans="2:5" x14ac:dyDescent="0.3">
      <c r="B581" s="1">
        <v>577</v>
      </c>
      <c r="C581" s="75">
        <v>11.126820494178245</v>
      </c>
      <c r="D581" s="75">
        <v>6.295412037316944</v>
      </c>
      <c r="E581" s="76">
        <v>10831.329650549162</v>
      </c>
    </row>
    <row r="582" spans="2:5" x14ac:dyDescent="0.3">
      <c r="B582" s="1">
        <v>578</v>
      </c>
      <c r="C582" s="75">
        <v>8.9855524491087735</v>
      </c>
      <c r="D582" s="75">
        <v>7.1987764602762532</v>
      </c>
      <c r="E582" s="76">
        <v>4705.7359562313832</v>
      </c>
    </row>
    <row r="583" spans="2:5" x14ac:dyDescent="0.3">
      <c r="B583" s="1">
        <v>579</v>
      </c>
      <c r="C583" s="75">
        <v>12.953237100053389</v>
      </c>
      <c r="D583" s="75">
        <v>8.4187174852999291</v>
      </c>
      <c r="E583" s="76">
        <v>165908.77124009587</v>
      </c>
    </row>
    <row r="584" spans="2:5" x14ac:dyDescent="0.3">
      <c r="B584" s="1">
        <v>580</v>
      </c>
      <c r="C584" s="75">
        <v>15.571504179730118</v>
      </c>
      <c r="D584" s="75">
        <v>7.985502599050208</v>
      </c>
      <c r="E584" s="76">
        <v>753482.31300290674</v>
      </c>
    </row>
    <row r="585" spans="2:5" x14ac:dyDescent="0.3">
      <c r="B585" s="1">
        <v>581</v>
      </c>
      <c r="C585" s="75">
        <v>12.411095265146846</v>
      </c>
      <c r="D585" s="75">
        <v>7.4455039765615476</v>
      </c>
      <c r="E585" s="76">
        <v>58121.955033095815</v>
      </c>
    </row>
    <row r="586" spans="2:5" x14ac:dyDescent="0.3">
      <c r="B586" s="1">
        <v>582</v>
      </c>
      <c r="C586" s="75">
        <v>15.349004745914829</v>
      </c>
      <c r="D586" s="75">
        <v>7.5773953795054343</v>
      </c>
      <c r="E586" s="76">
        <v>486722.34366993763</v>
      </c>
    </row>
    <row r="587" spans="2:5" x14ac:dyDescent="0.3">
      <c r="B587" s="1">
        <v>583</v>
      </c>
      <c r="C587" s="75">
        <v>6.7545786723514798</v>
      </c>
      <c r="D587" s="75">
        <v>7.1433383187700912</v>
      </c>
      <c r="E587" s="76">
        <v>1088.7002694686169</v>
      </c>
    </row>
    <row r="588" spans="2:5" x14ac:dyDescent="0.3">
      <c r="B588" s="1">
        <v>584</v>
      </c>
      <c r="C588" s="75">
        <v>10.133830014326534</v>
      </c>
      <c r="D588" s="75">
        <v>8.0224946905149466</v>
      </c>
      <c r="E588" s="76">
        <v>18055.369519198048</v>
      </c>
    </row>
    <row r="589" spans="2:5" x14ac:dyDescent="0.3">
      <c r="B589" s="1">
        <v>585</v>
      </c>
      <c r="C589" s="75">
        <v>13.882186832490278</v>
      </c>
      <c r="D589" s="75">
        <v>9.1802802005219881</v>
      </c>
      <c r="E589" s="76">
        <v>535014.57080148277</v>
      </c>
    </row>
    <row r="590" spans="2:5" x14ac:dyDescent="0.3">
      <c r="B590" s="1">
        <v>586</v>
      </c>
      <c r="C590" s="75">
        <v>12.865292154627532</v>
      </c>
      <c r="D590" s="75">
        <v>7.4376316222053358</v>
      </c>
      <c r="E590" s="76">
        <v>79130.000190493112</v>
      </c>
    </row>
    <row r="591" spans="2:5" x14ac:dyDescent="0.3">
      <c r="B591" s="1">
        <v>587</v>
      </c>
      <c r="C591" s="75">
        <v>11.170391542797274</v>
      </c>
      <c r="D591" s="75">
        <v>9.3239092694118906</v>
      </c>
      <c r="E591" s="76">
        <v>90532.942232921443</v>
      </c>
    </row>
    <row r="592" spans="2:5" x14ac:dyDescent="0.3">
      <c r="B592" s="1">
        <v>588</v>
      </c>
      <c r="C592" s="75">
        <v>13.751501787397988</v>
      </c>
      <c r="D592" s="75">
        <v>7.9122232514120299</v>
      </c>
      <c r="E592" s="76">
        <v>202987.91393842571</v>
      </c>
    </row>
    <row r="593" spans="2:5" x14ac:dyDescent="0.3">
      <c r="B593" s="1">
        <v>589</v>
      </c>
      <c r="C593" s="75">
        <v>14.841020590712617</v>
      </c>
      <c r="D593" s="75">
        <v>9.4443647299473188</v>
      </c>
      <c r="E593" s="76">
        <v>1248384.5243908712</v>
      </c>
    </row>
    <row r="594" spans="2:5" x14ac:dyDescent="0.3">
      <c r="B594" s="1">
        <v>590</v>
      </c>
      <c r="C594" s="75">
        <v>11.438857708583146</v>
      </c>
      <c r="D594" s="75">
        <v>7.1138622098403967</v>
      </c>
      <c r="E594" s="76">
        <v>23624.724799720163</v>
      </c>
    </row>
    <row r="595" spans="2:5" x14ac:dyDescent="0.3">
      <c r="B595" s="1">
        <v>591</v>
      </c>
      <c r="C595" s="75">
        <v>7.6836247310490444</v>
      </c>
      <c r="D595" s="75">
        <v>8.9376737684129086</v>
      </c>
      <c r="E595" s="76">
        <v>6478.0514580523532</v>
      </c>
    </row>
    <row r="596" spans="2:5" x14ac:dyDescent="0.3">
      <c r="B596" s="1">
        <v>592</v>
      </c>
      <c r="C596" s="75">
        <v>10.804464706334288</v>
      </c>
      <c r="D596" s="75">
        <v>6.9867110749518337</v>
      </c>
      <c r="E596" s="76">
        <v>13991.22575974071</v>
      </c>
    </row>
    <row r="597" spans="2:5" x14ac:dyDescent="0.3">
      <c r="B597" s="1">
        <v>593</v>
      </c>
      <c r="C597" s="75">
        <v>16.644429391580687</v>
      </c>
      <c r="D597" s="75">
        <v>9.4021127823571096</v>
      </c>
      <c r="E597" s="76">
        <v>4230686.2362140119</v>
      </c>
    </row>
    <row r="598" spans="2:5" x14ac:dyDescent="0.3">
      <c r="B598" s="1">
        <v>594</v>
      </c>
      <c r="C598" s="75">
        <v>12.127083264537259</v>
      </c>
      <c r="D598" s="75">
        <v>7.5904226550377034</v>
      </c>
      <c r="E598" s="76">
        <v>52807.000381948761</v>
      </c>
    </row>
    <row r="599" spans="2:5" x14ac:dyDescent="0.3">
      <c r="B599" s="1">
        <v>595</v>
      </c>
      <c r="C599" s="75">
        <v>12.158487235518303</v>
      </c>
      <c r="D599" s="75">
        <v>8.8123090642962616</v>
      </c>
      <c r="E599" s="76">
        <v>125743.92040247463</v>
      </c>
    </row>
    <row r="600" spans="2:5" x14ac:dyDescent="0.3">
      <c r="B600" s="1">
        <v>596</v>
      </c>
      <c r="C600" s="75">
        <v>11.746622996351812</v>
      </c>
      <c r="D600" s="75">
        <v>6.5205851529536449</v>
      </c>
      <c r="E600" s="76">
        <v>19377.602683021541</v>
      </c>
    </row>
    <row r="601" spans="2:5" x14ac:dyDescent="0.3">
      <c r="B601" s="1">
        <v>597</v>
      </c>
      <c r="C601" s="75">
        <v>8.5322528816805665</v>
      </c>
      <c r="D601" s="75">
        <v>7.2669394659673827</v>
      </c>
      <c r="E601" s="76">
        <v>3645.3362263135082</v>
      </c>
    </row>
    <row r="602" spans="2:5" x14ac:dyDescent="0.3">
      <c r="B602" s="1">
        <v>598</v>
      </c>
      <c r="C602" s="75">
        <v>11.977503226404417</v>
      </c>
      <c r="D602" s="75">
        <v>9.9125140975361781</v>
      </c>
      <c r="E602" s="76">
        <v>237691.96689379308</v>
      </c>
    </row>
    <row r="603" spans="2:5" x14ac:dyDescent="0.3">
      <c r="B603" s="1">
        <v>599</v>
      </c>
      <c r="C603" s="75">
        <v>11.859600769085503</v>
      </c>
      <c r="D603" s="75">
        <v>7.7679300404014473</v>
      </c>
      <c r="E603" s="76">
        <v>49639.660213122683</v>
      </c>
    </row>
    <row r="604" spans="2:5" x14ac:dyDescent="0.3">
      <c r="B604" s="1">
        <v>600</v>
      </c>
      <c r="C604" s="75">
        <v>9.4670233401152153</v>
      </c>
      <c r="D604" s="75">
        <v>6.5837276910762776</v>
      </c>
      <c r="E604" s="76">
        <v>4268.3554596142994</v>
      </c>
    </row>
    <row r="605" spans="2:5" x14ac:dyDescent="0.3">
      <c r="B605" s="1">
        <v>601</v>
      </c>
      <c r="C605" s="75">
        <v>11.858367009193298</v>
      </c>
      <c r="D605" s="75">
        <v>8.3571535406082145</v>
      </c>
      <c r="E605" s="76">
        <v>74568.708436063826</v>
      </c>
    </row>
    <row r="606" spans="2:5" x14ac:dyDescent="0.3">
      <c r="B606" s="1">
        <v>602</v>
      </c>
      <c r="C606" s="75">
        <v>13.413841205038164</v>
      </c>
      <c r="D606" s="75">
        <v>9.1536904791929228</v>
      </c>
      <c r="E606" s="76">
        <v>379743.14683905832</v>
      </c>
    </row>
    <row r="607" spans="2:5" x14ac:dyDescent="0.3">
      <c r="B607" s="1">
        <v>603</v>
      </c>
      <c r="C607" s="75">
        <v>11.055457266800181</v>
      </c>
      <c r="D607" s="75">
        <v>6.9681617312929038</v>
      </c>
      <c r="E607" s="76">
        <v>16410.346962811687</v>
      </c>
    </row>
    <row r="608" spans="2:5" x14ac:dyDescent="0.3">
      <c r="B608" s="1">
        <v>604</v>
      </c>
      <c r="C608" s="75">
        <v>10.564356447678655</v>
      </c>
      <c r="D608" s="75">
        <v>5.8891267646460852</v>
      </c>
      <c r="E608" s="76">
        <v>5571.7932520991326</v>
      </c>
    </row>
    <row r="609" spans="2:5" x14ac:dyDescent="0.3">
      <c r="B609" s="1">
        <v>605</v>
      </c>
      <c r="C609" s="75">
        <v>20.213043507891605</v>
      </c>
      <c r="D609" s="75">
        <v>8.3146285924349765</v>
      </c>
      <c r="E609" s="76">
        <v>23619446.243947607</v>
      </c>
    </row>
    <row r="610" spans="2:5" x14ac:dyDescent="0.3">
      <c r="B610" s="1">
        <v>606</v>
      </c>
      <c r="C610" s="75">
        <v>11.729060022633123</v>
      </c>
      <c r="D610" s="75">
        <v>7.7215075091827403</v>
      </c>
      <c r="E610" s="76">
        <v>43928.981671010813</v>
      </c>
    </row>
    <row r="611" spans="2:5" x14ac:dyDescent="0.3">
      <c r="B611" s="1">
        <v>607</v>
      </c>
      <c r="C611" s="75">
        <v>9.5084577998334261</v>
      </c>
      <c r="D611" s="75">
        <v>8.946474803695466</v>
      </c>
      <c r="E611" s="76">
        <v>22257.677380075034</v>
      </c>
    </row>
    <row r="612" spans="2:5" x14ac:dyDescent="0.3">
      <c r="B612" s="1">
        <v>608</v>
      </c>
      <c r="C612" s="75">
        <v>14.371730244056057</v>
      </c>
      <c r="D612" s="75">
        <v>8.3196792700301643</v>
      </c>
      <c r="E612" s="76">
        <v>413657.25627778348</v>
      </c>
    </row>
    <row r="613" spans="2:5" x14ac:dyDescent="0.3">
      <c r="B613" s="1">
        <v>609</v>
      </c>
      <c r="C613" s="75">
        <v>13.832343517488374</v>
      </c>
      <c r="D613" s="75">
        <v>8.6407303325518097</v>
      </c>
      <c r="E613" s="76">
        <v>355632.4725663042</v>
      </c>
    </row>
    <row r="614" spans="2:5" x14ac:dyDescent="0.3">
      <c r="B614" s="1">
        <v>610</v>
      </c>
      <c r="C614" s="75">
        <v>14.418401035731836</v>
      </c>
      <c r="D614" s="75">
        <v>7.2929899168557881</v>
      </c>
      <c r="E614" s="76">
        <v>209751.73349642678</v>
      </c>
    </row>
    <row r="615" spans="2:5" x14ac:dyDescent="0.3">
      <c r="B615" s="1">
        <v>611</v>
      </c>
      <c r="C615" s="75">
        <v>11.465368646523881</v>
      </c>
      <c r="D615" s="75">
        <v>9.9115096996905034</v>
      </c>
      <c r="E615" s="76">
        <v>166694.10308383088</v>
      </c>
    </row>
    <row r="616" spans="2:5" x14ac:dyDescent="0.3">
      <c r="B616" s="1">
        <v>612</v>
      </c>
      <c r="C616" s="75">
        <v>13.335836694351125</v>
      </c>
      <c r="D616" s="75">
        <v>5.8269504846355709</v>
      </c>
      <c r="E616" s="76">
        <v>35914.40070587604</v>
      </c>
    </row>
    <row r="617" spans="2:5" x14ac:dyDescent="0.3">
      <c r="B617" s="1">
        <v>613</v>
      </c>
      <c r="C617" s="75">
        <v>8.5240733985191248</v>
      </c>
      <c r="D617" s="75">
        <v>7.0112343272448827</v>
      </c>
      <c r="E617" s="76">
        <v>3047.3270127700048</v>
      </c>
    </row>
    <row r="618" spans="2:5" x14ac:dyDescent="0.3">
      <c r="B618" s="1">
        <v>614</v>
      </c>
      <c r="C618" s="75">
        <v>9.7410326804672795</v>
      </c>
      <c r="D618" s="75">
        <v>6.9314358230142528</v>
      </c>
      <c r="E618" s="76">
        <v>6519.2770207580534</v>
      </c>
    </row>
    <row r="619" spans="2:5" x14ac:dyDescent="0.3">
      <c r="B619" s="1">
        <v>615</v>
      </c>
      <c r="C619" s="75">
        <v>7.1854620879623816</v>
      </c>
      <c r="D619" s="75">
        <v>8.0513565002154248</v>
      </c>
      <c r="E619" s="76">
        <v>2583.680573362522</v>
      </c>
    </row>
    <row r="620" spans="2:5" x14ac:dyDescent="0.3">
      <c r="B620" s="1">
        <v>616</v>
      </c>
      <c r="C620" s="75">
        <v>11.024480594359511</v>
      </c>
      <c r="D620" s="75">
        <v>8.0410220968570325</v>
      </c>
      <c r="E620" s="76">
        <v>33712.333364703984</v>
      </c>
    </row>
    <row r="621" spans="2:5" x14ac:dyDescent="0.3">
      <c r="B621" s="1">
        <v>617</v>
      </c>
      <c r="C621" s="75">
        <v>12.735194208735292</v>
      </c>
      <c r="D621" s="75">
        <v>9.2261537046962605</v>
      </c>
      <c r="E621" s="76">
        <v>249597.76061867346</v>
      </c>
    </row>
    <row r="622" spans="2:5" x14ac:dyDescent="0.3">
      <c r="B622" s="1">
        <v>618</v>
      </c>
      <c r="C622" s="75">
        <v>12.193141407497382</v>
      </c>
      <c r="D622" s="75">
        <v>9.5402669454265734</v>
      </c>
      <c r="E622" s="76">
        <v>213222.93546317532</v>
      </c>
    </row>
    <row r="623" spans="2:5" x14ac:dyDescent="0.3">
      <c r="B623" s="1">
        <v>619</v>
      </c>
      <c r="C623" s="75">
        <v>12.821211681679102</v>
      </c>
      <c r="D623" s="75">
        <v>7.4901953395702412</v>
      </c>
      <c r="E623" s="76">
        <v>79599.433743768896</v>
      </c>
    </row>
    <row r="624" spans="2:5" x14ac:dyDescent="0.3">
      <c r="B624" s="1">
        <v>620</v>
      </c>
      <c r="C624" s="75">
        <v>14.727601393380937</v>
      </c>
      <c r="D624" s="75">
        <v>7.3567633807312971</v>
      </c>
      <c r="E624" s="76">
        <v>271587.73547570209</v>
      </c>
    </row>
    <row r="625" spans="2:5" x14ac:dyDescent="0.3">
      <c r="B625" s="1">
        <v>621</v>
      </c>
      <c r="C625" s="75">
        <v>11.158429764151817</v>
      </c>
      <c r="D625" s="75">
        <v>8.029987911892146</v>
      </c>
      <c r="E625" s="76">
        <v>36689.36412125748</v>
      </c>
    </row>
    <row r="626" spans="2:5" x14ac:dyDescent="0.3">
      <c r="B626" s="1">
        <v>622</v>
      </c>
      <c r="C626" s="75">
        <v>16.918130142477445</v>
      </c>
      <c r="D626" s="75">
        <v>8.7334811137621458</v>
      </c>
      <c r="E626" s="76">
        <v>3217546.7927463055</v>
      </c>
    </row>
    <row r="627" spans="2:5" x14ac:dyDescent="0.3">
      <c r="B627" s="1">
        <v>623</v>
      </c>
      <c r="C627" s="75">
        <v>17.742182951964075</v>
      </c>
      <c r="D627" s="75">
        <v>7.2388966697576977</v>
      </c>
      <c r="E627" s="76">
        <v>2021479.8549140058</v>
      </c>
    </row>
    <row r="628" spans="2:5" x14ac:dyDescent="0.3">
      <c r="B628" s="1">
        <v>624</v>
      </c>
      <c r="C628" s="75">
        <v>12.520090529208538</v>
      </c>
      <c r="D628" s="75">
        <v>6.9236470397349148</v>
      </c>
      <c r="E628" s="76">
        <v>43667.581381789467</v>
      </c>
    </row>
    <row r="629" spans="2:5" x14ac:dyDescent="0.3">
      <c r="B629" s="1">
        <v>625</v>
      </c>
      <c r="C629" s="75">
        <v>6.9656159251192085</v>
      </c>
      <c r="D629" s="75">
        <v>8.5349398831938341</v>
      </c>
      <c r="E629" s="76">
        <v>3105.5657170633604</v>
      </c>
    </row>
    <row r="630" spans="2:5" x14ac:dyDescent="0.3">
      <c r="B630" s="1">
        <v>626</v>
      </c>
      <c r="C630" s="75">
        <v>9.1103589922400445</v>
      </c>
      <c r="D630" s="75">
        <v>5.3384117108697495</v>
      </c>
      <c r="E630" s="76">
        <v>1440.4042621345848</v>
      </c>
    </row>
    <row r="631" spans="2:5" x14ac:dyDescent="0.3">
      <c r="B631" s="1">
        <v>627</v>
      </c>
      <c r="C631" s="75">
        <v>15.245857138254642</v>
      </c>
      <c r="D631" s="75">
        <v>7.0494156540291026</v>
      </c>
      <c r="E631" s="76">
        <v>314293.09458470246</v>
      </c>
    </row>
    <row r="632" spans="2:5" x14ac:dyDescent="0.3">
      <c r="B632" s="1">
        <v>628</v>
      </c>
      <c r="C632" s="75">
        <v>10.622015501197561</v>
      </c>
      <c r="D632" s="75">
        <v>8.1127969246186833</v>
      </c>
      <c r="E632" s="76">
        <v>26859.518949352012</v>
      </c>
    </row>
    <row r="633" spans="2:5" x14ac:dyDescent="0.3">
      <c r="B633" s="1">
        <v>629</v>
      </c>
      <c r="C633" s="75">
        <v>18.740558102903364</v>
      </c>
      <c r="D633" s="75">
        <v>8.5666415303030305</v>
      </c>
      <c r="E633" s="76">
        <v>10136271.358113868</v>
      </c>
    </row>
    <row r="634" spans="2:5" x14ac:dyDescent="0.3">
      <c r="B634" s="1">
        <v>630</v>
      </c>
      <c r="C634" s="75">
        <v>5.7588422893480491</v>
      </c>
      <c r="D634" s="75">
        <v>7.4657117712446972</v>
      </c>
      <c r="E634" s="76">
        <v>763.14660195518843</v>
      </c>
    </row>
    <row r="635" spans="2:5" x14ac:dyDescent="0.3">
      <c r="B635" s="1">
        <v>631</v>
      </c>
      <c r="C635" s="75">
        <v>15.326706817692509</v>
      </c>
      <c r="D635" s="75">
        <v>8.1815829372481321</v>
      </c>
      <c r="E635" s="76">
        <v>728489.08410857152</v>
      </c>
    </row>
    <row r="636" spans="2:5" x14ac:dyDescent="0.3">
      <c r="B636" s="1">
        <v>632</v>
      </c>
      <c r="C636" s="75">
        <v>11.697591227548413</v>
      </c>
      <c r="D636" s="75">
        <v>6.9966746203218184</v>
      </c>
      <c r="E636" s="76">
        <v>26036.921844064073</v>
      </c>
    </row>
    <row r="637" spans="2:5" x14ac:dyDescent="0.3">
      <c r="B637" s="1">
        <v>633</v>
      </c>
      <c r="C637" s="75">
        <v>12.800517429786538</v>
      </c>
      <c r="D637" s="75">
        <v>8.3964873601547385</v>
      </c>
      <c r="E637" s="76">
        <v>146989.42585964777</v>
      </c>
    </row>
    <row r="638" spans="2:5" x14ac:dyDescent="0.3">
      <c r="B638" s="1">
        <v>634</v>
      </c>
      <c r="C638" s="75">
        <v>17.16445553174956</v>
      </c>
      <c r="D638" s="75">
        <v>9.549493879192795</v>
      </c>
      <c r="E638" s="76">
        <v>6719037.4152918616</v>
      </c>
    </row>
    <row r="639" spans="2:5" x14ac:dyDescent="0.3">
      <c r="B639" s="1">
        <v>635</v>
      </c>
      <c r="C639" s="75">
        <v>10.262657206890829</v>
      </c>
      <c r="D639" s="75">
        <v>7.9794825432439165</v>
      </c>
      <c r="E639" s="76">
        <v>19144.310226094214</v>
      </c>
    </row>
    <row r="640" spans="2:5" x14ac:dyDescent="0.3">
      <c r="B640" s="1">
        <v>636</v>
      </c>
      <c r="C640" s="75">
        <v>14.999106166546346</v>
      </c>
      <c r="D640" s="75">
        <v>7.7600411394673428</v>
      </c>
      <c r="E640" s="76">
        <v>433479.05852155847</v>
      </c>
    </row>
    <row r="641" spans="2:5" x14ac:dyDescent="0.3">
      <c r="B641" s="1">
        <v>637</v>
      </c>
      <c r="C641" s="75">
        <v>11.766418044493479</v>
      </c>
      <c r="D641" s="75">
        <v>8.6868518117308913</v>
      </c>
      <c r="E641" s="76">
        <v>87918.539262982187</v>
      </c>
    </row>
    <row r="642" spans="2:5" x14ac:dyDescent="0.3">
      <c r="B642" s="1">
        <v>638</v>
      </c>
      <c r="C642" s="75">
        <v>14.105328398716457</v>
      </c>
      <c r="D642" s="75">
        <v>5.9946398458752679</v>
      </c>
      <c r="E642" s="76">
        <v>68690.542808392551</v>
      </c>
    </row>
    <row r="643" spans="2:5" x14ac:dyDescent="0.3">
      <c r="B643" s="1">
        <v>639</v>
      </c>
      <c r="C643" s="75">
        <v>16.100235698285761</v>
      </c>
      <c r="D643" s="75">
        <v>7.2985843519179934</v>
      </c>
      <c r="E643" s="76">
        <v>675202.94166812091</v>
      </c>
    </row>
    <row r="644" spans="2:5" x14ac:dyDescent="0.3">
      <c r="B644" s="1">
        <v>640</v>
      </c>
      <c r="C644" s="75">
        <v>11.8130350865931</v>
      </c>
      <c r="D644" s="75">
        <v>7.8119281804244904</v>
      </c>
      <c r="E644" s="76">
        <v>49555.39621454697</v>
      </c>
    </row>
    <row r="645" spans="2:5" x14ac:dyDescent="0.3">
      <c r="B645" s="1">
        <v>641</v>
      </c>
      <c r="C645" s="75">
        <v>9.0272492427980904</v>
      </c>
      <c r="D645" s="75">
        <v>7.620135943764228</v>
      </c>
      <c r="E645" s="76">
        <v>6455.80770196512</v>
      </c>
    </row>
    <row r="646" spans="2:5" x14ac:dyDescent="0.3">
      <c r="B646" s="1">
        <v>642</v>
      </c>
      <c r="C646" s="75">
        <v>7.8000656357921256</v>
      </c>
      <c r="D646" s="75">
        <v>7.841956081545427</v>
      </c>
      <c r="E646" s="76">
        <v>3329.4575128274028</v>
      </c>
    </row>
    <row r="647" spans="2:5" x14ac:dyDescent="0.3">
      <c r="B647" s="1">
        <v>643</v>
      </c>
      <c r="C647" s="75">
        <v>10.018155917153715</v>
      </c>
      <c r="D647" s="75">
        <v>8.9644970754147</v>
      </c>
      <c r="E647" s="76">
        <v>31946.104361564627</v>
      </c>
    </row>
    <row r="648" spans="2:5" x14ac:dyDescent="0.3">
      <c r="B648" s="1">
        <v>644</v>
      </c>
      <c r="C648" s="75">
        <v>13.990315805597412</v>
      </c>
      <c r="D648" s="75">
        <v>8.6111448572030049</v>
      </c>
      <c r="E648" s="76">
        <v>388701.20730254642</v>
      </c>
    </row>
    <row r="649" spans="2:5" x14ac:dyDescent="0.3">
      <c r="B649" s="1">
        <v>645</v>
      </c>
      <c r="C649" s="75">
        <v>12.350393975149057</v>
      </c>
      <c r="D649" s="75">
        <v>6.2028236890549593</v>
      </c>
      <c r="E649" s="76">
        <v>23584.906416951726</v>
      </c>
    </row>
    <row r="650" spans="2:5" x14ac:dyDescent="0.3">
      <c r="B650" s="1">
        <v>646</v>
      </c>
      <c r="C650" s="75">
        <v>17.283012301245385</v>
      </c>
      <c r="D650" s="75">
        <v>7.7827201068542182</v>
      </c>
      <c r="E650" s="76">
        <v>2143673.3307854133</v>
      </c>
    </row>
    <row r="651" spans="2:5" x14ac:dyDescent="0.3">
      <c r="B651" s="1">
        <v>647</v>
      </c>
      <c r="C651" s="75">
        <v>10.212993651152859</v>
      </c>
      <c r="D651" s="75">
        <v>9.0823761742060096</v>
      </c>
      <c r="E651" s="76">
        <v>39615.039595782677</v>
      </c>
    </row>
    <row r="652" spans="2:5" x14ac:dyDescent="0.3">
      <c r="B652" s="1">
        <v>648</v>
      </c>
      <c r="C652" s="75">
        <v>13.704846898205048</v>
      </c>
      <c r="D652" s="75">
        <v>8.2846963677724528</v>
      </c>
      <c r="E652" s="76">
        <v>254400.61945530633</v>
      </c>
    </row>
    <row r="653" spans="2:5" x14ac:dyDescent="0.3">
      <c r="B653" s="1">
        <v>649</v>
      </c>
      <c r="C653" s="75">
        <v>11.112920798328348</v>
      </c>
      <c r="D653" s="75">
        <v>7.8852017001686781</v>
      </c>
      <c r="E653" s="76">
        <v>32170.498320750659</v>
      </c>
    </row>
    <row r="654" spans="2:5" x14ac:dyDescent="0.3">
      <c r="B654" s="1">
        <v>650</v>
      </c>
      <c r="C654" s="75">
        <v>12.971715820559346</v>
      </c>
      <c r="D654" s="75">
        <v>6.4518301088646419</v>
      </c>
      <c r="E654" s="76">
        <v>43037.663663808111</v>
      </c>
    </row>
    <row r="655" spans="2:5" x14ac:dyDescent="0.3">
      <c r="B655" s="1">
        <v>651</v>
      </c>
      <c r="C655" s="75">
        <v>13.298820877061916</v>
      </c>
      <c r="D655" s="75">
        <v>8.2674983803902009</v>
      </c>
      <c r="E655" s="76">
        <v>189782.52050802638</v>
      </c>
    </row>
    <row r="656" spans="2:5" x14ac:dyDescent="0.3">
      <c r="B656" s="1">
        <v>652</v>
      </c>
      <c r="C656" s="75">
        <v>10.623015585489183</v>
      </c>
      <c r="D656" s="75">
        <v>7.5897141044912821</v>
      </c>
      <c r="E656" s="76">
        <v>18730.226160594888</v>
      </c>
    </row>
    <row r="657" spans="2:5" x14ac:dyDescent="0.3">
      <c r="B657" s="1">
        <v>653</v>
      </c>
      <c r="C657" s="75">
        <v>13.592406968229563</v>
      </c>
      <c r="D657" s="75">
        <v>7.3212765173646712</v>
      </c>
      <c r="E657" s="76">
        <v>120735.10924877154</v>
      </c>
    </row>
    <row r="658" spans="2:5" x14ac:dyDescent="0.3">
      <c r="B658" s="1">
        <v>654</v>
      </c>
      <c r="C658" s="75">
        <v>15.152769589788607</v>
      </c>
      <c r="D658" s="75">
        <v>7.9726940181028674</v>
      </c>
      <c r="E658" s="76">
        <v>558739.18509764434</v>
      </c>
    </row>
    <row r="659" spans="2:5" x14ac:dyDescent="0.3">
      <c r="B659" s="1">
        <v>655</v>
      </c>
      <c r="C659" s="75">
        <v>19.849149020991653</v>
      </c>
      <c r="D659" s="75">
        <v>8.1491887574024293</v>
      </c>
      <c r="E659" s="76">
        <v>16365369.891511215</v>
      </c>
    </row>
    <row r="660" spans="2:5" x14ac:dyDescent="0.3">
      <c r="B660" s="1">
        <v>656</v>
      </c>
      <c r="C660" s="75">
        <v>13.231552061431618</v>
      </c>
      <c r="D660" s="75">
        <v>7.1831662848596745</v>
      </c>
      <c r="E660" s="76">
        <v>85474.027601061709</v>
      </c>
    </row>
    <row r="661" spans="2:5" x14ac:dyDescent="0.3">
      <c r="B661" s="1">
        <v>657</v>
      </c>
      <c r="C661" s="75">
        <v>11.620786582975144</v>
      </c>
      <c r="D661" s="75">
        <v>9.0583938598693354</v>
      </c>
      <c r="E661" s="76">
        <v>102820.0320586098</v>
      </c>
    </row>
    <row r="662" spans="2:5" x14ac:dyDescent="0.3">
      <c r="B662" s="1">
        <v>658</v>
      </c>
      <c r="C662" s="75">
        <v>14.979601006373223</v>
      </c>
      <c r="D662" s="75">
        <v>9.0597154600405663</v>
      </c>
      <c r="E662" s="76">
        <v>1052631.3792835122</v>
      </c>
    </row>
    <row r="663" spans="2:5" x14ac:dyDescent="0.3">
      <c r="B663" s="1">
        <v>659</v>
      </c>
      <c r="C663" s="75">
        <v>15.894930164732525</v>
      </c>
      <c r="D663" s="75">
        <v>7.3900346063875118</v>
      </c>
      <c r="E663" s="76">
        <v>623984.35344142583</v>
      </c>
    </row>
    <row r="664" spans="2:5" x14ac:dyDescent="0.3">
      <c r="B664" s="1">
        <v>660</v>
      </c>
      <c r="C664" s="75">
        <v>11.595053984006251</v>
      </c>
      <c r="D664" s="75">
        <v>9.4152893560687936</v>
      </c>
      <c r="E664" s="76">
        <v>129315.45222300486</v>
      </c>
    </row>
    <row r="665" spans="2:5" x14ac:dyDescent="0.3">
      <c r="B665" s="1">
        <v>661</v>
      </c>
      <c r="C665" s="75">
        <v>9.8346183531880378</v>
      </c>
      <c r="D665" s="75">
        <v>9.4457949377073369</v>
      </c>
      <c r="E665" s="76">
        <v>39264.742108633618</v>
      </c>
    </row>
    <row r="666" spans="2:5" x14ac:dyDescent="0.3">
      <c r="B666" s="1">
        <v>662</v>
      </c>
      <c r="C666" s="75">
        <v>13.022042839121626</v>
      </c>
      <c r="D666" s="75">
        <v>7.1654227585520402</v>
      </c>
      <c r="E666" s="76">
        <v>73039.160433172539</v>
      </c>
    </row>
    <row r="667" spans="2:5" x14ac:dyDescent="0.3">
      <c r="B667" s="1">
        <v>663</v>
      </c>
      <c r="C667" s="75">
        <v>11.705951816997578</v>
      </c>
      <c r="D667" s="75">
        <v>7.595627906905376</v>
      </c>
      <c r="E667" s="76">
        <v>39628.400525877041</v>
      </c>
    </row>
    <row r="668" spans="2:5" x14ac:dyDescent="0.3">
      <c r="B668" s="1">
        <v>664</v>
      </c>
      <c r="C668" s="75">
        <v>14.978565722269595</v>
      </c>
      <c r="D668" s="75">
        <v>9.6302332880962656</v>
      </c>
      <c r="E668" s="76">
        <v>1562019.3095866826</v>
      </c>
    </row>
    <row r="669" spans="2:5" x14ac:dyDescent="0.3">
      <c r="B669" s="1">
        <v>665</v>
      </c>
      <c r="C669" s="75">
        <v>14.020085206106941</v>
      </c>
      <c r="D669" s="75">
        <v>8.4431431570426128</v>
      </c>
      <c r="E669" s="76">
        <v>353193.54232920299</v>
      </c>
    </row>
    <row r="670" spans="2:5" x14ac:dyDescent="0.3">
      <c r="B670" s="1">
        <v>666</v>
      </c>
      <c r="C670" s="75">
        <v>16.346577541474993</v>
      </c>
      <c r="D670" s="75">
        <v>8.6587441802189584</v>
      </c>
      <c r="E670" s="76">
        <v>2055858.7421996703</v>
      </c>
    </row>
    <row r="671" spans="2:5" x14ac:dyDescent="0.3">
      <c r="B671" s="1">
        <v>667</v>
      </c>
      <c r="C671" s="75">
        <v>14.635055227322471</v>
      </c>
      <c r="D671" s="75">
        <v>8.2714015651140436</v>
      </c>
      <c r="E671" s="76">
        <v>480103.76343822473</v>
      </c>
    </row>
    <row r="672" spans="2:5" x14ac:dyDescent="0.3">
      <c r="B672" s="1">
        <v>668</v>
      </c>
      <c r="C672" s="75">
        <v>13.788014088586751</v>
      </c>
      <c r="D672" s="75">
        <v>7.5156182283847697</v>
      </c>
      <c r="E672" s="76">
        <v>158166.34140733583</v>
      </c>
    </row>
    <row r="673" spans="2:5" x14ac:dyDescent="0.3">
      <c r="B673" s="1">
        <v>669</v>
      </c>
      <c r="C673" s="75">
        <v>12.662550253919987</v>
      </c>
      <c r="D673" s="75">
        <v>7.0871880988949094</v>
      </c>
      <c r="E673" s="76">
        <v>53961.090258515942</v>
      </c>
    </row>
    <row r="674" spans="2:5" x14ac:dyDescent="0.3">
      <c r="B674" s="1">
        <v>670</v>
      </c>
      <c r="C674" s="75">
        <v>4.0887239457514468</v>
      </c>
      <c r="D674" s="75">
        <v>6.9298454326021304</v>
      </c>
      <c r="E674" s="76">
        <v>270.6127244862987</v>
      </c>
    </row>
    <row r="675" spans="2:5" x14ac:dyDescent="0.3">
      <c r="B675" s="1">
        <v>671</v>
      </c>
      <c r="C675" s="75">
        <v>14.171249935678938</v>
      </c>
      <c r="D675" s="75">
        <v>9.9928200331015375</v>
      </c>
      <c r="E675" s="76">
        <v>1147832.7446637775</v>
      </c>
    </row>
    <row r="676" spans="2:5" x14ac:dyDescent="0.3">
      <c r="B676" s="1">
        <v>672</v>
      </c>
      <c r="C676" s="75">
        <v>15.094245290718968</v>
      </c>
      <c r="D676" s="75">
        <v>6.4994640866829609</v>
      </c>
      <c r="E676" s="76">
        <v>193288.54372504848</v>
      </c>
    </row>
    <row r="677" spans="2:5" x14ac:dyDescent="0.3">
      <c r="B677" s="1">
        <v>673</v>
      </c>
      <c r="C677" s="75">
        <v>13.296840108391569</v>
      </c>
      <c r="D677" s="75">
        <v>7.9054289594713891</v>
      </c>
      <c r="E677" s="76">
        <v>147478.6875712219</v>
      </c>
    </row>
    <row r="678" spans="2:5" x14ac:dyDescent="0.3">
      <c r="B678" s="1">
        <v>674</v>
      </c>
      <c r="C678" s="75">
        <v>16.880714369501163</v>
      </c>
      <c r="D678" s="75">
        <v>10.199494902364656</v>
      </c>
      <c r="E678" s="76">
        <v>8660890.0592127051</v>
      </c>
    </row>
    <row r="679" spans="2:5" x14ac:dyDescent="0.3">
      <c r="B679" s="1">
        <v>675</v>
      </c>
      <c r="C679" s="75">
        <v>10.784272453866411</v>
      </c>
      <c r="D679" s="75">
        <v>6.9851651017396863</v>
      </c>
      <c r="E679" s="76">
        <v>13784.100524184229</v>
      </c>
    </row>
    <row r="680" spans="2:5" x14ac:dyDescent="0.3">
      <c r="B680" s="1">
        <v>676</v>
      </c>
      <c r="C680" s="75">
        <v>14.612777232141408</v>
      </c>
      <c r="D680" s="75">
        <v>8.3217660293906963</v>
      </c>
      <c r="E680" s="76">
        <v>489542.26618846512</v>
      </c>
    </row>
    <row r="681" spans="2:5" x14ac:dyDescent="0.3">
      <c r="B681" s="1">
        <v>677</v>
      </c>
      <c r="C681" s="75">
        <v>15.409123675869765</v>
      </c>
      <c r="D681" s="75">
        <v>7.8320857781680493</v>
      </c>
      <c r="E681" s="76">
        <v>605382.96264378948</v>
      </c>
    </row>
    <row r="682" spans="2:5" x14ac:dyDescent="0.3">
      <c r="B682" s="1">
        <v>678</v>
      </c>
      <c r="C682" s="75">
        <v>13.755820142799729</v>
      </c>
      <c r="D682" s="75">
        <v>7.200452495522268</v>
      </c>
      <c r="E682" s="76">
        <v>124339.28135234451</v>
      </c>
    </row>
    <row r="683" spans="2:5" x14ac:dyDescent="0.3">
      <c r="B683" s="1">
        <v>679</v>
      </c>
      <c r="C683" s="75">
        <v>16.157079722447151</v>
      </c>
      <c r="D683" s="75">
        <v>9.8409704514796115</v>
      </c>
      <c r="E683" s="76">
        <v>4090936.7048207754</v>
      </c>
    </row>
    <row r="684" spans="2:5" x14ac:dyDescent="0.3">
      <c r="B684" s="1">
        <v>680</v>
      </c>
      <c r="C684" s="75">
        <v>12.256527055216262</v>
      </c>
      <c r="D684" s="75">
        <v>6.162991904435895</v>
      </c>
      <c r="E684" s="76">
        <v>21505.217454244044</v>
      </c>
    </row>
    <row r="685" spans="2:5" x14ac:dyDescent="0.3">
      <c r="B685" s="1">
        <v>681</v>
      </c>
      <c r="C685" s="75">
        <v>9.2653371833434157</v>
      </c>
      <c r="D685" s="75">
        <v>8.6054959524050307</v>
      </c>
      <c r="E685" s="76">
        <v>14913.809201680371</v>
      </c>
    </row>
    <row r="686" spans="2:5" x14ac:dyDescent="0.3">
      <c r="B686" s="1">
        <v>682</v>
      </c>
      <c r="C686" s="75">
        <v>10.198169173473779</v>
      </c>
      <c r="D686" s="75">
        <v>7.4946996716467638</v>
      </c>
      <c r="E686" s="76">
        <v>13113.012370912522</v>
      </c>
    </row>
    <row r="687" spans="2:5" x14ac:dyDescent="0.3">
      <c r="B687" s="1">
        <v>683</v>
      </c>
      <c r="C687" s="75">
        <v>11.049821740797</v>
      </c>
      <c r="D687" s="75">
        <v>5.9177517527382832</v>
      </c>
      <c r="E687" s="76">
        <v>7917.7209956557717</v>
      </c>
    </row>
    <row r="688" spans="2:5" x14ac:dyDescent="0.3">
      <c r="B688" s="1">
        <v>684</v>
      </c>
      <c r="C688" s="75">
        <v>11.51729482685851</v>
      </c>
      <c r="D688" s="75">
        <v>6.5911778758981443</v>
      </c>
      <c r="E688" s="76">
        <v>17374.899261042563</v>
      </c>
    </row>
    <row r="689" spans="2:5" x14ac:dyDescent="0.3">
      <c r="B689" s="1">
        <v>685</v>
      </c>
      <c r="C689" s="75">
        <v>11.800611033163985</v>
      </c>
      <c r="D689" s="75">
        <v>6.434002964417517</v>
      </c>
      <c r="E689" s="76">
        <v>18943.238732167403</v>
      </c>
    </row>
    <row r="690" spans="2:5" x14ac:dyDescent="0.3">
      <c r="B690" s="1">
        <v>686</v>
      </c>
      <c r="C690" s="75">
        <v>10.714128979014635</v>
      </c>
      <c r="D690" s="75">
        <v>6.8680346225433802</v>
      </c>
      <c r="E690" s="76">
        <v>12117.171456152304</v>
      </c>
    </row>
    <row r="691" spans="2:5" x14ac:dyDescent="0.3">
      <c r="B691" s="1">
        <v>687</v>
      </c>
      <c r="C691" s="75">
        <v>10.225750167715081</v>
      </c>
      <c r="D691" s="75">
        <v>7.7146455234727087</v>
      </c>
      <c r="E691" s="76">
        <v>15550.378581490691</v>
      </c>
    </row>
    <row r="692" spans="2:5" x14ac:dyDescent="0.3">
      <c r="B692" s="1">
        <v>688</v>
      </c>
      <c r="C692" s="75">
        <v>10.559532810328484</v>
      </c>
      <c r="D692" s="75">
        <v>8.8564676790819163</v>
      </c>
      <c r="E692" s="76">
        <v>43009.643826098909</v>
      </c>
    </row>
    <row r="693" spans="2:5" x14ac:dyDescent="0.3">
      <c r="B693" s="1">
        <v>689</v>
      </c>
      <c r="C693" s="75">
        <v>15.756701339358953</v>
      </c>
      <c r="D693" s="75">
        <v>7.5869355859045271</v>
      </c>
      <c r="E693" s="76">
        <v>649891.11953461787</v>
      </c>
    </row>
    <row r="694" spans="2:5" x14ac:dyDescent="0.3">
      <c r="B694" s="1">
        <v>690</v>
      </c>
      <c r="C694" s="75">
        <v>10.07674692517711</v>
      </c>
      <c r="D694" s="75">
        <v>6.6343824192292082</v>
      </c>
      <c r="E694" s="76">
        <v>6676.0767673866076</v>
      </c>
    </row>
    <row r="695" spans="2:5" x14ac:dyDescent="0.3">
      <c r="B695" s="1">
        <v>691</v>
      </c>
      <c r="C695" s="75">
        <v>11.916099918673343</v>
      </c>
      <c r="D695" s="75">
        <v>8.0084941186472935</v>
      </c>
      <c r="E695" s="76">
        <v>60963.790257446926</v>
      </c>
    </row>
    <row r="696" spans="2:5" x14ac:dyDescent="0.3">
      <c r="B696" s="1">
        <v>692</v>
      </c>
      <c r="C696" s="75">
        <v>13.069574383905371</v>
      </c>
      <c r="D696" s="75">
        <v>9.57739847360223</v>
      </c>
      <c r="E696" s="76">
        <v>401286.32108624076</v>
      </c>
    </row>
    <row r="697" spans="2:5" x14ac:dyDescent="0.3">
      <c r="B697" s="1">
        <v>693</v>
      </c>
      <c r="C697" s="75">
        <v>12.552328945985609</v>
      </c>
      <c r="D697" s="75">
        <v>8.3959844145991269</v>
      </c>
      <c r="E697" s="76">
        <v>123756.31424431509</v>
      </c>
    </row>
    <row r="698" spans="2:5" x14ac:dyDescent="0.3">
      <c r="B698" s="1">
        <v>694</v>
      </c>
      <c r="C698" s="75">
        <v>15.450703585741184</v>
      </c>
      <c r="D698" s="75">
        <v>6.934816954477184</v>
      </c>
      <c r="E698" s="76">
        <v>334565.03037105611</v>
      </c>
    </row>
    <row r="699" spans="2:5" x14ac:dyDescent="0.3">
      <c r="B699" s="1">
        <v>695</v>
      </c>
      <c r="C699" s="75">
        <v>8.2429810983659273</v>
      </c>
      <c r="D699" s="75">
        <v>10.292805246164587</v>
      </c>
      <c r="E699" s="76">
        <v>23758.742500179997</v>
      </c>
    </row>
    <row r="700" spans="2:5" x14ac:dyDescent="0.3">
      <c r="B700" s="1">
        <v>696</v>
      </c>
      <c r="C700" s="75">
        <v>10.350541290084079</v>
      </c>
      <c r="D700" s="75">
        <v>8.7170384421435205</v>
      </c>
      <c r="E700" s="76">
        <v>33831.830880315363</v>
      </c>
    </row>
    <row r="701" spans="2:5" x14ac:dyDescent="0.3">
      <c r="B701" s="1">
        <v>697</v>
      </c>
      <c r="C701" s="75">
        <v>12.746816878289431</v>
      </c>
      <c r="D701" s="75">
        <v>9.8524840203932094</v>
      </c>
      <c r="E701" s="76">
        <v>388306.42866271693</v>
      </c>
    </row>
    <row r="702" spans="2:5" x14ac:dyDescent="0.3">
      <c r="B702" s="1">
        <v>698</v>
      </c>
      <c r="C702" s="75">
        <v>15.783523179819998</v>
      </c>
      <c r="D702" s="75">
        <v>7.9665487621736215</v>
      </c>
      <c r="E702" s="76">
        <v>861340.09763995814</v>
      </c>
    </row>
    <row r="703" spans="2:5" x14ac:dyDescent="0.3">
      <c r="B703" s="1">
        <v>699</v>
      </c>
      <c r="C703" s="75">
        <v>10.02367689464598</v>
      </c>
      <c r="D703" s="75">
        <v>6.4733029987228772</v>
      </c>
      <c r="E703" s="76">
        <v>5764.6848343623451</v>
      </c>
    </row>
    <row r="704" spans="2:5" x14ac:dyDescent="0.3">
      <c r="B704" s="1">
        <v>700</v>
      </c>
      <c r="C704" s="75">
        <v>11.502923473815413</v>
      </c>
      <c r="D704" s="75">
        <v>9.2202111450334652</v>
      </c>
      <c r="E704" s="76">
        <v>106013.41515079961</v>
      </c>
    </row>
    <row r="705" spans="2:5" x14ac:dyDescent="0.3">
      <c r="B705" s="1">
        <v>701</v>
      </c>
      <c r="C705" s="75">
        <v>11.418570730387263</v>
      </c>
      <c r="D705" s="75">
        <v>8.465156619733829</v>
      </c>
      <c r="E705" s="76">
        <v>59312.707356259787</v>
      </c>
    </row>
    <row r="706" spans="2:5" x14ac:dyDescent="0.3">
      <c r="B706" s="1">
        <v>702</v>
      </c>
      <c r="C706" s="75">
        <v>13.274150697884139</v>
      </c>
      <c r="D706" s="75">
        <v>9.7641094612979273</v>
      </c>
      <c r="E706" s="76">
        <v>526214.24151507148</v>
      </c>
    </row>
    <row r="707" spans="2:5" x14ac:dyDescent="0.3">
      <c r="B707" s="1">
        <v>703</v>
      </c>
      <c r="C707" s="75">
        <v>10.103285476160728</v>
      </c>
      <c r="D707" s="75">
        <v>8.1206542402252602</v>
      </c>
      <c r="E707" s="76">
        <v>18920.061349471853</v>
      </c>
    </row>
    <row r="708" spans="2:5" x14ac:dyDescent="0.3">
      <c r="B708" s="1">
        <v>704</v>
      </c>
      <c r="C708" s="75">
        <v>8.7184810102201951</v>
      </c>
      <c r="D708" s="75">
        <v>11.233997420379072</v>
      </c>
      <c r="E708" s="76">
        <v>62750.861192578734</v>
      </c>
    </row>
    <row r="709" spans="2:5" x14ac:dyDescent="0.3">
      <c r="B709" s="1">
        <v>705</v>
      </c>
      <c r="C709" s="75">
        <v>7.7494148740989175</v>
      </c>
      <c r="D709" s="75">
        <v>6.3063824742699923</v>
      </c>
      <c r="E709" s="76">
        <v>1151.2628825155941</v>
      </c>
    </row>
    <row r="710" spans="2:5" x14ac:dyDescent="0.3">
      <c r="B710" s="1">
        <v>706</v>
      </c>
      <c r="C710" s="75">
        <v>10.376351980807208</v>
      </c>
      <c r="D710" s="75">
        <v>6.8586272734234512</v>
      </c>
      <c r="E710" s="76">
        <v>9555.0133581970749</v>
      </c>
    </row>
    <row r="711" spans="2:5" x14ac:dyDescent="0.3">
      <c r="B711" s="1">
        <v>707</v>
      </c>
      <c r="C711" s="75">
        <v>11.211650106882701</v>
      </c>
      <c r="D711" s="75">
        <v>7.00980426344029</v>
      </c>
      <c r="E711" s="76">
        <v>18803.271658232861</v>
      </c>
    </row>
    <row r="712" spans="2:5" x14ac:dyDescent="0.3">
      <c r="B712" s="1">
        <v>708</v>
      </c>
      <c r="C712" s="75">
        <v>12.228671711451266</v>
      </c>
      <c r="D712" s="75">
        <v>6.5043225978325019</v>
      </c>
      <c r="E712" s="76">
        <v>26714.537321869993</v>
      </c>
    </row>
    <row r="713" spans="2:5" x14ac:dyDescent="0.3">
      <c r="B713" s="1">
        <v>709</v>
      </c>
      <c r="C713" s="75">
        <v>11.17093993268838</v>
      </c>
      <c r="D713" s="75">
        <v>7.9083668297900314</v>
      </c>
      <c r="E713" s="76">
        <v>34022.445228411641</v>
      </c>
    </row>
    <row r="714" spans="2:5" x14ac:dyDescent="0.3">
      <c r="B714" s="1">
        <v>710</v>
      </c>
      <c r="C714" s="75">
        <v>12.6334507521416</v>
      </c>
      <c r="D714" s="75">
        <v>7.7324978989835387</v>
      </c>
      <c r="E714" s="76">
        <v>82678.021202851669</v>
      </c>
    </row>
    <row r="715" spans="2:5" x14ac:dyDescent="0.3">
      <c r="B715" s="1">
        <v>711</v>
      </c>
      <c r="C715" s="75">
        <v>16.202319655271214</v>
      </c>
      <c r="D715" s="75">
        <v>8.6602369935122834</v>
      </c>
      <c r="E715" s="76">
        <v>1862186.2722689714</v>
      </c>
    </row>
    <row r="716" spans="2:5" x14ac:dyDescent="0.3">
      <c r="B716" s="1">
        <v>712</v>
      </c>
      <c r="C716" s="75">
        <v>11.934979278739862</v>
      </c>
      <c r="D716" s="75">
        <v>6.6019652778216491</v>
      </c>
      <c r="E716" s="76">
        <v>23340.411439845841</v>
      </c>
    </row>
    <row r="717" spans="2:5" x14ac:dyDescent="0.3">
      <c r="B717" s="1">
        <v>713</v>
      </c>
      <c r="C717" s="75">
        <v>12.753956616172559</v>
      </c>
      <c r="D717" s="75">
        <v>7.7990860990290045</v>
      </c>
      <c r="E717" s="76">
        <v>94104.151100882329</v>
      </c>
    </row>
    <row r="718" spans="2:5" x14ac:dyDescent="0.3">
      <c r="B718" s="1">
        <v>714</v>
      </c>
      <c r="C718" s="75">
        <v>19.160454584360636</v>
      </c>
      <c r="D718" s="75">
        <v>9.6200840149377882</v>
      </c>
      <c r="E718" s="76">
        <v>28144405.829075128</v>
      </c>
    </row>
    <row r="719" spans="2:5" x14ac:dyDescent="0.3">
      <c r="B719" s="1">
        <v>715</v>
      </c>
      <c r="C719" s="75">
        <v>12.061439591477223</v>
      </c>
      <c r="D719" s="75">
        <v>7.6542782257627122</v>
      </c>
      <c r="E719" s="76">
        <v>52746.760974918267</v>
      </c>
    </row>
    <row r="720" spans="2:5" x14ac:dyDescent="0.3">
      <c r="B720" s="1">
        <v>716</v>
      </c>
      <c r="C720" s="75">
        <v>10.448478639734802</v>
      </c>
      <c r="D720" s="75">
        <v>8.1542020251673062</v>
      </c>
      <c r="E720" s="76">
        <v>24533.128381081595</v>
      </c>
    </row>
    <row r="721" spans="2:5" x14ac:dyDescent="0.3">
      <c r="B721" s="1">
        <v>717</v>
      </c>
      <c r="C721" s="75">
        <v>12.884200062876864</v>
      </c>
      <c r="D721" s="75">
        <v>9.421124005067206</v>
      </c>
      <c r="E721" s="76">
        <v>316733.61964643316</v>
      </c>
    </row>
    <row r="722" spans="2:5" x14ac:dyDescent="0.3">
      <c r="B722" s="1">
        <v>718</v>
      </c>
      <c r="C722" s="75">
        <v>9.637623433574614</v>
      </c>
      <c r="D722" s="75">
        <v>7.8729046699308709</v>
      </c>
      <c r="E722" s="76">
        <v>11607.63312748221</v>
      </c>
    </row>
    <row r="723" spans="2:5" x14ac:dyDescent="0.3">
      <c r="B723" s="1">
        <v>719</v>
      </c>
      <c r="C723" s="75">
        <v>8.1183656160838584</v>
      </c>
      <c r="D723" s="75">
        <v>6.9600542512954284</v>
      </c>
      <c r="E723" s="76">
        <v>2257.4898981929582</v>
      </c>
    </row>
    <row r="724" spans="2:5" x14ac:dyDescent="0.3">
      <c r="B724" s="1">
        <v>720</v>
      </c>
      <c r="C724" s="75">
        <v>11.435867534476625</v>
      </c>
      <c r="D724" s="75">
        <v>8.2472636082577946</v>
      </c>
      <c r="E724" s="76">
        <v>51625.519763052973</v>
      </c>
    </row>
    <row r="725" spans="2:5" x14ac:dyDescent="0.3">
      <c r="B725" s="1">
        <v>721</v>
      </c>
      <c r="C725" s="75">
        <v>14.042025852939945</v>
      </c>
      <c r="D725" s="75">
        <v>9.3204472629293846</v>
      </c>
      <c r="E725" s="76">
        <v>658621.05535724072</v>
      </c>
    </row>
    <row r="726" spans="2:5" x14ac:dyDescent="0.3">
      <c r="B726" s="1">
        <v>722</v>
      </c>
      <c r="C726" s="75">
        <v>13.042024773368865</v>
      </c>
      <c r="D726" s="75">
        <v>7.9250197465537022</v>
      </c>
      <c r="E726" s="76">
        <v>125324.80668325647</v>
      </c>
    </row>
    <row r="727" spans="2:5" x14ac:dyDescent="0.3">
      <c r="B727" s="1">
        <v>723</v>
      </c>
      <c r="C727" s="75">
        <v>8.1136433519369344</v>
      </c>
      <c r="D727" s="75">
        <v>6.8624632086327395</v>
      </c>
      <c r="E727" s="76">
        <v>2107.2620432605145</v>
      </c>
    </row>
    <row r="728" spans="2:5" x14ac:dyDescent="0.3">
      <c r="B728" s="1">
        <v>724</v>
      </c>
      <c r="C728" s="75">
        <v>9.8510807597042653</v>
      </c>
      <c r="D728" s="75">
        <v>8.1277936858278199</v>
      </c>
      <c r="E728" s="76">
        <v>16001.457531869353</v>
      </c>
    </row>
    <row r="729" spans="2:5" x14ac:dyDescent="0.3">
      <c r="B729" s="1">
        <v>725</v>
      </c>
      <c r="C729" s="75">
        <v>9.7806704232158843</v>
      </c>
      <c r="D729" s="75">
        <v>7.0479255840684987</v>
      </c>
      <c r="E729" s="76">
        <v>7254.879968178986</v>
      </c>
    </row>
    <row r="730" spans="2:5" x14ac:dyDescent="0.3">
      <c r="B730" s="1">
        <v>726</v>
      </c>
      <c r="C730" s="75">
        <v>9.2542235089917178</v>
      </c>
      <c r="D730" s="75">
        <v>8.4557051286882476</v>
      </c>
      <c r="E730" s="76">
        <v>13353.106698832136</v>
      </c>
    </row>
    <row r="731" spans="2:5" x14ac:dyDescent="0.3">
      <c r="B731" s="1">
        <v>727</v>
      </c>
      <c r="C731" s="75">
        <v>13.297890483243309</v>
      </c>
      <c r="D731" s="75">
        <v>9.8736964813055348</v>
      </c>
      <c r="E731" s="76">
        <v>577138.96449995856</v>
      </c>
    </row>
    <row r="732" spans="2:5" x14ac:dyDescent="0.3">
      <c r="B732" s="1">
        <v>728</v>
      </c>
      <c r="C732" s="75">
        <v>10.424369684351801</v>
      </c>
      <c r="D732" s="75">
        <v>7.9999877150425451</v>
      </c>
      <c r="E732" s="76">
        <v>21693.815220841279</v>
      </c>
    </row>
    <row r="733" spans="2:5" x14ac:dyDescent="0.3">
      <c r="B733" s="1">
        <v>729</v>
      </c>
      <c r="C733" s="75">
        <v>15.341951027750945</v>
      </c>
      <c r="D733" s="75">
        <v>7.0753823855496787</v>
      </c>
      <c r="E733" s="76">
        <v>342029.71201339166</v>
      </c>
    </row>
    <row r="734" spans="2:5" x14ac:dyDescent="0.3">
      <c r="B734" s="1">
        <v>730</v>
      </c>
      <c r="C734" s="75">
        <v>11.339375316331166</v>
      </c>
      <c r="D734" s="75">
        <v>10.217781065126324</v>
      </c>
      <c r="E734" s="76">
        <v>188881.03630757859</v>
      </c>
    </row>
    <row r="735" spans="2:5" x14ac:dyDescent="0.3">
      <c r="B735" s="1">
        <v>731</v>
      </c>
      <c r="C735" s="75">
        <v>15.720105552450303</v>
      </c>
      <c r="D735" s="75">
        <v>8.1169816484511852</v>
      </c>
      <c r="E735" s="76">
        <v>914890.13245054265</v>
      </c>
    </row>
    <row r="736" spans="2:5" x14ac:dyDescent="0.3">
      <c r="B736" s="1">
        <v>732</v>
      </c>
      <c r="C736" s="75">
        <v>10.962634449617678</v>
      </c>
      <c r="D736" s="75">
        <v>7.0941010103848399</v>
      </c>
      <c r="E736" s="76">
        <v>16795.662380026639</v>
      </c>
    </row>
    <row r="737" spans="2:5" x14ac:dyDescent="0.3">
      <c r="B737" s="1">
        <v>733</v>
      </c>
      <c r="C737" s="75">
        <v>13.972859110295603</v>
      </c>
      <c r="D737" s="75">
        <v>6.8944801019985436</v>
      </c>
      <c r="E737" s="76">
        <v>116896.83720704005</v>
      </c>
    </row>
    <row r="738" spans="2:5" x14ac:dyDescent="0.3">
      <c r="B738" s="1">
        <v>734</v>
      </c>
      <c r="C738" s="75">
        <v>16.73797266734541</v>
      </c>
      <c r="D738" s="75">
        <v>8.7303427212976494</v>
      </c>
      <c r="E738" s="76">
        <v>2833692.5603814619</v>
      </c>
    </row>
    <row r="739" spans="2:5" x14ac:dyDescent="0.3">
      <c r="B739" s="1">
        <v>735</v>
      </c>
      <c r="C739" s="75">
        <v>11.600547719802609</v>
      </c>
      <c r="D739" s="75">
        <v>7.446985614425528</v>
      </c>
      <c r="E739" s="76">
        <v>33249.469215948127</v>
      </c>
    </row>
    <row r="740" spans="2:5" x14ac:dyDescent="0.3">
      <c r="B740" s="1">
        <v>736</v>
      </c>
      <c r="C740" s="75">
        <v>12.905942603484487</v>
      </c>
      <c r="D740" s="75">
        <v>6.6310101545302622</v>
      </c>
      <c r="E740" s="76">
        <v>46556.511992121654</v>
      </c>
    </row>
    <row r="741" spans="2:5" x14ac:dyDescent="0.3">
      <c r="B741" s="1">
        <v>737</v>
      </c>
      <c r="C741" s="75">
        <v>13.57001219254796</v>
      </c>
      <c r="D741" s="75">
        <v>8.415783644711567</v>
      </c>
      <c r="E741" s="76">
        <v>253754.92864301501</v>
      </c>
    </row>
    <row r="742" spans="2:5" x14ac:dyDescent="0.3">
      <c r="B742" s="1">
        <v>738</v>
      </c>
      <c r="C742" s="75">
        <v>10.005291070810658</v>
      </c>
      <c r="D742" s="75">
        <v>7.7489490070609914</v>
      </c>
      <c r="E742" s="76">
        <v>13694.657988977959</v>
      </c>
    </row>
    <row r="743" spans="2:5" x14ac:dyDescent="0.3">
      <c r="B743" s="1">
        <v>739</v>
      </c>
      <c r="C743" s="75">
        <v>15.67088121224106</v>
      </c>
      <c r="D743" s="75">
        <v>6.8075169688344683</v>
      </c>
      <c r="E743" s="76">
        <v>356795.18801951309</v>
      </c>
    </row>
    <row r="744" spans="2:5" x14ac:dyDescent="0.3">
      <c r="B744" s="1">
        <v>740</v>
      </c>
      <c r="C744" s="75">
        <v>10.583519877783267</v>
      </c>
      <c r="D744" s="75">
        <v>7.763092277638072</v>
      </c>
      <c r="E744" s="76">
        <v>20547.007141530339</v>
      </c>
    </row>
    <row r="745" spans="2:5" x14ac:dyDescent="0.3">
      <c r="B745" s="1">
        <v>741</v>
      </c>
      <c r="C745" s="75">
        <v>14.433276617674126</v>
      </c>
      <c r="D745" s="75">
        <v>7.0012888953315437</v>
      </c>
      <c r="E745" s="76">
        <v>173140.70536311108</v>
      </c>
    </row>
    <row r="746" spans="2:5" x14ac:dyDescent="0.3">
      <c r="B746" s="1">
        <v>742</v>
      </c>
      <c r="C746" s="75">
        <v>8.3288334763494127</v>
      </c>
      <c r="D746" s="75">
        <v>8.3936686729342433</v>
      </c>
      <c r="E746" s="76">
        <v>6860.8460968605332</v>
      </c>
    </row>
    <row r="747" spans="2:5" x14ac:dyDescent="0.3">
      <c r="B747" s="1">
        <v>743</v>
      </c>
      <c r="C747" s="75">
        <v>11.085386042807448</v>
      </c>
      <c r="D747" s="75">
        <v>8.7100333304244177</v>
      </c>
      <c r="E747" s="76">
        <v>55834.977026025248</v>
      </c>
    </row>
    <row r="748" spans="2:5" x14ac:dyDescent="0.3">
      <c r="B748" s="1">
        <v>744</v>
      </c>
      <c r="C748" s="75">
        <v>12.407709252811888</v>
      </c>
      <c r="D748" s="75">
        <v>6.304429466173282</v>
      </c>
      <c r="E748" s="76">
        <v>26323.435478880896</v>
      </c>
    </row>
    <row r="749" spans="2:5" x14ac:dyDescent="0.3">
      <c r="B749" s="1">
        <v>745</v>
      </c>
      <c r="C749" s="75">
        <v>12.685148722045293</v>
      </c>
      <c r="D749" s="75">
        <v>7.7709903006366119</v>
      </c>
      <c r="E749" s="76">
        <v>88001.907408356201</v>
      </c>
    </row>
    <row r="750" spans="2:5" x14ac:dyDescent="0.3">
      <c r="B750" s="1">
        <v>746</v>
      </c>
      <c r="C750" s="75">
        <v>14.183764948991291</v>
      </c>
      <c r="D750" s="75">
        <v>7.7652374983065249</v>
      </c>
      <c r="E750" s="76">
        <v>247310.82243240476</v>
      </c>
    </row>
    <row r="751" spans="2:5" x14ac:dyDescent="0.3">
      <c r="B751" s="1">
        <v>747</v>
      </c>
      <c r="C751" s="75">
        <v>14.228846324568195</v>
      </c>
      <c r="D751" s="75">
        <v>6.9237694075337011</v>
      </c>
      <c r="E751" s="76">
        <v>142426.26864083548</v>
      </c>
    </row>
    <row r="752" spans="2:5" x14ac:dyDescent="0.3">
      <c r="B752" s="1">
        <v>748</v>
      </c>
      <c r="C752" s="75">
        <v>13.714497683693114</v>
      </c>
      <c r="D752" s="75">
        <v>8.4875494288409925</v>
      </c>
      <c r="E752" s="76">
        <v>294755.13622144336</v>
      </c>
    </row>
    <row r="753" spans="2:5" x14ac:dyDescent="0.3">
      <c r="B753" s="1">
        <v>749</v>
      </c>
      <c r="C753" s="75">
        <v>14.959886428601481</v>
      </c>
      <c r="D753" s="75">
        <v>8.5198582303613417</v>
      </c>
      <c r="E753" s="76">
        <v>714256.74481870455</v>
      </c>
    </row>
    <row r="754" spans="2:5" x14ac:dyDescent="0.3">
      <c r="B754" s="1">
        <v>750</v>
      </c>
      <c r="C754" s="75">
        <v>15.667699132008098</v>
      </c>
      <c r="D754" s="75">
        <v>6.1466385216035038</v>
      </c>
      <c r="E754" s="76">
        <v>225191.6173598803</v>
      </c>
    </row>
    <row r="755" spans="2:5" x14ac:dyDescent="0.3">
      <c r="B755" s="1">
        <v>751</v>
      </c>
      <c r="C755" s="75">
        <v>14.364356759202849</v>
      </c>
      <c r="D755" s="75">
        <v>7.7609576464526109</v>
      </c>
      <c r="E755" s="76">
        <v>279432.52011154842</v>
      </c>
    </row>
    <row r="756" spans="2:5" x14ac:dyDescent="0.3">
      <c r="B756" s="1">
        <v>752</v>
      </c>
      <c r="C756" s="75">
        <v>8.8562719433038932</v>
      </c>
      <c r="D756" s="75">
        <v>8.0387543582076475</v>
      </c>
      <c r="E756" s="76">
        <v>7664.3168502967537</v>
      </c>
    </row>
    <row r="757" spans="2:5" x14ac:dyDescent="0.3">
      <c r="B757" s="1">
        <v>753</v>
      </c>
      <c r="C757" s="75">
        <v>11.745716598999053</v>
      </c>
      <c r="D757" s="75">
        <v>6.8909988345585873</v>
      </c>
      <c r="E757" s="76">
        <v>25018.308998825993</v>
      </c>
    </row>
    <row r="758" spans="2:5" x14ac:dyDescent="0.3">
      <c r="B758" s="1">
        <v>754</v>
      </c>
      <c r="C758" s="75">
        <v>6.4409646913285243</v>
      </c>
      <c r="D758" s="75">
        <v>6.6386978271613479</v>
      </c>
      <c r="E758" s="76">
        <v>656.34535683066758</v>
      </c>
    </row>
    <row r="759" spans="2:5" x14ac:dyDescent="0.3">
      <c r="B759" s="1">
        <v>755</v>
      </c>
      <c r="C759" s="75">
        <v>3.945484840589728</v>
      </c>
      <c r="D759" s="75">
        <v>8.0398749821169719</v>
      </c>
      <c r="E759" s="76">
        <v>473.32017314482442</v>
      </c>
    </row>
    <row r="760" spans="2:5" x14ac:dyDescent="0.3">
      <c r="B760" s="1">
        <v>756</v>
      </c>
      <c r="C760" s="75">
        <v>19.006382777726081</v>
      </c>
      <c r="D760" s="75">
        <v>7.5763963999692745</v>
      </c>
      <c r="E760" s="76">
        <v>6134896.0745757623</v>
      </c>
    </row>
    <row r="761" spans="2:5" x14ac:dyDescent="0.3">
      <c r="B761" s="1">
        <v>757</v>
      </c>
      <c r="C761" s="75">
        <v>13.303057726722358</v>
      </c>
      <c r="D761" s="75">
        <v>9.0697106304461901</v>
      </c>
      <c r="E761" s="76">
        <v>331820.67000094906</v>
      </c>
    </row>
    <row r="762" spans="2:5" x14ac:dyDescent="0.3">
      <c r="B762" s="1">
        <v>758</v>
      </c>
      <c r="C762" s="75">
        <v>12.40882216207352</v>
      </c>
      <c r="D762" s="75">
        <v>8.4195020373982263</v>
      </c>
      <c r="E762" s="76">
        <v>113903.2108920945</v>
      </c>
    </row>
    <row r="763" spans="2:5" x14ac:dyDescent="0.3">
      <c r="B763" s="1">
        <v>759</v>
      </c>
      <c r="C763" s="75">
        <v>13.087178289605228</v>
      </c>
      <c r="D763" s="75">
        <v>7.5401771368418551</v>
      </c>
      <c r="E763" s="76">
        <v>99047.193835192651</v>
      </c>
    </row>
    <row r="764" spans="2:5" x14ac:dyDescent="0.3">
      <c r="B764" s="1">
        <v>760</v>
      </c>
      <c r="C764" s="75">
        <v>10.878720486389383</v>
      </c>
      <c r="D764" s="75">
        <v>6.8840864596465225</v>
      </c>
      <c r="E764" s="76">
        <v>13715.65629919475</v>
      </c>
    </row>
    <row r="765" spans="2:5" x14ac:dyDescent="0.3">
      <c r="B765" s="1">
        <v>761</v>
      </c>
      <c r="C765" s="75">
        <v>17.156579098016547</v>
      </c>
      <c r="D765" s="75">
        <v>7.4689159118104573</v>
      </c>
      <c r="E765" s="76">
        <v>1579945.0042708181</v>
      </c>
    </row>
    <row r="766" spans="2:5" x14ac:dyDescent="0.3">
      <c r="B766" s="1">
        <v>762</v>
      </c>
      <c r="C766" s="75">
        <v>8.9949008023403927</v>
      </c>
      <c r="D766" s="75">
        <v>9.0857077744726151</v>
      </c>
      <c r="E766" s="76">
        <v>17264.545121056031</v>
      </c>
    </row>
    <row r="767" spans="2:5" x14ac:dyDescent="0.3">
      <c r="B767" s="1">
        <v>763</v>
      </c>
      <c r="C767" s="75">
        <v>8.9871708708530527</v>
      </c>
      <c r="D767" s="75">
        <v>6.2264624980750964</v>
      </c>
      <c r="E767" s="76">
        <v>2427.4735971201544</v>
      </c>
    </row>
    <row r="768" spans="2:5" x14ac:dyDescent="0.3">
      <c r="B768" s="1">
        <v>764</v>
      </c>
      <c r="C768" s="75">
        <v>10.892763420991113</v>
      </c>
      <c r="D768" s="75">
        <v>8.8950897272689637</v>
      </c>
      <c r="E768" s="76">
        <v>55567.559288058328</v>
      </c>
    </row>
    <row r="769" spans="2:5" x14ac:dyDescent="0.3">
      <c r="B769" s="1">
        <v>765</v>
      </c>
      <c r="C769" s="75">
        <v>15.666931773981606</v>
      </c>
      <c r="D769" s="75">
        <v>8.0044870814367748</v>
      </c>
      <c r="E769" s="76">
        <v>815653.5484749733</v>
      </c>
    </row>
    <row r="770" spans="2:5" x14ac:dyDescent="0.3">
      <c r="B770" s="1">
        <v>766</v>
      </c>
      <c r="C770" s="75">
        <v>12.461008412348985</v>
      </c>
      <c r="D770" s="75">
        <v>8.3868971939112722</v>
      </c>
      <c r="E770" s="76">
        <v>115452.6759402438</v>
      </c>
    </row>
    <row r="771" spans="2:5" x14ac:dyDescent="0.3">
      <c r="B771" s="1">
        <v>767</v>
      </c>
      <c r="C771" s="75">
        <v>9.6238223053048948</v>
      </c>
      <c r="D771" s="75">
        <v>9.1941090047169869</v>
      </c>
      <c r="E771" s="76">
        <v>28566.650235361209</v>
      </c>
    </row>
    <row r="772" spans="2:5" x14ac:dyDescent="0.3">
      <c r="B772" s="1">
        <v>768</v>
      </c>
      <c r="C772" s="75">
        <v>9.9638714142274392</v>
      </c>
      <c r="D772" s="75">
        <v>7.8476068327027715</v>
      </c>
      <c r="E772" s="76">
        <v>14248.976934772611</v>
      </c>
    </row>
    <row r="773" spans="2:5" x14ac:dyDescent="0.3">
      <c r="B773" s="1">
        <v>769</v>
      </c>
      <c r="C773" s="75">
        <v>7.1475210565051093</v>
      </c>
      <c r="D773" s="75">
        <v>6.2752646590456793</v>
      </c>
      <c r="E773" s="76">
        <v>780.68408936448702</v>
      </c>
    </row>
    <row r="774" spans="2:5" x14ac:dyDescent="0.3">
      <c r="B774" s="1">
        <v>770</v>
      </c>
      <c r="C774" s="75">
        <v>8.1384331303251045</v>
      </c>
      <c r="D774" s="75">
        <v>9.6119007209013638</v>
      </c>
      <c r="E774" s="76">
        <v>13884.65435176348</v>
      </c>
    </row>
    <row r="775" spans="2:5" x14ac:dyDescent="0.3">
      <c r="B775" s="1">
        <v>771</v>
      </c>
      <c r="C775" s="75">
        <v>8.593359301993031</v>
      </c>
      <c r="D775" s="75">
        <v>9.0383747132610655</v>
      </c>
      <c r="E775" s="76">
        <v>12733.969814883476</v>
      </c>
    </row>
    <row r="776" spans="2:5" x14ac:dyDescent="0.3">
      <c r="B776" s="1">
        <v>772</v>
      </c>
      <c r="C776" s="75">
        <v>11.544417457109294</v>
      </c>
      <c r="D776" s="75">
        <v>7.0003474056431596</v>
      </c>
      <c r="E776" s="76">
        <v>23488.690067419306</v>
      </c>
    </row>
    <row r="777" spans="2:5" x14ac:dyDescent="0.3">
      <c r="B777" s="1">
        <v>773</v>
      </c>
      <c r="C777" s="75">
        <v>11.615069512030525</v>
      </c>
      <c r="D777" s="75">
        <v>8.234301828869997</v>
      </c>
      <c r="E777" s="76">
        <v>57899.269751955821</v>
      </c>
    </row>
    <row r="778" spans="2:5" x14ac:dyDescent="0.3">
      <c r="B778" s="1">
        <v>774</v>
      </c>
      <c r="C778" s="75">
        <v>12.437960652415063</v>
      </c>
      <c r="D778" s="75">
        <v>8.5055753816176285</v>
      </c>
      <c r="E778" s="76">
        <v>123359.90490484709</v>
      </c>
    </row>
    <row r="779" spans="2:5" x14ac:dyDescent="0.3">
      <c r="B779" s="1">
        <v>775</v>
      </c>
      <c r="C779" s="75">
        <v>9.6650196823952292</v>
      </c>
      <c r="D779" s="75">
        <v>7.2884223334240241</v>
      </c>
      <c r="E779" s="76">
        <v>7912.4761557854599</v>
      </c>
    </row>
    <row r="780" spans="2:5" x14ac:dyDescent="0.3">
      <c r="B780" s="1">
        <v>776</v>
      </c>
      <c r="C780" s="75">
        <v>12.726343799140809</v>
      </c>
      <c r="D780" s="75">
        <v>6.6488320103987499</v>
      </c>
      <c r="E780" s="76">
        <v>41632.410016851878</v>
      </c>
    </row>
    <row r="781" spans="2:5" x14ac:dyDescent="0.3">
      <c r="B781" s="1">
        <v>777</v>
      </c>
      <c r="C781" s="75">
        <v>10.456411118008829</v>
      </c>
      <c r="D781" s="75">
        <v>8.1033815010731693</v>
      </c>
      <c r="E781" s="76">
        <v>23816.652238199789</v>
      </c>
    </row>
    <row r="782" spans="2:5" x14ac:dyDescent="0.3">
      <c r="B782" s="1">
        <v>778</v>
      </c>
      <c r="C782" s="75">
        <v>16.976201620866</v>
      </c>
      <c r="D782" s="75">
        <v>8.4410016823247673</v>
      </c>
      <c r="E782" s="76">
        <v>2735034.8111178768</v>
      </c>
    </row>
    <row r="783" spans="2:5" x14ac:dyDescent="0.3">
      <c r="B783" s="1">
        <v>779</v>
      </c>
      <c r="C783" s="75">
        <v>13.522794626568372</v>
      </c>
      <c r="D783" s="75">
        <v>6.5566774353148141</v>
      </c>
      <c r="E783" s="76">
        <v>67748.178121367542</v>
      </c>
    </row>
    <row r="784" spans="2:5" x14ac:dyDescent="0.3">
      <c r="B784" s="1">
        <v>780</v>
      </c>
      <c r="C784" s="75">
        <v>6.0827259699626675</v>
      </c>
      <c r="D784" s="75">
        <v>8.4715691025958844</v>
      </c>
      <c r="E784" s="76">
        <v>1737.4970346682703</v>
      </c>
    </row>
    <row r="785" spans="2:5" x14ac:dyDescent="0.3">
      <c r="B785" s="1">
        <v>781</v>
      </c>
      <c r="C785" s="75">
        <v>11.410148037588684</v>
      </c>
      <c r="D785" s="75">
        <v>5.7688708763315111</v>
      </c>
      <c r="E785" s="76">
        <v>9146.8400685738015</v>
      </c>
    </row>
    <row r="786" spans="2:5" x14ac:dyDescent="0.3">
      <c r="B786" s="1">
        <v>782</v>
      </c>
      <c r="C786" s="75">
        <v>14.568415855329278</v>
      </c>
      <c r="D786" s="75">
        <v>8.3570810298636733</v>
      </c>
      <c r="E786" s="76">
        <v>486487.44416755089</v>
      </c>
    </row>
    <row r="787" spans="2:5" x14ac:dyDescent="0.3">
      <c r="B787" s="1">
        <v>783</v>
      </c>
      <c r="C787" s="75">
        <v>14.005520153801132</v>
      </c>
      <c r="D787" s="75">
        <v>9.4485044974980124</v>
      </c>
      <c r="E787" s="76">
        <v>701766.28246479889</v>
      </c>
    </row>
    <row r="788" spans="2:5" x14ac:dyDescent="0.3">
      <c r="B788" s="1">
        <v>784</v>
      </c>
      <c r="C788" s="75">
        <v>11.343942843378981</v>
      </c>
      <c r="D788" s="75">
        <v>9.9961816805869645</v>
      </c>
      <c r="E788" s="76">
        <v>162530.05536348087</v>
      </c>
    </row>
    <row r="789" spans="2:5" x14ac:dyDescent="0.3">
      <c r="B789" s="1">
        <v>785</v>
      </c>
      <c r="C789" s="75">
        <v>16.909003280033655</v>
      </c>
      <c r="D789" s="75">
        <v>9.2014749020368942</v>
      </c>
      <c r="E789" s="76">
        <v>4422345.9898250308</v>
      </c>
    </row>
    <row r="790" spans="2:5" x14ac:dyDescent="0.3">
      <c r="B790" s="1">
        <v>786</v>
      </c>
      <c r="C790" s="75">
        <v>13.041420415652185</v>
      </c>
      <c r="D790" s="75">
        <v>8.7386154246440881</v>
      </c>
      <c r="E790" s="76">
        <v>220098.02553452222</v>
      </c>
    </row>
    <row r="791" spans="2:5" x14ac:dyDescent="0.3">
      <c r="B791" s="1">
        <v>787</v>
      </c>
      <c r="C791" s="75">
        <v>12.11595451485319</v>
      </c>
      <c r="D791" s="75">
        <v>7.6950177983409906</v>
      </c>
      <c r="E791" s="76">
        <v>56336.963170078561</v>
      </c>
    </row>
    <row r="792" spans="2:5" x14ac:dyDescent="0.3">
      <c r="B792" s="1">
        <v>788</v>
      </c>
      <c r="C792" s="75">
        <v>11.221456575385222</v>
      </c>
      <c r="D792" s="75">
        <v>8.1679179192187714</v>
      </c>
      <c r="E792" s="76">
        <v>42152.291407081102</v>
      </c>
    </row>
    <row r="793" spans="2:5" x14ac:dyDescent="0.3">
      <c r="B793" s="1">
        <v>789</v>
      </c>
      <c r="C793" s="75">
        <v>7.8229131449369733</v>
      </c>
      <c r="D793" s="75">
        <v>7.0039478398670854</v>
      </c>
      <c r="E793" s="76">
        <v>1922.2071606407715</v>
      </c>
    </row>
    <row r="794" spans="2:5" x14ac:dyDescent="0.3">
      <c r="B794" s="1">
        <v>790</v>
      </c>
      <c r="C794" s="75">
        <v>14.381948928905921</v>
      </c>
      <c r="D794" s="75">
        <v>8.4195438954303068</v>
      </c>
      <c r="E794" s="76">
        <v>446446.7666473047</v>
      </c>
    </row>
    <row r="795" spans="2:5" x14ac:dyDescent="0.3">
      <c r="B795" s="1">
        <v>791</v>
      </c>
      <c r="C795" s="75">
        <v>15.71013223660951</v>
      </c>
      <c r="D795" s="75">
        <v>8.2459344105960604</v>
      </c>
      <c r="E795" s="76">
        <v>993532.4055774305</v>
      </c>
    </row>
    <row r="796" spans="2:5" x14ac:dyDescent="0.3">
      <c r="B796" s="1">
        <v>792</v>
      </c>
      <c r="C796" s="75">
        <v>10.526982934832519</v>
      </c>
      <c r="D796" s="75">
        <v>6.739352508917591</v>
      </c>
      <c r="E796" s="76">
        <v>9755.2812390342879</v>
      </c>
    </row>
    <row r="797" spans="2:5" x14ac:dyDescent="0.3">
      <c r="B797" s="1">
        <v>793</v>
      </c>
      <c r="C797" s="75">
        <v>8.7705097124811928</v>
      </c>
      <c r="D797" s="75">
        <v>7.9622816378187933</v>
      </c>
      <c r="E797" s="76">
        <v>6866.2549695529005</v>
      </c>
    </row>
    <row r="798" spans="2:5" x14ac:dyDescent="0.3">
      <c r="B798" s="1">
        <v>794</v>
      </c>
      <c r="C798" s="75">
        <v>12.040144946267819</v>
      </c>
      <c r="D798" s="75">
        <v>7.7753864158532577</v>
      </c>
      <c r="E798" s="76">
        <v>56521.157766505363</v>
      </c>
    </row>
    <row r="799" spans="2:5" x14ac:dyDescent="0.3">
      <c r="B799" s="1">
        <v>795</v>
      </c>
      <c r="C799" s="75">
        <v>7.4734629575462428</v>
      </c>
      <c r="D799" s="75">
        <v>7.219247367007724</v>
      </c>
      <c r="E799" s="76">
        <v>1778.2383901406188</v>
      </c>
    </row>
    <row r="800" spans="2:5" x14ac:dyDescent="0.3">
      <c r="B800" s="1">
        <v>796</v>
      </c>
      <c r="C800" s="75">
        <v>8.0660154188826159</v>
      </c>
      <c r="D800" s="75">
        <v>8.0130559453518604</v>
      </c>
      <c r="E800" s="76">
        <v>4448.7532330936447</v>
      </c>
    </row>
    <row r="801" spans="2:5" x14ac:dyDescent="0.3">
      <c r="B801" s="1">
        <v>797</v>
      </c>
      <c r="C801" s="75">
        <v>11.702394021344071</v>
      </c>
      <c r="D801" s="75">
        <v>7.8691311573002478</v>
      </c>
      <c r="E801" s="76">
        <v>47765.739462032157</v>
      </c>
    </row>
    <row r="802" spans="2:5" x14ac:dyDescent="0.3">
      <c r="B802" s="1">
        <v>798</v>
      </c>
      <c r="C802" s="75">
        <v>16.314616535901433</v>
      </c>
      <c r="D802" s="75">
        <v>6.4559799677958161</v>
      </c>
      <c r="E802" s="76">
        <v>436848.42220216221</v>
      </c>
    </row>
    <row r="803" spans="2:5" x14ac:dyDescent="0.3">
      <c r="B803" s="1">
        <v>799</v>
      </c>
      <c r="C803" s="75">
        <v>9.6981868538554643</v>
      </c>
      <c r="D803" s="75">
        <v>7.7617951680073558</v>
      </c>
      <c r="E803" s="76">
        <v>11205.960494802752</v>
      </c>
    </row>
    <row r="804" spans="2:5" x14ac:dyDescent="0.3">
      <c r="B804" s="1">
        <v>800</v>
      </c>
      <c r="C804" s="75">
        <v>8.0360818305317991</v>
      </c>
      <c r="D804" s="75">
        <v>8.9806726586433872</v>
      </c>
      <c r="E804" s="76">
        <v>8424.1795417882859</v>
      </c>
    </row>
    <row r="805" spans="2:5" x14ac:dyDescent="0.3">
      <c r="B805" s="1">
        <v>801</v>
      </c>
      <c r="C805" s="75">
        <v>11.236234089798508</v>
      </c>
      <c r="D805" s="75">
        <v>10.239626006803224</v>
      </c>
      <c r="E805" s="76">
        <v>178566.64705155132</v>
      </c>
    </row>
    <row r="806" spans="2:5" x14ac:dyDescent="0.3">
      <c r="B806" s="1">
        <v>802</v>
      </c>
      <c r="C806" s="75">
        <v>8.980474361808545</v>
      </c>
      <c r="D806" s="75">
        <v>6.4083025811267937</v>
      </c>
      <c r="E806" s="76">
        <v>2735.1135947520752</v>
      </c>
    </row>
    <row r="807" spans="2:5" x14ac:dyDescent="0.3">
      <c r="B807" s="1">
        <v>803</v>
      </c>
      <c r="C807" s="75">
        <v>19.989325427101534</v>
      </c>
      <c r="D807" s="75">
        <v>7.714011185784809</v>
      </c>
      <c r="E807" s="76">
        <v>13338954.901850283</v>
      </c>
    </row>
    <row r="808" spans="2:5" x14ac:dyDescent="0.3">
      <c r="B808" s="1">
        <v>804</v>
      </c>
      <c r="C808" s="75">
        <v>10.91130136455117</v>
      </c>
      <c r="D808" s="75">
        <v>9.2128950721327261</v>
      </c>
      <c r="E808" s="76">
        <v>70117.017751414358</v>
      </c>
    </row>
    <row r="809" spans="2:5" x14ac:dyDescent="0.3">
      <c r="B809" s="1">
        <v>805</v>
      </c>
      <c r="C809" s="75">
        <v>7.9817054537141203</v>
      </c>
      <c r="D809" s="75">
        <v>7.5235074631111694</v>
      </c>
      <c r="E809" s="76">
        <v>3021.8469947828448</v>
      </c>
    </row>
    <row r="810" spans="2:5" x14ac:dyDescent="0.3">
      <c r="B810" s="1">
        <v>806</v>
      </c>
      <c r="C810" s="75">
        <v>16.70814917449173</v>
      </c>
      <c r="D810" s="75">
        <v>7.6928173040409984</v>
      </c>
      <c r="E810" s="76">
        <v>1352277.7711256049</v>
      </c>
    </row>
    <row r="811" spans="2:5" x14ac:dyDescent="0.3">
      <c r="B811" s="1">
        <v>807</v>
      </c>
      <c r="C811" s="75">
        <v>13.816020065105729</v>
      </c>
      <c r="D811" s="75">
        <v>8.6914171528601472</v>
      </c>
      <c r="E811" s="76">
        <v>364203.96200910781</v>
      </c>
    </row>
    <row r="812" spans="2:5" x14ac:dyDescent="0.3">
      <c r="B812" s="1">
        <v>808</v>
      </c>
      <c r="C812" s="75">
        <v>13.823398758327622</v>
      </c>
      <c r="D812" s="75">
        <v>8.0297083904501392</v>
      </c>
      <c r="E812" s="76">
        <v>231442.47369494624</v>
      </c>
    </row>
    <row r="813" spans="2:5" x14ac:dyDescent="0.3">
      <c r="B813" s="1">
        <v>809</v>
      </c>
      <c r="C813" s="75">
        <v>10.099487044112712</v>
      </c>
      <c r="D813" s="75">
        <v>8.8823198941457573</v>
      </c>
      <c r="E813" s="76">
        <v>31916.800465693599</v>
      </c>
    </row>
    <row r="814" spans="2:5" x14ac:dyDescent="0.3">
      <c r="B814" s="1">
        <v>810</v>
      </c>
      <c r="C814" s="75">
        <v>14.957099791785563</v>
      </c>
      <c r="D814" s="75">
        <v>8.6649532182018039</v>
      </c>
      <c r="E814" s="76">
        <v>788291.64152197086</v>
      </c>
    </row>
    <row r="815" spans="2:5" x14ac:dyDescent="0.3">
      <c r="B815" s="1">
        <v>811</v>
      </c>
      <c r="C815" s="75">
        <v>10.328085476397186</v>
      </c>
      <c r="D815" s="75">
        <v>7.001887014317183</v>
      </c>
      <c r="E815" s="76">
        <v>10204.17679072393</v>
      </c>
    </row>
    <row r="816" spans="2:5" x14ac:dyDescent="0.3">
      <c r="B816" s="1">
        <v>812</v>
      </c>
      <c r="C816" s="75">
        <v>14.70972547283499</v>
      </c>
      <c r="D816" s="75">
        <v>7.0425288209374939</v>
      </c>
      <c r="E816" s="76">
        <v>215756.84111919135</v>
      </c>
    </row>
    <row r="817" spans="2:5" x14ac:dyDescent="0.3">
      <c r="B817" s="1">
        <v>813</v>
      </c>
      <c r="C817" s="75">
        <v>9.8420048358420047</v>
      </c>
      <c r="D817" s="75">
        <v>7.1063086448609649</v>
      </c>
      <c r="E817" s="76">
        <v>7873.1360459171992</v>
      </c>
    </row>
    <row r="818" spans="2:5" x14ac:dyDescent="0.3">
      <c r="B818" s="1">
        <v>814</v>
      </c>
      <c r="C818" s="75">
        <v>11.289862014970339</v>
      </c>
      <c r="D818" s="75">
        <v>9.6179273559851897</v>
      </c>
      <c r="E818" s="76">
        <v>120503.02440060499</v>
      </c>
    </row>
    <row r="819" spans="2:5" x14ac:dyDescent="0.3">
      <c r="B819" s="1">
        <v>815</v>
      </c>
      <c r="C819" s="75">
        <v>10.796459421215541</v>
      </c>
      <c r="D819" s="75">
        <v>9.6289122919128456</v>
      </c>
      <c r="E819" s="76">
        <v>86376.936407424044</v>
      </c>
    </row>
    <row r="820" spans="2:5" x14ac:dyDescent="0.3">
      <c r="B820" s="1">
        <v>816</v>
      </c>
      <c r="C820" s="75">
        <v>7.0556279195906022</v>
      </c>
      <c r="D820" s="75">
        <v>8.2055967252308157</v>
      </c>
      <c r="E820" s="76">
        <v>2638.5324831315688</v>
      </c>
    </row>
    <row r="821" spans="2:5" x14ac:dyDescent="0.3">
      <c r="B821" s="1">
        <v>817</v>
      </c>
      <c r="C821" s="75">
        <v>9.0223408278096677</v>
      </c>
      <c r="D821" s="75">
        <v>7.9009701707179163</v>
      </c>
      <c r="E821" s="76">
        <v>7799.3268795312169</v>
      </c>
    </row>
    <row r="822" spans="2:5" x14ac:dyDescent="0.3">
      <c r="B822" s="1">
        <v>818</v>
      </c>
      <c r="C822" s="75">
        <v>6.5715458943720115</v>
      </c>
      <c r="D822" s="75">
        <v>7.0394922976449017</v>
      </c>
      <c r="E822" s="76">
        <v>914.2184675473502</v>
      </c>
    </row>
    <row r="823" spans="2:5" x14ac:dyDescent="0.3">
      <c r="B823" s="1">
        <v>819</v>
      </c>
      <c r="C823" s="75">
        <v>12.838502873734098</v>
      </c>
      <c r="D823" s="75">
        <v>7.4144805738355961</v>
      </c>
      <c r="E823" s="76">
        <v>76442.069667735588</v>
      </c>
    </row>
    <row r="824" spans="2:5" x14ac:dyDescent="0.3">
      <c r="B824" s="1">
        <v>820</v>
      </c>
      <c r="C824" s="75">
        <v>11.714418472841375</v>
      </c>
      <c r="D824" s="75">
        <v>8.4108343742359377</v>
      </c>
      <c r="E824" s="76">
        <v>70067.229335425873</v>
      </c>
    </row>
    <row r="825" spans="2:5" x14ac:dyDescent="0.3">
      <c r="B825" s="1">
        <v>821</v>
      </c>
      <c r="C825" s="75">
        <v>13.945377169947799</v>
      </c>
      <c r="D825" s="75">
        <v>7.8433062908106255</v>
      </c>
      <c r="E825" s="76">
        <v>221328.19791669704</v>
      </c>
    </row>
    <row r="826" spans="2:5" x14ac:dyDescent="0.3">
      <c r="B826" s="1">
        <v>822</v>
      </c>
      <c r="C826" s="75">
        <v>12.501085109256692</v>
      </c>
      <c r="D826" s="75">
        <v>7.7516088844248827</v>
      </c>
      <c r="E826" s="76">
        <v>76452.441026084969</v>
      </c>
    </row>
    <row r="827" spans="2:5" x14ac:dyDescent="0.3">
      <c r="B827" s="1">
        <v>823</v>
      </c>
      <c r="C827" s="75">
        <v>16.032113591161114</v>
      </c>
      <c r="D827" s="75">
        <v>7.7213749255006645</v>
      </c>
      <c r="E827" s="76">
        <v>863361.06615470024</v>
      </c>
    </row>
    <row r="828" spans="2:5" x14ac:dyDescent="0.3">
      <c r="B828" s="1">
        <v>824</v>
      </c>
      <c r="C828" s="75">
        <v>10.798086141781253</v>
      </c>
      <c r="D828" s="75">
        <v>7.5491874976465212</v>
      </c>
      <c r="E828" s="76">
        <v>20539.567112602926</v>
      </c>
    </row>
    <row r="829" spans="2:5" x14ac:dyDescent="0.3">
      <c r="B829" s="1">
        <v>825</v>
      </c>
      <c r="C829" s="75">
        <v>9.9870866603620936</v>
      </c>
      <c r="D829" s="75">
        <v>7.0041637320332146</v>
      </c>
      <c r="E829" s="76">
        <v>8100.0271720395122</v>
      </c>
    </row>
    <row r="830" spans="2:5" x14ac:dyDescent="0.3">
      <c r="B830" s="1">
        <v>826</v>
      </c>
      <c r="C830" s="75">
        <v>13.358957749906661</v>
      </c>
      <c r="D830" s="75">
        <v>9.6509911966563546</v>
      </c>
      <c r="E830" s="76">
        <v>515977.02036505734</v>
      </c>
    </row>
    <row r="831" spans="2:5" x14ac:dyDescent="0.3">
      <c r="B831" s="1">
        <v>827</v>
      </c>
      <c r="C831" s="75">
        <v>11.579375436770423</v>
      </c>
      <c r="D831" s="75">
        <v>6.213880678735789</v>
      </c>
      <c r="E831" s="76">
        <v>13971.5635166219</v>
      </c>
    </row>
    <row r="832" spans="2:5" x14ac:dyDescent="0.3">
      <c r="B832" s="1">
        <v>828</v>
      </c>
      <c r="C832" s="75">
        <v>9.4902841543234011</v>
      </c>
      <c r="D832" s="75">
        <v>7.7725676475498906</v>
      </c>
      <c r="E832" s="76">
        <v>9801.431271805659</v>
      </c>
    </row>
    <row r="833" spans="2:5" x14ac:dyDescent="0.3">
      <c r="B833" s="1">
        <v>829</v>
      </c>
      <c r="C833" s="75">
        <v>13.545827603638033</v>
      </c>
      <c r="D833" s="75">
        <v>8.2789273278238671</v>
      </c>
      <c r="E833" s="76">
        <v>226966.80017105507</v>
      </c>
    </row>
    <row r="834" spans="2:5" x14ac:dyDescent="0.3">
      <c r="B834" s="1">
        <v>830</v>
      </c>
      <c r="C834" s="75">
        <v>8.7379265055352597</v>
      </c>
      <c r="D834" s="75">
        <v>9.3730498084137537</v>
      </c>
      <c r="E834" s="76">
        <v>17667.107111503017</v>
      </c>
    </row>
    <row r="835" spans="2:5" x14ac:dyDescent="0.3">
      <c r="B835" s="1">
        <v>831</v>
      </c>
      <c r="C835" s="75">
        <v>11.119036972766647</v>
      </c>
      <c r="D835" s="75">
        <v>8.1163537437422502</v>
      </c>
      <c r="E835" s="76">
        <v>37904.173801988407</v>
      </c>
    </row>
    <row r="836" spans="2:5" x14ac:dyDescent="0.3">
      <c r="B836" s="1">
        <v>832</v>
      </c>
      <c r="C836" s="75">
        <v>14.729745349746938</v>
      </c>
      <c r="D836" s="75">
        <v>7.8227232024145961</v>
      </c>
      <c r="E836" s="76">
        <v>375654.61588283541</v>
      </c>
    </row>
    <row r="837" spans="2:5" x14ac:dyDescent="0.3">
      <c r="B837" s="1">
        <v>833</v>
      </c>
      <c r="C837" s="75">
        <v>15.224779457818405</v>
      </c>
      <c r="D837" s="75">
        <v>9.1433411304350507</v>
      </c>
      <c r="E837" s="76">
        <v>1321999.7366259163</v>
      </c>
    </row>
    <row r="838" spans="2:5" x14ac:dyDescent="0.3">
      <c r="B838" s="1">
        <v>834</v>
      </c>
      <c r="C838" s="75">
        <v>9.5418119224993703</v>
      </c>
      <c r="D838" s="75">
        <v>8.7148928568083406</v>
      </c>
      <c r="E838" s="76">
        <v>19412.89068627614</v>
      </c>
    </row>
    <row r="839" spans="2:5" x14ac:dyDescent="0.3">
      <c r="B839" s="1">
        <v>835</v>
      </c>
      <c r="C839" s="75">
        <v>12.129059395112108</v>
      </c>
      <c r="D839" s="75">
        <v>7.6938269975536961</v>
      </c>
      <c r="E839" s="76">
        <v>56802.408810810623</v>
      </c>
    </row>
    <row r="840" spans="2:5" x14ac:dyDescent="0.3">
      <c r="B840" s="1">
        <v>836</v>
      </c>
      <c r="C840" s="75">
        <v>14.64357970007071</v>
      </c>
      <c r="D840" s="75">
        <v>7.4835721622051334</v>
      </c>
      <c r="E840" s="76">
        <v>279766.92738982092</v>
      </c>
    </row>
    <row r="841" spans="2:5" x14ac:dyDescent="0.3">
      <c r="B841" s="1">
        <v>837</v>
      </c>
      <c r="C841" s="75">
        <v>10.130395294304329</v>
      </c>
      <c r="D841" s="75">
        <v>10.003897464954679</v>
      </c>
      <c r="E841" s="76">
        <v>70744.28750606766</v>
      </c>
    </row>
    <row r="842" spans="2:5" x14ac:dyDescent="0.3">
      <c r="B842" s="1">
        <v>838</v>
      </c>
      <c r="C842" s="75">
        <v>16.648854589948364</v>
      </c>
      <c r="D842" s="75">
        <v>8.9347693394559347</v>
      </c>
      <c r="E842" s="76">
        <v>3069475.6701837843</v>
      </c>
    </row>
    <row r="843" spans="2:5" x14ac:dyDescent="0.3">
      <c r="B843" s="1">
        <v>839</v>
      </c>
      <c r="C843" s="75">
        <v>12.574638605082464</v>
      </c>
      <c r="D843" s="75">
        <v>7.9361361429316952</v>
      </c>
      <c r="E843" s="76">
        <v>91404.710470332866</v>
      </c>
    </row>
    <row r="844" spans="2:5" x14ac:dyDescent="0.3">
      <c r="B844" s="1">
        <v>840</v>
      </c>
      <c r="C844" s="75">
        <v>11.615588477766325</v>
      </c>
      <c r="D844" s="75">
        <v>8.184899576431711</v>
      </c>
      <c r="E844" s="76">
        <v>55973.610039341504</v>
      </c>
    </row>
    <row r="845" spans="2:5" x14ac:dyDescent="0.3">
      <c r="B845" s="1">
        <v>841</v>
      </c>
      <c r="C845" s="75">
        <v>9.2380895956347722</v>
      </c>
      <c r="D845" s="75">
        <v>8.6662335330608737</v>
      </c>
      <c r="E845" s="76">
        <v>15264.471605496536</v>
      </c>
    </row>
    <row r="846" spans="2:5" x14ac:dyDescent="0.3">
      <c r="B846" s="1">
        <v>842</v>
      </c>
      <c r="C846" s="75">
        <v>11.942215944148838</v>
      </c>
      <c r="D846" s="75">
        <v>6.4636034504043272</v>
      </c>
      <c r="E846" s="76">
        <v>21316.648934842044</v>
      </c>
    </row>
    <row r="847" spans="2:5" x14ac:dyDescent="0.3">
      <c r="B847" s="1">
        <v>843</v>
      </c>
      <c r="C847" s="75">
        <v>19.108451348969165</v>
      </c>
      <c r="D847" s="75">
        <v>6.0686896808207376</v>
      </c>
      <c r="E847" s="76">
        <v>2315654.5007383316</v>
      </c>
    </row>
    <row r="848" spans="2:5" x14ac:dyDescent="0.3">
      <c r="B848" s="1">
        <v>844</v>
      </c>
      <c r="C848" s="75">
        <v>7.9091472688085638</v>
      </c>
      <c r="D848" s="75">
        <v>6.379855414989084</v>
      </c>
      <c r="E848" s="76">
        <v>1337.0064382575456</v>
      </c>
    </row>
    <row r="849" spans="2:5" x14ac:dyDescent="0.3">
      <c r="B849" s="1">
        <v>845</v>
      </c>
      <c r="C849" s="75">
        <v>11.243906447210314</v>
      </c>
      <c r="D849" s="75">
        <v>7.2567217344603963</v>
      </c>
      <c r="E849" s="76">
        <v>22801.671954804438</v>
      </c>
    </row>
    <row r="850" spans="2:5" x14ac:dyDescent="0.3">
      <c r="B850" s="1">
        <v>846</v>
      </c>
      <c r="C850" s="75">
        <v>16.797747383394498</v>
      </c>
      <c r="D850" s="75">
        <v>7.6054047166315435</v>
      </c>
      <c r="E850" s="76">
        <v>1354320.8374182484</v>
      </c>
    </row>
    <row r="851" spans="2:5" x14ac:dyDescent="0.3">
      <c r="B851" s="1">
        <v>847</v>
      </c>
      <c r="C851" s="75">
        <v>8.3171718163131434</v>
      </c>
      <c r="D851" s="75">
        <v>8.2796449298047605</v>
      </c>
      <c r="E851" s="76">
        <v>6298.4067402533792</v>
      </c>
    </row>
    <row r="852" spans="2:5" x14ac:dyDescent="0.3">
      <c r="B852" s="1">
        <v>848</v>
      </c>
      <c r="C852" s="75">
        <v>17.448243198171131</v>
      </c>
      <c r="D852" s="75">
        <v>6.0439492946662208</v>
      </c>
      <c r="E852" s="76">
        <v>720269.9423702613</v>
      </c>
    </row>
    <row r="853" spans="2:5" x14ac:dyDescent="0.3">
      <c r="B853" s="1">
        <v>849</v>
      </c>
      <c r="C853" s="75">
        <v>18.293043950986529</v>
      </c>
      <c r="D853" s="75">
        <v>6.9683181688984543</v>
      </c>
      <c r="E853" s="76">
        <v>2454899.2044341485</v>
      </c>
    </row>
    <row r="854" spans="2:5" x14ac:dyDescent="0.3">
      <c r="B854" s="1">
        <v>850</v>
      </c>
      <c r="C854" s="75">
        <v>9.4392646533942184</v>
      </c>
      <c r="D854" s="75">
        <v>8.2060298786284562</v>
      </c>
      <c r="E854" s="76">
        <v>12754.052154990577</v>
      </c>
    </row>
    <row r="855" spans="2:5" x14ac:dyDescent="0.3">
      <c r="B855" s="1">
        <v>851</v>
      </c>
      <c r="C855" s="75">
        <v>6.1614889393610328</v>
      </c>
      <c r="D855" s="75">
        <v>8.61509342026255</v>
      </c>
      <c r="E855" s="76">
        <v>1998.2354496490339</v>
      </c>
    </row>
    <row r="856" spans="2:5" x14ac:dyDescent="0.3">
      <c r="B856" s="1">
        <v>852</v>
      </c>
      <c r="C856" s="75">
        <v>8.0745928500771633</v>
      </c>
      <c r="D856" s="75">
        <v>8.3541418796119533</v>
      </c>
      <c r="E856" s="76">
        <v>5640.7464538861095</v>
      </c>
    </row>
    <row r="857" spans="2:5" x14ac:dyDescent="0.3">
      <c r="B857" s="1">
        <v>853</v>
      </c>
      <c r="C857" s="75">
        <v>10.211419745627349</v>
      </c>
      <c r="D857" s="75">
        <v>7.025129620446581</v>
      </c>
      <c r="E857" s="76">
        <v>9575.0361084301512</v>
      </c>
    </row>
    <row r="858" spans="2:5" x14ac:dyDescent="0.3">
      <c r="B858" s="1">
        <v>854</v>
      </c>
      <c r="C858" s="75">
        <v>13.50872273826039</v>
      </c>
      <c r="D858" s="75">
        <v>7.8811540219001914</v>
      </c>
      <c r="E858" s="76">
        <v>167927.79593132189</v>
      </c>
    </row>
    <row r="859" spans="2:5" x14ac:dyDescent="0.3">
      <c r="B859" s="1">
        <v>855</v>
      </c>
      <c r="C859" s="75">
        <v>9.2386335441120675</v>
      </c>
      <c r="D859" s="75">
        <v>7.3387916673308968</v>
      </c>
      <c r="E859" s="76">
        <v>6138.6980726915881</v>
      </c>
    </row>
    <row r="860" spans="2:5" x14ac:dyDescent="0.3">
      <c r="B860" s="1">
        <v>856</v>
      </c>
      <c r="C860" s="75">
        <v>16.783779517900015</v>
      </c>
      <c r="D860" s="75">
        <v>5.3884985492779007</v>
      </c>
      <c r="E860" s="76">
        <v>288547.1943135226</v>
      </c>
    </row>
    <row r="861" spans="2:5" x14ac:dyDescent="0.3">
      <c r="B861" s="1">
        <v>857</v>
      </c>
      <c r="C861" s="75">
        <v>7.0735052842345629</v>
      </c>
      <c r="D861" s="75">
        <v>6.5594206034723594</v>
      </c>
      <c r="E861" s="76">
        <v>899.26556880570638</v>
      </c>
    </row>
    <row r="862" spans="2:5" x14ac:dyDescent="0.3">
      <c r="B862" s="1">
        <v>858</v>
      </c>
      <c r="C862" s="75">
        <v>12.794811412132457</v>
      </c>
      <c r="D862" s="75">
        <v>7.7433798666444522</v>
      </c>
      <c r="E862" s="76">
        <v>93137.913347422262</v>
      </c>
    </row>
    <row r="863" spans="2:5" x14ac:dyDescent="0.3">
      <c r="B863" s="1">
        <v>859</v>
      </c>
      <c r="C863" s="75">
        <v>7.9805916024682215</v>
      </c>
      <c r="D863" s="75">
        <v>7.1189778173292844</v>
      </c>
      <c r="E863" s="76">
        <v>2298.3774757017568</v>
      </c>
    </row>
    <row r="864" spans="2:5" x14ac:dyDescent="0.3">
      <c r="B864" s="1">
        <v>860</v>
      </c>
      <c r="C864" s="75">
        <v>8.2995806879627168</v>
      </c>
      <c r="D864" s="75">
        <v>7.413960150053585</v>
      </c>
      <c r="E864" s="76">
        <v>3454.8706269864615</v>
      </c>
    </row>
    <row r="865" spans="2:5" x14ac:dyDescent="0.3">
      <c r="B865" s="1">
        <v>861</v>
      </c>
      <c r="C865" s="75">
        <v>11.315289038265506</v>
      </c>
      <c r="D865" s="75">
        <v>7.6434695800976042</v>
      </c>
      <c r="E865" s="76">
        <v>31290.499699659242</v>
      </c>
    </row>
    <row r="866" spans="2:5" x14ac:dyDescent="0.3">
      <c r="B866" s="1">
        <v>862</v>
      </c>
      <c r="C866" s="75">
        <v>13.182209082417504</v>
      </c>
      <c r="D866" s="75">
        <v>7.140125915870879</v>
      </c>
      <c r="E866" s="76">
        <v>80179.375766781945</v>
      </c>
    </row>
    <row r="867" spans="2:5" x14ac:dyDescent="0.3">
      <c r="B867" s="1">
        <v>863</v>
      </c>
      <c r="C867" s="75">
        <v>6.7805770455813041</v>
      </c>
      <c r="D867" s="75">
        <v>6.5106938310497515</v>
      </c>
      <c r="E867" s="76">
        <v>733.34697619801875</v>
      </c>
    </row>
    <row r="868" spans="2:5" x14ac:dyDescent="0.3">
      <c r="B868" s="1">
        <v>864</v>
      </c>
      <c r="C868" s="75">
        <v>15.393070737176886</v>
      </c>
      <c r="D868" s="75">
        <v>8.3471293002047364</v>
      </c>
      <c r="E868" s="76">
        <v>855504.41394804209</v>
      </c>
    </row>
    <row r="869" spans="2:5" x14ac:dyDescent="0.3">
      <c r="B869" s="1">
        <v>865</v>
      </c>
      <c r="C869" s="75">
        <v>10.530016888318807</v>
      </c>
      <c r="D869" s="75">
        <v>9.6173377375554114</v>
      </c>
      <c r="E869" s="76">
        <v>71310.495420099469</v>
      </c>
    </row>
    <row r="870" spans="2:5" x14ac:dyDescent="0.3">
      <c r="B870" s="1">
        <v>866</v>
      </c>
      <c r="C870" s="75">
        <v>10.448425568592342</v>
      </c>
      <c r="D870" s="75">
        <v>7.8635701655998282</v>
      </c>
      <c r="E870" s="76">
        <v>20073.044389207789</v>
      </c>
    </row>
    <row r="871" spans="2:5" x14ac:dyDescent="0.3">
      <c r="B871" s="1">
        <v>867</v>
      </c>
      <c r="C871" s="75">
        <v>12.007198967421067</v>
      </c>
      <c r="D871" s="75">
        <v>7.8409065483068545</v>
      </c>
      <c r="E871" s="76">
        <v>57812.676347532972</v>
      </c>
    </row>
    <row r="872" spans="2:5" x14ac:dyDescent="0.3">
      <c r="B872" s="1">
        <v>868</v>
      </c>
      <c r="C872" s="75">
        <v>15.450141180757171</v>
      </c>
      <c r="D872" s="75">
        <v>8.1366975219574353</v>
      </c>
      <c r="E872" s="76">
        <v>769234.30839217897</v>
      </c>
    </row>
    <row r="873" spans="2:5" x14ac:dyDescent="0.3">
      <c r="B873" s="1">
        <v>869</v>
      </c>
      <c r="C873" s="75">
        <v>9.0880078418226375</v>
      </c>
      <c r="D873" s="75">
        <v>10.21314412953744</v>
      </c>
      <c r="E873" s="76">
        <v>39973.224866791948</v>
      </c>
    </row>
    <row r="874" spans="2:5" x14ac:dyDescent="0.3">
      <c r="B874" s="1">
        <v>870</v>
      </c>
      <c r="C874" s="75">
        <v>8.4973130547964537</v>
      </c>
      <c r="D874" s="75">
        <v>7.3916797619431325</v>
      </c>
      <c r="E874" s="76">
        <v>3877.4127787281636</v>
      </c>
    </row>
    <row r="875" spans="2:5" x14ac:dyDescent="0.3">
      <c r="B875" s="1">
        <v>871</v>
      </c>
      <c r="C875" s="75">
        <v>14.04937439816797</v>
      </c>
      <c r="D875" s="75">
        <v>9.7970030001433184</v>
      </c>
      <c r="E875" s="76">
        <v>921026.52542694483</v>
      </c>
    </row>
    <row r="876" spans="2:5" x14ac:dyDescent="0.3">
      <c r="B876" s="1">
        <v>872</v>
      </c>
      <c r="C876" s="75">
        <v>11.03641579443066</v>
      </c>
      <c r="D876" s="75">
        <v>8.4135786978076759</v>
      </c>
      <c r="E876" s="76">
        <v>43975.915111511829</v>
      </c>
    </row>
    <row r="877" spans="2:5" x14ac:dyDescent="0.3">
      <c r="B877" s="1">
        <v>873</v>
      </c>
      <c r="C877" s="75">
        <v>11.665789968592692</v>
      </c>
      <c r="D877" s="75">
        <v>9.183790386792781</v>
      </c>
      <c r="E877" s="76">
        <v>115685.63118960134</v>
      </c>
    </row>
    <row r="878" spans="2:5" x14ac:dyDescent="0.3">
      <c r="B878" s="1">
        <v>874</v>
      </c>
      <c r="C878" s="75">
        <v>15.441609902257387</v>
      </c>
      <c r="D878" s="75">
        <v>8.0794127792052191</v>
      </c>
      <c r="E878" s="76">
        <v>734935.20639595133</v>
      </c>
    </row>
    <row r="879" spans="2:5" x14ac:dyDescent="0.3">
      <c r="B879" s="1">
        <v>875</v>
      </c>
      <c r="C879" s="75">
        <v>12.688576517628567</v>
      </c>
      <c r="D879" s="75">
        <v>8.8590185690659613</v>
      </c>
      <c r="E879" s="76">
        <v>187405.649621611</v>
      </c>
    </row>
    <row r="880" spans="2:5" x14ac:dyDescent="0.3">
      <c r="B880" s="1">
        <v>876</v>
      </c>
      <c r="C880" s="75">
        <v>11.830958019335457</v>
      </c>
      <c r="D880" s="75">
        <v>8.161421500889384</v>
      </c>
      <c r="E880" s="76">
        <v>63900.08932921727</v>
      </c>
    </row>
    <row r="881" spans="2:5" x14ac:dyDescent="0.3">
      <c r="B881" s="1">
        <v>877</v>
      </c>
      <c r="C881" s="75">
        <v>10.93945755571359</v>
      </c>
      <c r="D881" s="75">
        <v>8.9840816295301398</v>
      </c>
      <c r="E881" s="76">
        <v>61027.594698329012</v>
      </c>
    </row>
    <row r="882" spans="2:5" x14ac:dyDescent="0.3">
      <c r="B882" s="1">
        <v>878</v>
      </c>
      <c r="C882" s="75">
        <v>12.747395802579582</v>
      </c>
      <c r="D882" s="75">
        <v>7.1933231333807228</v>
      </c>
      <c r="E882" s="76">
        <v>61583.733212007275</v>
      </c>
    </row>
    <row r="883" spans="2:5" x14ac:dyDescent="0.3">
      <c r="B883" s="1">
        <v>879</v>
      </c>
      <c r="C883" s="75">
        <v>13.068204123113322</v>
      </c>
      <c r="D883" s="75">
        <v>7.817597834236846</v>
      </c>
      <c r="E883" s="76">
        <v>118465.03468796604</v>
      </c>
    </row>
    <row r="884" spans="2:5" x14ac:dyDescent="0.3">
      <c r="B884" s="1">
        <v>880</v>
      </c>
      <c r="C884" s="75">
        <v>12.449700701188677</v>
      </c>
      <c r="D884" s="75">
        <v>8.1082365910387288</v>
      </c>
      <c r="E884" s="76">
        <v>94450.615685641838</v>
      </c>
    </row>
    <row r="885" spans="2:5" x14ac:dyDescent="0.3">
      <c r="B885" s="1">
        <v>881</v>
      </c>
      <c r="C885" s="75">
        <v>10.720432525599394</v>
      </c>
      <c r="D885" s="75">
        <v>7.9662215153079483</v>
      </c>
      <c r="E885" s="76">
        <v>25971.939556390746</v>
      </c>
    </row>
    <row r="886" spans="2:5" x14ac:dyDescent="0.3">
      <c r="B886" s="1">
        <v>882</v>
      </c>
      <c r="C886" s="75">
        <v>13.776207292599745</v>
      </c>
      <c r="D886" s="75">
        <v>9.8170075475713112</v>
      </c>
      <c r="E886" s="76">
        <v>772869.85850141151</v>
      </c>
    </row>
    <row r="887" spans="2:5" x14ac:dyDescent="0.3">
      <c r="B887" s="1">
        <v>883</v>
      </c>
      <c r="C887" s="75">
        <v>10.801173300130714</v>
      </c>
      <c r="D887" s="75">
        <v>6.6798595190611998</v>
      </c>
      <c r="E887" s="76">
        <v>11296.053597075826</v>
      </c>
    </row>
    <row r="888" spans="2:5" x14ac:dyDescent="0.3">
      <c r="B888" s="1">
        <v>884</v>
      </c>
      <c r="C888" s="75">
        <v>17.31733235310486</v>
      </c>
      <c r="D888" s="75">
        <v>8.5686100579837401</v>
      </c>
      <c r="E888" s="76">
        <v>3784925.2229912616</v>
      </c>
    </row>
    <row r="889" spans="2:5" x14ac:dyDescent="0.3">
      <c r="B889" s="1">
        <v>885</v>
      </c>
      <c r="C889" s="75">
        <v>13.65166792953322</v>
      </c>
      <c r="D889" s="75">
        <v>8.8843015364982758</v>
      </c>
      <c r="E889" s="76">
        <v>371496.59053201694</v>
      </c>
    </row>
    <row r="890" spans="2:5" x14ac:dyDescent="0.3">
      <c r="B890" s="1">
        <v>886</v>
      </c>
      <c r="C890" s="75">
        <v>15.246942234895407</v>
      </c>
      <c r="D890" s="75">
        <v>6.7564008396312154</v>
      </c>
      <c r="E890" s="76">
        <v>256728.11681042481</v>
      </c>
    </row>
    <row r="891" spans="2:5" x14ac:dyDescent="0.3">
      <c r="B891" s="1">
        <v>887</v>
      </c>
      <c r="C891" s="75">
        <v>15.112694852381884</v>
      </c>
      <c r="D891" s="75">
        <v>7.993184376713006</v>
      </c>
      <c r="E891" s="76">
        <v>551210.42653540161</v>
      </c>
    </row>
    <row r="892" spans="2:5" x14ac:dyDescent="0.3">
      <c r="B892" s="1">
        <v>888</v>
      </c>
      <c r="C892" s="75">
        <v>11.828390368161426</v>
      </c>
      <c r="D892" s="75">
        <v>8.7032405910501929</v>
      </c>
      <c r="E892" s="76">
        <v>92811.542175164257</v>
      </c>
    </row>
    <row r="893" spans="2:5" x14ac:dyDescent="0.3">
      <c r="B893" s="1">
        <v>889</v>
      </c>
      <c r="C893" s="75">
        <v>7.8233626208680418</v>
      </c>
      <c r="D893" s="75">
        <v>7.0124723390435353</v>
      </c>
      <c r="E893" s="76">
        <v>1933.788990587622</v>
      </c>
    </row>
    <row r="894" spans="2:5" x14ac:dyDescent="0.3">
      <c r="B894" s="1">
        <v>890</v>
      </c>
      <c r="C894" s="75">
        <v>15.144064288001552</v>
      </c>
      <c r="D894" s="75">
        <v>8.0601754369782448</v>
      </c>
      <c r="E894" s="76">
        <v>590092.19030896307</v>
      </c>
    </row>
    <row r="895" spans="2:5" x14ac:dyDescent="0.3">
      <c r="B895" s="1">
        <v>891</v>
      </c>
      <c r="C895" s="75">
        <v>17.09752609277669</v>
      </c>
      <c r="D895" s="75">
        <v>8.5990492476739657</v>
      </c>
      <c r="E895" s="76">
        <v>3319380.9240864888</v>
      </c>
    </row>
    <row r="896" spans="2:5" x14ac:dyDescent="0.3">
      <c r="B896" s="1">
        <v>892</v>
      </c>
      <c r="C896" s="75">
        <v>15.589044221746784</v>
      </c>
      <c r="D896" s="75">
        <v>6.8279669197834298</v>
      </c>
      <c r="E896" s="76">
        <v>341938.77174785122</v>
      </c>
    </row>
    <row r="897" spans="2:5" x14ac:dyDescent="0.3">
      <c r="B897" s="1">
        <v>893</v>
      </c>
      <c r="C897" s="75">
        <v>8.2276474607184156</v>
      </c>
      <c r="D897" s="75">
        <v>7.5363808478203254</v>
      </c>
      <c r="E897" s="76">
        <v>3580.591658736419</v>
      </c>
    </row>
    <row r="898" spans="2:5" x14ac:dyDescent="0.3">
      <c r="B898" s="1">
        <v>894</v>
      </c>
      <c r="C898" s="75">
        <v>10.712400984669411</v>
      </c>
      <c r="D898" s="75">
        <v>9.8127676254247085</v>
      </c>
      <c r="E898" s="76">
        <v>92565.959601592258</v>
      </c>
    </row>
    <row r="899" spans="2:5" x14ac:dyDescent="0.3">
      <c r="B899" s="1">
        <v>895</v>
      </c>
      <c r="C899" s="75">
        <v>11.621653806716703</v>
      </c>
      <c r="D899" s="75">
        <v>8.9877707851366342</v>
      </c>
      <c r="E899" s="76">
        <v>97973.322552303696</v>
      </c>
    </row>
    <row r="900" spans="2:5" x14ac:dyDescent="0.3">
      <c r="B900" s="1">
        <v>896</v>
      </c>
      <c r="C900" s="75">
        <v>12.303126446026075</v>
      </c>
      <c r="D900" s="75">
        <v>7.2176723558459122</v>
      </c>
      <c r="E900" s="76">
        <v>46073.799629751084</v>
      </c>
    </row>
    <row r="901" spans="2:5" x14ac:dyDescent="0.3">
      <c r="B901" s="1">
        <v>897</v>
      </c>
      <c r="C901" s="75">
        <v>13.279449756812571</v>
      </c>
      <c r="D901" s="75">
        <v>7.165532310582936</v>
      </c>
      <c r="E901" s="76">
        <v>87281.453287563592</v>
      </c>
    </row>
    <row r="902" spans="2:5" x14ac:dyDescent="0.3">
      <c r="B902" s="1">
        <v>898</v>
      </c>
      <c r="C902" s="75">
        <v>10.260965857557746</v>
      </c>
      <c r="D902" s="75">
        <v>8.5898681512177983</v>
      </c>
      <c r="E902" s="76">
        <v>29138.957474433621</v>
      </c>
    </row>
    <row r="903" spans="2:5" x14ac:dyDescent="0.3">
      <c r="B903" s="1">
        <v>899</v>
      </c>
      <c r="C903" s="75">
        <v>7.7843544165504301</v>
      </c>
      <c r="D903" s="75">
        <v>8.0234071139351286</v>
      </c>
      <c r="E903" s="76">
        <v>3725.3278990293452</v>
      </c>
    </row>
    <row r="904" spans="2:5" x14ac:dyDescent="0.3">
      <c r="B904" s="1">
        <v>900</v>
      </c>
      <c r="C904" s="75">
        <v>13.35416954273447</v>
      </c>
      <c r="D904" s="75">
        <v>9.5998543787436201</v>
      </c>
      <c r="E904" s="76">
        <v>496365.85246007377</v>
      </c>
    </row>
    <row r="905" spans="2:5" x14ac:dyDescent="0.3">
      <c r="B905" s="1">
        <v>901</v>
      </c>
      <c r="C905" s="75">
        <v>11.112509110222618</v>
      </c>
      <c r="D905" s="75">
        <v>7.8887211120383727</v>
      </c>
      <c r="E905" s="76">
        <v>32239.717295976796</v>
      </c>
    </row>
    <row r="906" spans="2:5" x14ac:dyDescent="0.3">
      <c r="B906" s="1">
        <v>902</v>
      </c>
      <c r="C906" s="75">
        <v>12.156264009331315</v>
      </c>
      <c r="D906" s="75">
        <v>7.5189566898445319</v>
      </c>
      <c r="E906" s="76">
        <v>51281.756772406428</v>
      </c>
    </row>
    <row r="907" spans="2:5" x14ac:dyDescent="0.3">
      <c r="B907" s="1">
        <v>903</v>
      </c>
      <c r="C907" s="75">
        <v>8.5370875720952064</v>
      </c>
      <c r="D907" s="75">
        <v>7.9712575091207514</v>
      </c>
      <c r="E907" s="76">
        <v>5909.3178633305688</v>
      </c>
    </row>
    <row r="908" spans="2:5" x14ac:dyDescent="0.3">
      <c r="B908" s="1">
        <v>904</v>
      </c>
      <c r="C908" s="75">
        <v>9.8682277192024479</v>
      </c>
      <c r="D908" s="75">
        <v>7.3241464921257418</v>
      </c>
      <c r="E908" s="76">
        <v>9310.097495790591</v>
      </c>
    </row>
    <row r="909" spans="2:5" x14ac:dyDescent="0.3">
      <c r="B909" s="1">
        <v>905</v>
      </c>
      <c r="C909" s="75">
        <v>12.968095122157246</v>
      </c>
      <c r="D909" s="75">
        <v>9.2994161096901404</v>
      </c>
      <c r="E909" s="76">
        <v>308531.11255983135</v>
      </c>
    </row>
    <row r="910" spans="2:5" x14ac:dyDescent="0.3">
      <c r="B910" s="1">
        <v>906</v>
      </c>
      <c r="C910" s="75">
        <v>13.576726680361093</v>
      </c>
      <c r="D910" s="75">
        <v>6.9054557234412624</v>
      </c>
      <c r="E910" s="76">
        <v>89541.304737432976</v>
      </c>
    </row>
    <row r="911" spans="2:5" x14ac:dyDescent="0.3">
      <c r="B911" s="1">
        <v>907</v>
      </c>
      <c r="C911" s="75">
        <v>10.527865057720925</v>
      </c>
      <c r="D911" s="75">
        <v>6.8049807630099339</v>
      </c>
      <c r="E911" s="76">
        <v>10212.847717469414</v>
      </c>
    </row>
    <row r="912" spans="2:5" x14ac:dyDescent="0.3">
      <c r="B912" s="1">
        <v>908</v>
      </c>
      <c r="C912" s="75">
        <v>13.591527845393651</v>
      </c>
      <c r="D912" s="75">
        <v>7.7903828873516199</v>
      </c>
      <c r="E912" s="76">
        <v>166996.62984177395</v>
      </c>
    </row>
    <row r="913" spans="2:5" x14ac:dyDescent="0.3">
      <c r="B913" s="1">
        <v>909</v>
      </c>
      <c r="C913" s="75">
        <v>19.507632094378728</v>
      </c>
      <c r="D913" s="75">
        <v>9.5886393021645979</v>
      </c>
      <c r="E913" s="76">
        <v>35029646.906584121</v>
      </c>
    </row>
    <row r="914" spans="2:5" x14ac:dyDescent="0.3">
      <c r="B914" s="1">
        <v>910</v>
      </c>
      <c r="C914" s="75">
        <v>7.1427177191172326</v>
      </c>
      <c r="D914" s="75">
        <v>9.8846863167273256</v>
      </c>
      <c r="E914" s="76">
        <v>8630.572934568967</v>
      </c>
    </row>
    <row r="915" spans="2:5" x14ac:dyDescent="0.3">
      <c r="B915" s="1">
        <v>911</v>
      </c>
      <c r="C915" s="75">
        <v>8.419316945687088</v>
      </c>
      <c r="D915" s="75">
        <v>6.0311237250682623</v>
      </c>
      <c r="E915" s="76">
        <v>1466.4772854584521</v>
      </c>
    </row>
    <row r="916" spans="2:5" x14ac:dyDescent="0.3">
      <c r="B916" s="1">
        <v>912</v>
      </c>
      <c r="C916" s="75">
        <v>12.995764184883358</v>
      </c>
      <c r="D916" s="75">
        <v>7.241788361979177</v>
      </c>
      <c r="E916" s="76">
        <v>75618.823609839164</v>
      </c>
    </row>
    <row r="917" spans="2:5" x14ac:dyDescent="0.3">
      <c r="B917" s="1">
        <v>913</v>
      </c>
      <c r="C917" s="75">
        <v>15.783916441984227</v>
      </c>
      <c r="D917" s="75">
        <v>8.8207893713551169</v>
      </c>
      <c r="E917" s="76">
        <v>1557474.6534266775</v>
      </c>
    </row>
    <row r="918" spans="2:5" x14ac:dyDescent="0.3">
      <c r="B918" s="1">
        <v>914</v>
      </c>
      <c r="C918" s="75">
        <v>8.1116982827332365</v>
      </c>
      <c r="D918" s="75">
        <v>5.8334749551238092</v>
      </c>
      <c r="E918" s="76">
        <v>1055.0269698038483</v>
      </c>
    </row>
    <row r="919" spans="2:5" x14ac:dyDescent="0.3">
      <c r="B919" s="1">
        <v>915</v>
      </c>
      <c r="C919" s="75">
        <v>17.549021432377135</v>
      </c>
      <c r="D919" s="75">
        <v>7.9010690400471306</v>
      </c>
      <c r="E919" s="76">
        <v>2798039.3785961648</v>
      </c>
    </row>
    <row r="920" spans="2:5" x14ac:dyDescent="0.3">
      <c r="B920" s="1">
        <v>916</v>
      </c>
      <c r="C920" s="75">
        <v>11.729562180736325</v>
      </c>
      <c r="D920" s="75">
        <v>7.8845294421003764</v>
      </c>
      <c r="E920" s="76">
        <v>49191.064840594408</v>
      </c>
    </row>
    <row r="921" spans="2:5" x14ac:dyDescent="0.3">
      <c r="B921" s="1">
        <v>917</v>
      </c>
      <c r="C921" s="75">
        <v>11.466664209497139</v>
      </c>
      <c r="D921" s="75">
        <v>9.3654310858029426</v>
      </c>
      <c r="E921" s="76">
        <v>114323.7894170746</v>
      </c>
    </row>
    <row r="922" spans="2:5" x14ac:dyDescent="0.3">
      <c r="B922" s="1">
        <v>918</v>
      </c>
      <c r="C922" s="75">
        <v>11.851778727011867</v>
      </c>
      <c r="D922" s="75">
        <v>7.8163131688094296</v>
      </c>
      <c r="E922" s="76">
        <v>51053.313065258488</v>
      </c>
    </row>
    <row r="923" spans="2:5" x14ac:dyDescent="0.3">
      <c r="B923" s="1">
        <v>919</v>
      </c>
      <c r="C923" s="75">
        <v>13.154914509007028</v>
      </c>
      <c r="D923" s="75">
        <v>8.1810991698189657</v>
      </c>
      <c r="E923" s="76">
        <v>161808.94591706697</v>
      </c>
    </row>
    <row r="924" spans="2:5" x14ac:dyDescent="0.3">
      <c r="B924" s="1">
        <v>920</v>
      </c>
      <c r="C924" s="75">
        <v>6.1473564144078949</v>
      </c>
      <c r="D924" s="75">
        <v>8.7511449157880428</v>
      </c>
      <c r="E924" s="76">
        <v>2165.4690472834477</v>
      </c>
    </row>
    <row r="925" spans="2:5" x14ac:dyDescent="0.3">
      <c r="B925" s="1">
        <v>921</v>
      </c>
      <c r="C925" s="75">
        <v>13.898537690616626</v>
      </c>
      <c r="D925" s="75">
        <v>7.7119003785605269</v>
      </c>
      <c r="E925" s="76">
        <v>195618.23077906392</v>
      </c>
    </row>
    <row r="926" spans="2:5" x14ac:dyDescent="0.3">
      <c r="B926" s="1">
        <v>922</v>
      </c>
      <c r="C926" s="75">
        <v>5.8620681955895417</v>
      </c>
      <c r="D926" s="75">
        <v>7.7470927991658227</v>
      </c>
      <c r="E926" s="76">
        <v>963.2498197947541</v>
      </c>
    </row>
    <row r="927" spans="2:5" x14ac:dyDescent="0.3">
      <c r="B927" s="1">
        <v>923</v>
      </c>
      <c r="C927" s="75">
        <v>8.9801927200920559</v>
      </c>
      <c r="D927" s="75">
        <v>8.1630853918629285</v>
      </c>
      <c r="E927" s="76">
        <v>9072.7073082485495</v>
      </c>
    </row>
    <row r="928" spans="2:5" x14ac:dyDescent="0.3">
      <c r="B928" s="1">
        <v>924</v>
      </c>
      <c r="C928" s="75">
        <v>11.976483521317334</v>
      </c>
      <c r="D928" s="75">
        <v>6.1945171997757376</v>
      </c>
      <c r="E928" s="76">
        <v>18120.296858458343</v>
      </c>
    </row>
    <row r="929" spans="2:5" x14ac:dyDescent="0.3">
      <c r="B929" s="1">
        <v>925</v>
      </c>
      <c r="C929" s="75">
        <v>14.299244867872352</v>
      </c>
      <c r="D929" s="75">
        <v>7.6717330263464696</v>
      </c>
      <c r="E929" s="76">
        <v>251096.13403122724</v>
      </c>
    </row>
    <row r="930" spans="2:5" x14ac:dyDescent="0.3">
      <c r="B930" s="1">
        <v>926</v>
      </c>
      <c r="C930" s="75">
        <v>7.8942975670960127</v>
      </c>
      <c r="D930" s="75">
        <v>9.166394167182931</v>
      </c>
      <c r="E930" s="76">
        <v>8700.3240534760625</v>
      </c>
    </row>
    <row r="931" spans="2:5" x14ac:dyDescent="0.3">
      <c r="B931" s="1">
        <v>927</v>
      </c>
      <c r="C931" s="75">
        <v>17.146051676315423</v>
      </c>
      <c r="D931" s="75">
        <v>8.5804620032576828</v>
      </c>
      <c r="E931" s="76">
        <v>3388975.2569190795</v>
      </c>
    </row>
    <row r="932" spans="2:5" x14ac:dyDescent="0.3">
      <c r="B932" s="1">
        <v>928</v>
      </c>
      <c r="C932" s="75">
        <v>14.176962288903699</v>
      </c>
      <c r="D932" s="75">
        <v>6.122233178417531</v>
      </c>
      <c r="E932" s="76">
        <v>78853.098601801757</v>
      </c>
    </row>
    <row r="933" spans="2:5" x14ac:dyDescent="0.3">
      <c r="B933" s="1">
        <v>929</v>
      </c>
      <c r="C933" s="75">
        <v>16.402142509106518</v>
      </c>
      <c r="D933" s="75">
        <v>8.2402117168601468</v>
      </c>
      <c r="E933" s="76">
        <v>1598580.0908180918</v>
      </c>
    </row>
    <row r="934" spans="2:5" x14ac:dyDescent="0.3">
      <c r="B934" s="1">
        <v>930</v>
      </c>
      <c r="C934" s="75">
        <v>6.0340007333177859</v>
      </c>
      <c r="D934" s="75">
        <v>6.4076619901696485</v>
      </c>
      <c r="E934" s="76">
        <v>456.05955505006034</v>
      </c>
    </row>
    <row r="935" spans="2:5" x14ac:dyDescent="0.3">
      <c r="B935" s="1">
        <v>931</v>
      </c>
      <c r="C935" s="75">
        <v>10.760133504686312</v>
      </c>
      <c r="D935" s="75">
        <v>6.6634865610826619</v>
      </c>
      <c r="E935" s="76">
        <v>10859.564155255142</v>
      </c>
    </row>
    <row r="936" spans="2:5" x14ac:dyDescent="0.3">
      <c r="B936" s="1">
        <v>932</v>
      </c>
      <c r="C936" s="75">
        <v>18.988133206897203</v>
      </c>
      <c r="D936" s="75">
        <v>10.370785419597338</v>
      </c>
      <c r="E936" s="76">
        <v>42024370.145392455</v>
      </c>
    </row>
    <row r="937" spans="2:5" x14ac:dyDescent="0.3">
      <c r="B937" s="1">
        <v>933</v>
      </c>
      <c r="C937" s="75">
        <v>9.8708604821538906</v>
      </c>
      <c r="D937" s="75">
        <v>9.4692677571267012</v>
      </c>
      <c r="E937" s="76">
        <v>40911.004266119256</v>
      </c>
    </row>
    <row r="938" spans="2:5" x14ac:dyDescent="0.3">
      <c r="B938" s="1">
        <v>934</v>
      </c>
      <c r="C938" s="75">
        <v>11.464690653079796</v>
      </c>
      <c r="D938" s="75">
        <v>9.099810391802583</v>
      </c>
      <c r="E938" s="76">
        <v>94995.160857444105</v>
      </c>
    </row>
    <row r="939" spans="2:5" x14ac:dyDescent="0.3">
      <c r="B939" s="1">
        <v>935</v>
      </c>
      <c r="C939" s="75">
        <v>10.62584543097417</v>
      </c>
      <c r="D939" s="75">
        <v>7.5853719846774963</v>
      </c>
      <c r="E939" s="76">
        <v>18710.469035465969</v>
      </c>
    </row>
    <row r="940" spans="2:5" x14ac:dyDescent="0.3">
      <c r="B940" s="1">
        <v>936</v>
      </c>
      <c r="C940" s="75">
        <v>12.001618007332329</v>
      </c>
      <c r="D940" s="75">
        <v>6.7952736690457227</v>
      </c>
      <c r="E940" s="76">
        <v>27934.009719463771</v>
      </c>
    </row>
    <row r="941" spans="2:5" x14ac:dyDescent="0.3">
      <c r="B941" s="1">
        <v>937</v>
      </c>
      <c r="C941" s="75">
        <v>10.015909849068905</v>
      </c>
      <c r="D941" s="75">
        <v>10.052832045590252</v>
      </c>
      <c r="E941" s="76">
        <v>67634.133515791618</v>
      </c>
    </row>
    <row r="942" spans="2:5" x14ac:dyDescent="0.3">
      <c r="B942" s="1">
        <v>938</v>
      </c>
      <c r="C942" s="75">
        <v>12.768937573570931</v>
      </c>
      <c r="D942" s="75">
        <v>6.8523675749525363</v>
      </c>
      <c r="E942" s="76">
        <v>49364.057351184325</v>
      </c>
    </row>
    <row r="943" spans="2:5" x14ac:dyDescent="0.3">
      <c r="B943" s="1">
        <v>939</v>
      </c>
      <c r="C943" s="75">
        <v>8.2024213980323495</v>
      </c>
      <c r="D943" s="75">
        <v>7.5104344683543198</v>
      </c>
      <c r="E943" s="76">
        <v>3460.3038789840321</v>
      </c>
    </row>
    <row r="944" spans="2:5" x14ac:dyDescent="0.3">
      <c r="B944" s="1">
        <v>940</v>
      </c>
      <c r="C944" s="75">
        <v>14.712981177371404</v>
      </c>
      <c r="D944" s="75">
        <v>6.6830706078917288</v>
      </c>
      <c r="E944" s="76">
        <v>168565.70804695794</v>
      </c>
    </row>
    <row r="945" spans="2:5" x14ac:dyDescent="0.3">
      <c r="B945" s="1">
        <v>941</v>
      </c>
      <c r="C945" s="75">
        <v>10.536892329736872</v>
      </c>
      <c r="D945" s="75">
        <v>6.9040829137544621</v>
      </c>
      <c r="E945" s="76">
        <v>11002.67059126096</v>
      </c>
    </row>
    <row r="946" spans="2:5" x14ac:dyDescent="0.3">
      <c r="B946" s="1">
        <v>942</v>
      </c>
      <c r="C946" s="75">
        <v>13.106709696285078</v>
      </c>
      <c r="D946" s="75">
        <v>7.2994975008709657</v>
      </c>
      <c r="E946" s="76">
        <v>84979.905418669965</v>
      </c>
    </row>
    <row r="947" spans="2:5" x14ac:dyDescent="0.3">
      <c r="B947" s="1">
        <v>943</v>
      </c>
      <c r="C947" s="75">
        <v>12.131115832007186</v>
      </c>
      <c r="D947" s="75">
        <v>8.0384617997298022</v>
      </c>
      <c r="E947" s="76">
        <v>72208.380969922509</v>
      </c>
    </row>
    <row r="948" spans="2:5" x14ac:dyDescent="0.3">
      <c r="B948" s="1">
        <v>944</v>
      </c>
      <c r="C948" s="75">
        <v>9.0593576304461187</v>
      </c>
      <c r="D948" s="75">
        <v>7.4561830700194669</v>
      </c>
      <c r="E948" s="76">
        <v>5896.3678025692871</v>
      </c>
    </row>
    <row r="949" spans="2:5" x14ac:dyDescent="0.3">
      <c r="B949" s="1">
        <v>945</v>
      </c>
      <c r="C949" s="75">
        <v>12.770971272447809</v>
      </c>
      <c r="D949" s="75">
        <v>9.3578225465469345</v>
      </c>
      <c r="E949" s="76">
        <v>280290.45107366715</v>
      </c>
    </row>
    <row r="950" spans="2:5" x14ac:dyDescent="0.3">
      <c r="B950" s="1">
        <v>946</v>
      </c>
      <c r="C950" s="75">
        <v>7.2018856173432928</v>
      </c>
      <c r="D950" s="75">
        <v>6.8915290659020982</v>
      </c>
      <c r="E950" s="76">
        <v>1208.6660255602019</v>
      </c>
    </row>
    <row r="951" spans="2:5" x14ac:dyDescent="0.3">
      <c r="B951" s="1">
        <v>947</v>
      </c>
      <c r="C951" s="75">
        <v>13.056427649606308</v>
      </c>
      <c r="D951" s="75">
        <v>6.9561248563708569</v>
      </c>
      <c r="E951" s="76">
        <v>64704.812434792286</v>
      </c>
    </row>
    <row r="952" spans="2:5" x14ac:dyDescent="0.3">
      <c r="B952" s="1">
        <v>948</v>
      </c>
      <c r="C952" s="75">
        <v>9.129255453194796</v>
      </c>
      <c r="D952" s="75">
        <v>7.8488746776158331</v>
      </c>
      <c r="E952" s="76">
        <v>8088.6563790571145</v>
      </c>
    </row>
    <row r="953" spans="2:5" x14ac:dyDescent="0.3">
      <c r="B953" s="1">
        <v>949</v>
      </c>
      <c r="C953" s="75">
        <v>14.76524248892976</v>
      </c>
      <c r="D953" s="75">
        <v>8.3828859851308355</v>
      </c>
      <c r="E953" s="76">
        <v>567622.62797512277</v>
      </c>
    </row>
    <row r="954" spans="2:5" x14ac:dyDescent="0.3">
      <c r="B954" s="1">
        <v>950</v>
      </c>
      <c r="C954" s="75">
        <v>13.475509232608594</v>
      </c>
      <c r="D954" s="75">
        <v>9.2707195670450364</v>
      </c>
      <c r="E954" s="76">
        <v>429787.01287626353</v>
      </c>
    </row>
    <row r="955" spans="2:5" x14ac:dyDescent="0.3">
      <c r="B955" s="1">
        <v>951</v>
      </c>
      <c r="C955" s="75">
        <v>16.089119550547526</v>
      </c>
      <c r="D955" s="75">
        <v>7.2173788580405773</v>
      </c>
      <c r="E955" s="76">
        <v>633353.44344339927</v>
      </c>
    </row>
    <row r="956" spans="2:5" x14ac:dyDescent="0.3">
      <c r="B956" s="1">
        <v>952</v>
      </c>
      <c r="C956" s="75">
        <v>16.455483371316735</v>
      </c>
      <c r="D956" s="75">
        <v>8.5199865938603843</v>
      </c>
      <c r="E956" s="76">
        <v>2013746.7578521604</v>
      </c>
    </row>
    <row r="957" spans="2:5" x14ac:dyDescent="0.3">
      <c r="B957" s="1">
        <v>953</v>
      </c>
      <c r="C957" s="75">
        <v>17.554816296376764</v>
      </c>
      <c r="D957" s="75">
        <v>9.9935794413693522</v>
      </c>
      <c r="E957" s="76">
        <v>11980959.160900176</v>
      </c>
    </row>
    <row r="958" spans="2:5" x14ac:dyDescent="0.3">
      <c r="B958" s="1">
        <v>954</v>
      </c>
      <c r="C958" s="75">
        <v>10.196916997137183</v>
      </c>
      <c r="D958" s="75">
        <v>7.8468686255871791</v>
      </c>
      <c r="E958" s="76">
        <v>16701.886321066228</v>
      </c>
    </row>
    <row r="959" spans="2:5" x14ac:dyDescent="0.3">
      <c r="B959" s="1">
        <v>955</v>
      </c>
      <c r="C959" s="75">
        <v>2.4540767303748723</v>
      </c>
      <c r="D959" s="75">
        <v>8.5099915382195555</v>
      </c>
      <c r="E959" s="76">
        <v>395.19556797511666</v>
      </c>
    </row>
    <row r="960" spans="2:5" x14ac:dyDescent="0.3">
      <c r="B960" s="1">
        <v>956</v>
      </c>
      <c r="C960" s="75">
        <v>13.212832642894185</v>
      </c>
      <c r="D960" s="75">
        <v>6.5767173011870108</v>
      </c>
      <c r="E960" s="76">
        <v>55437.909176922265</v>
      </c>
    </row>
    <row r="961" spans="2:5" x14ac:dyDescent="0.3">
      <c r="B961" s="1">
        <v>957</v>
      </c>
      <c r="C961" s="75">
        <v>17.841666287408739</v>
      </c>
      <c r="D961" s="75">
        <v>7.6796243804723909</v>
      </c>
      <c r="E961" s="76">
        <v>2939563.9499889077</v>
      </c>
    </row>
    <row r="962" spans="2:5" x14ac:dyDescent="0.3">
      <c r="B962" s="1">
        <v>958</v>
      </c>
      <c r="C962" s="75">
        <v>11.1299725522539</v>
      </c>
      <c r="D962" s="75">
        <v>7.9236271658527109</v>
      </c>
      <c r="E962" s="76">
        <v>33426.68700789268</v>
      </c>
    </row>
    <row r="963" spans="2:5" x14ac:dyDescent="0.3">
      <c r="B963" s="1">
        <v>959</v>
      </c>
      <c r="C963" s="75">
        <v>15.920985060409617</v>
      </c>
      <c r="D963" s="75">
        <v>7.486052292023146</v>
      </c>
      <c r="E963" s="76">
        <v>679071.9865065692</v>
      </c>
    </row>
    <row r="964" spans="2:5" x14ac:dyDescent="0.3">
      <c r="B964" s="1">
        <v>960</v>
      </c>
      <c r="C964" s="75">
        <v>13.097855044582879</v>
      </c>
      <c r="D964" s="75">
        <v>8.0642895122740406</v>
      </c>
      <c r="E964" s="76">
        <v>143453.59037393337</v>
      </c>
    </row>
    <row r="965" spans="2:5" x14ac:dyDescent="0.3">
      <c r="B965" s="1">
        <v>961</v>
      </c>
      <c r="C965" s="75">
        <v>15.476393498800753</v>
      </c>
      <c r="D965" s="75">
        <v>8.9099750967842866</v>
      </c>
      <c r="E965" s="76">
        <v>1338790.9286173075</v>
      </c>
    </row>
    <row r="966" spans="2:5" x14ac:dyDescent="0.3">
      <c r="B966" s="1">
        <v>962</v>
      </c>
      <c r="C966" s="75">
        <v>14.841068125921083</v>
      </c>
      <c r="D966" s="75">
        <v>8.4422245041477915</v>
      </c>
      <c r="E966" s="76">
        <v>623354.0832341346</v>
      </c>
    </row>
    <row r="967" spans="2:5" x14ac:dyDescent="0.3">
      <c r="B967" s="1">
        <v>963</v>
      </c>
      <c r="C967" s="75">
        <v>10.521196736231808</v>
      </c>
      <c r="D967" s="75">
        <v>9.542257668946025</v>
      </c>
      <c r="E967" s="76">
        <v>67293.0534592318</v>
      </c>
    </row>
    <row r="968" spans="2:5" x14ac:dyDescent="0.3">
      <c r="B968" s="1">
        <v>964</v>
      </c>
      <c r="C968" s="75">
        <v>11.162959654534024</v>
      </c>
      <c r="D968" s="75">
        <v>6.8904384590332715</v>
      </c>
      <c r="E968" s="76">
        <v>16745.011001213177</v>
      </c>
    </row>
    <row r="969" spans="2:5" x14ac:dyDescent="0.3">
      <c r="B969" s="1">
        <v>965</v>
      </c>
      <c r="C969" s="75">
        <v>16.011030193372275</v>
      </c>
      <c r="D969" s="75">
        <v>8.5720160993824379</v>
      </c>
      <c r="E969" s="76">
        <v>1534241.4472683498</v>
      </c>
    </row>
    <row r="970" spans="2:5" x14ac:dyDescent="0.3">
      <c r="B970" s="1">
        <v>966</v>
      </c>
      <c r="C970" s="75">
        <v>7.5755417279419301</v>
      </c>
      <c r="D970" s="75">
        <v>6.9682461075840134</v>
      </c>
      <c r="E970" s="76">
        <v>1604.047931155277</v>
      </c>
    </row>
    <row r="971" spans="2:5" x14ac:dyDescent="0.3">
      <c r="B971" s="1">
        <v>967</v>
      </c>
      <c r="C971" s="75">
        <v>15.087424324225601</v>
      </c>
      <c r="D971" s="75">
        <v>9.429272947749217</v>
      </c>
      <c r="E971" s="76">
        <v>1465409.2203217801</v>
      </c>
    </row>
    <row r="972" spans="2:5" x14ac:dyDescent="0.3">
      <c r="B972" s="1">
        <v>968</v>
      </c>
      <c r="C972" s="75">
        <v>8.1677584763064566</v>
      </c>
      <c r="D972" s="75">
        <v>7.8886799957520521</v>
      </c>
      <c r="E972" s="76">
        <v>4371.9966665334978</v>
      </c>
    </row>
    <row r="973" spans="2:5" x14ac:dyDescent="0.3">
      <c r="B973" s="1">
        <v>969</v>
      </c>
      <c r="C973" s="75">
        <v>5.6299027413599294</v>
      </c>
      <c r="D973" s="75">
        <v>8.9152349548010896</v>
      </c>
      <c r="E973" s="76">
        <v>1781.2311539927359</v>
      </c>
    </row>
    <row r="974" spans="2:5" x14ac:dyDescent="0.3">
      <c r="B974" s="1">
        <v>970</v>
      </c>
      <c r="C974" s="75">
        <v>10.377702457838572</v>
      </c>
      <c r="D974" s="75">
        <v>7.7492314439600589</v>
      </c>
      <c r="E974" s="76">
        <v>17672.266122892219</v>
      </c>
    </row>
    <row r="975" spans="2:5" x14ac:dyDescent="0.3">
      <c r="B975" s="1">
        <v>971</v>
      </c>
      <c r="C975" s="75">
        <v>13.915737399206471</v>
      </c>
      <c r="D975" s="75">
        <v>7.0125451765998337</v>
      </c>
      <c r="E975" s="76">
        <v>121941.49578119615</v>
      </c>
    </row>
    <row r="976" spans="2:5" x14ac:dyDescent="0.3">
      <c r="B976" s="1">
        <v>972</v>
      </c>
      <c r="C976" s="75">
        <v>8.8910964587659436</v>
      </c>
      <c r="D976" s="75">
        <v>5.9028112275562545</v>
      </c>
      <c r="E976" s="76">
        <v>1828.7132900440063</v>
      </c>
    </row>
    <row r="977" spans="2:5" x14ac:dyDescent="0.3">
      <c r="B977" s="1">
        <v>973</v>
      </c>
      <c r="C977" s="75">
        <v>8.9564331663619612</v>
      </c>
      <c r="D977" s="75">
        <v>7.0283331529351676</v>
      </c>
      <c r="E977" s="76">
        <v>4107.8453817654463</v>
      </c>
    </row>
    <row r="978" spans="2:5" x14ac:dyDescent="0.3">
      <c r="B978" s="1">
        <v>974</v>
      </c>
      <c r="C978" s="75">
        <v>15.061801529443276</v>
      </c>
      <c r="D978" s="75">
        <v>7.8259985175625548</v>
      </c>
      <c r="E978" s="76">
        <v>473897.29501447274</v>
      </c>
    </row>
    <row r="979" spans="2:5" x14ac:dyDescent="0.3">
      <c r="B979" s="1">
        <v>975</v>
      </c>
      <c r="C979" s="75">
        <v>9.9962411061569423</v>
      </c>
      <c r="D979" s="75">
        <v>7.3556004679207962</v>
      </c>
      <c r="E979" s="76">
        <v>10380.634312244279</v>
      </c>
    </row>
    <row r="980" spans="2:5" x14ac:dyDescent="0.3">
      <c r="B980" s="1">
        <v>976</v>
      </c>
      <c r="C980" s="75">
        <v>18.180171288595748</v>
      </c>
      <c r="D980" s="75">
        <v>6.5688517156661792</v>
      </c>
      <c r="E980" s="76">
        <v>1721114.3930642407</v>
      </c>
    </row>
    <row r="981" spans="2:5" x14ac:dyDescent="0.3">
      <c r="B981" s="1">
        <v>977</v>
      </c>
      <c r="C981" s="75">
        <v>18.088029420485487</v>
      </c>
      <c r="D981" s="75">
        <v>8.6218382539162697</v>
      </c>
      <c r="E981" s="76">
        <v>6699925.0856127283</v>
      </c>
    </row>
    <row r="982" spans="2:5" x14ac:dyDescent="0.3">
      <c r="B982" s="1">
        <v>978</v>
      </c>
      <c r="C982" s="75">
        <v>11.105059443868821</v>
      </c>
      <c r="D982" s="75">
        <v>6.7864953550601133</v>
      </c>
      <c r="E982" s="76">
        <v>14977.257613949696</v>
      </c>
    </row>
    <row r="983" spans="2:5" x14ac:dyDescent="0.3">
      <c r="B983" s="1">
        <v>979</v>
      </c>
      <c r="C983" s="75">
        <v>15.108278873323203</v>
      </c>
      <c r="D983" s="75">
        <v>6.401765085824664</v>
      </c>
      <c r="E983" s="76">
        <v>182400.21828688096</v>
      </c>
    </row>
    <row r="984" spans="2:5" x14ac:dyDescent="0.3">
      <c r="B984" s="1">
        <v>980</v>
      </c>
      <c r="C984" s="75">
        <v>18.659446509311053</v>
      </c>
      <c r="D984" s="75">
        <v>6.949533928184306</v>
      </c>
      <c r="E984" s="76">
        <v>3123715.7784278835</v>
      </c>
    </row>
    <row r="985" spans="2:5" x14ac:dyDescent="0.3">
      <c r="B985" s="1">
        <v>981</v>
      </c>
      <c r="C985" s="75">
        <v>8.4580124713236327</v>
      </c>
      <c r="D985" s="75">
        <v>5.1712847846150254</v>
      </c>
      <c r="E985" s="76">
        <v>843.9846689537826</v>
      </c>
    </row>
    <row r="986" spans="2:5" x14ac:dyDescent="0.3">
      <c r="B986" s="1">
        <v>982</v>
      </c>
      <c r="C986" s="75">
        <v>12.131656667369747</v>
      </c>
      <c r="D986" s="75">
        <v>8.1265511364653982</v>
      </c>
      <c r="E986" s="76">
        <v>76777.413940978659</v>
      </c>
    </row>
    <row r="987" spans="2:5" x14ac:dyDescent="0.3">
      <c r="B987" s="1">
        <v>983</v>
      </c>
      <c r="C987" s="75">
        <v>6.7483832644583472</v>
      </c>
      <c r="D987" s="75">
        <v>8.7984391177648504</v>
      </c>
      <c r="E987" s="76">
        <v>3228.9038619922549</v>
      </c>
    </row>
    <row r="988" spans="2:5" x14ac:dyDescent="0.3">
      <c r="B988" s="1">
        <v>984</v>
      </c>
      <c r="C988" s="75">
        <v>11.610220466660341</v>
      </c>
      <c r="D988" s="75">
        <v>8.7980868659627678</v>
      </c>
      <c r="E988" s="76">
        <v>85243.311716045006</v>
      </c>
    </row>
    <row r="989" spans="2:5" x14ac:dyDescent="0.3">
      <c r="B989" s="1">
        <v>985</v>
      </c>
      <c r="C989" s="75">
        <v>13.60628135027266</v>
      </c>
      <c r="D989" s="75">
        <v>7.6394836823681169</v>
      </c>
      <c r="E989" s="76">
        <v>151964.33631104254</v>
      </c>
    </row>
    <row r="990" spans="2:5" x14ac:dyDescent="0.3">
      <c r="B990" s="1">
        <v>986</v>
      </c>
      <c r="C990" s="75">
        <v>11.307842503838234</v>
      </c>
      <c r="D990" s="75">
        <v>7.6749971982640135</v>
      </c>
      <c r="E990" s="76">
        <v>31816.412990769339</v>
      </c>
    </row>
    <row r="991" spans="2:5" x14ac:dyDescent="0.3">
      <c r="B991" s="1">
        <v>987</v>
      </c>
      <c r="C991" s="75">
        <v>15.948019500300939</v>
      </c>
      <c r="D991" s="75">
        <v>8.3588041151944754</v>
      </c>
      <c r="E991" s="76">
        <v>1266925.8069261715</v>
      </c>
    </row>
    <row r="992" spans="2:5" x14ac:dyDescent="0.3">
      <c r="B992" s="1">
        <v>988</v>
      </c>
      <c r="C992" s="75">
        <v>13.713170025840617</v>
      </c>
      <c r="D992" s="75">
        <v>8.532733247981481</v>
      </c>
      <c r="E992" s="76">
        <v>303849.55975639849</v>
      </c>
    </row>
    <row r="993" spans="2:5" x14ac:dyDescent="0.3">
      <c r="B993" s="1">
        <v>989</v>
      </c>
      <c r="C993" s="75">
        <v>13.617596066318102</v>
      </c>
      <c r="D993" s="75">
        <v>9.3987468363593489</v>
      </c>
      <c r="E993" s="76">
        <v>518224.75754646224</v>
      </c>
    </row>
    <row r="994" spans="2:5" x14ac:dyDescent="0.3">
      <c r="B994" s="1">
        <v>990</v>
      </c>
      <c r="C994" s="75">
        <v>10.75476290530208</v>
      </c>
      <c r="D994" s="75">
        <v>8.4232499330023902</v>
      </c>
      <c r="E994" s="76">
        <v>36466.211276582544</v>
      </c>
    </row>
    <row r="995" spans="2:5" x14ac:dyDescent="0.3">
      <c r="B995" s="1">
        <v>991</v>
      </c>
      <c r="C995" s="75">
        <v>10.039172956788915</v>
      </c>
      <c r="D995" s="75">
        <v>8.9179341044240843</v>
      </c>
      <c r="E995" s="76">
        <v>31385.03229809754</v>
      </c>
    </row>
    <row r="996" spans="2:5" x14ac:dyDescent="0.3">
      <c r="B996" s="1">
        <v>992</v>
      </c>
      <c r="C996" s="75">
        <v>7.8975242917883941</v>
      </c>
      <c r="D996" s="75">
        <v>8.8283941091961111</v>
      </c>
      <c r="E996" s="76">
        <v>6926.7411857534426</v>
      </c>
    </row>
    <row r="997" spans="2:5" x14ac:dyDescent="0.3">
      <c r="B997" s="1">
        <v>993</v>
      </c>
      <c r="C997" s="75">
        <v>13.825349707306929</v>
      </c>
      <c r="D997" s="75">
        <v>7.300942802413724</v>
      </c>
      <c r="E997" s="76">
        <v>139877.4745617889</v>
      </c>
    </row>
    <row r="998" spans="2:5" x14ac:dyDescent="0.3">
      <c r="B998" s="1">
        <v>994</v>
      </c>
      <c r="C998" s="75">
        <v>10.04090829285447</v>
      </c>
      <c r="D998" s="75">
        <v>9.6931095784069559</v>
      </c>
      <c r="E998" s="76">
        <v>53665.972157588119</v>
      </c>
    </row>
    <row r="999" spans="2:5" x14ac:dyDescent="0.3">
      <c r="B999" s="1">
        <v>995</v>
      </c>
      <c r="C999" s="75">
        <v>15.743237506344297</v>
      </c>
      <c r="D999" s="75">
        <v>9.1706963056624105</v>
      </c>
      <c r="E999" s="76">
        <v>1929753.5509514506</v>
      </c>
    </row>
    <row r="1000" spans="2:5" x14ac:dyDescent="0.3">
      <c r="B1000" s="1">
        <v>996</v>
      </c>
      <c r="C1000" s="75">
        <v>12.53578203799932</v>
      </c>
      <c r="D1000" s="75">
        <v>7.5898459824321147</v>
      </c>
      <c r="E1000" s="76">
        <v>70011.058360193216</v>
      </c>
    </row>
    <row r="1001" spans="2:5" x14ac:dyDescent="0.3">
      <c r="B1001" s="1">
        <v>997</v>
      </c>
      <c r="C1001" s="75">
        <v>17.028810467654143</v>
      </c>
      <c r="D1001" s="75">
        <v>9.1164943428307019</v>
      </c>
      <c r="E1001" s="76">
        <v>4530379.208821455</v>
      </c>
    </row>
    <row r="1002" spans="2:5" x14ac:dyDescent="0.3">
      <c r="B1002" s="1">
        <v>998</v>
      </c>
      <c r="C1002" s="75">
        <v>9.495822344612673</v>
      </c>
      <c r="D1002" s="75">
        <v>8.3535689882184219</v>
      </c>
      <c r="E1002" s="76">
        <v>14670.40162913612</v>
      </c>
    </row>
    <row r="1003" spans="2:5" x14ac:dyDescent="0.3">
      <c r="B1003" s="1">
        <v>999</v>
      </c>
      <c r="C1003" s="75">
        <v>10.166345519621267</v>
      </c>
      <c r="D1003" s="75">
        <v>9.5184554335954257</v>
      </c>
      <c r="E1003" s="76">
        <v>51850.680579773514</v>
      </c>
    </row>
    <row r="1004" spans="2:5" x14ac:dyDescent="0.3">
      <c r="B1004" s="1">
        <v>1000</v>
      </c>
      <c r="C1004" s="75">
        <v>14.477723867874298</v>
      </c>
      <c r="D1004" s="75">
        <v>7.3308503067478901</v>
      </c>
      <c r="E1004" s="76">
        <v>224358.80387120714</v>
      </c>
    </row>
  </sheetData>
  <hyperlinks>
    <hyperlink ref="A1" r:id="rId1" xr:uid="{2CE5AA47-8DDB-2340-BAD1-3DD8B46CBCCD}"/>
  </hyperlinks>
  <pageMargins left="0.7" right="0.7" top="0.75" bottom="0.75" header="0.3" footer="0.3"/>
  <drawing r:id="rId2"/>
</worksheet>
</file>

<file path=xl/worksheets/sheet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59CF1D8-A6C3-D146-81E1-6A88299A37D8}">
  <sheetPr codeName="Sheet3">
    <tabColor rgb="FFFF0000"/>
  </sheetPr>
  <dimension ref="A1:D102"/>
  <sheetViews>
    <sheetView workbookViewId="0"/>
  </sheetViews>
  <sheetFormatPr baseColWidth="10" defaultRowHeight="16" x14ac:dyDescent="0.2"/>
  <cols>
    <col min="1" max="16384" width="10.83203125" style="7"/>
  </cols>
  <sheetData>
    <row r="1" spans="1:4" x14ac:dyDescent="0.2">
      <c r="A1" s="3" t="s">
        <v>239</v>
      </c>
    </row>
    <row r="2" spans="1:4" x14ac:dyDescent="0.2">
      <c r="B2" s="7" t="s">
        <v>240</v>
      </c>
      <c r="C2" s="7" t="s">
        <v>241</v>
      </c>
      <c r="D2" s="7" t="s">
        <v>242</v>
      </c>
    </row>
    <row r="3" spans="1:4" x14ac:dyDescent="0.2">
      <c r="A3" s="7">
        <v>1</v>
      </c>
      <c r="B3" s="7">
        <v>1.92018284912992</v>
      </c>
      <c r="C3" s="7">
        <v>2.16365450953856</v>
      </c>
      <c r="D3" s="7">
        <v>4.0838373586684797</v>
      </c>
    </row>
    <row r="4" spans="1:4" x14ac:dyDescent="0.2">
      <c r="A4" s="7">
        <v>2</v>
      </c>
      <c r="B4" s="7">
        <v>1.26256334695218</v>
      </c>
      <c r="C4" s="7">
        <v>2.3072977946509701</v>
      </c>
      <c r="D4" s="7">
        <v>3.56986114160315</v>
      </c>
    </row>
    <row r="5" spans="1:4" x14ac:dyDescent="0.2">
      <c r="A5" s="7">
        <v>3</v>
      </c>
      <c r="B5" s="7">
        <v>0.306308054632495</v>
      </c>
      <c r="C5" s="7">
        <v>1.6394453209708699</v>
      </c>
      <c r="D5" s="7">
        <v>1.94575337560336</v>
      </c>
    </row>
    <row r="6" spans="1:4" x14ac:dyDescent="0.2">
      <c r="A6" s="7">
        <v>4</v>
      </c>
      <c r="B6" s="7">
        <v>0.36947725026318301</v>
      </c>
      <c r="C6" s="7">
        <v>1.5245337237488901</v>
      </c>
      <c r="D6" s="7">
        <v>1.8940109740120801</v>
      </c>
    </row>
    <row r="7" spans="1:4" x14ac:dyDescent="0.2">
      <c r="A7" s="7">
        <v>5</v>
      </c>
      <c r="B7" s="7">
        <v>3.1612879733083301</v>
      </c>
      <c r="C7" s="7">
        <v>3.1335551416019798</v>
      </c>
      <c r="D7" s="7">
        <v>6.2948431149103099</v>
      </c>
    </row>
    <row r="8" spans="1:4" x14ac:dyDescent="0.2">
      <c r="A8" s="7">
        <v>6</v>
      </c>
      <c r="B8" s="7">
        <v>2.5504247986441002</v>
      </c>
      <c r="C8" s="7">
        <v>3.6983321901720001</v>
      </c>
      <c r="D8" s="7">
        <v>6.2487569888161101</v>
      </c>
    </row>
    <row r="9" spans="1:4" x14ac:dyDescent="0.2">
      <c r="A9" s="7">
        <v>7</v>
      </c>
      <c r="B9" s="7">
        <v>1.07686435082992</v>
      </c>
      <c r="C9" s="7">
        <v>1.49152834497644</v>
      </c>
      <c r="D9" s="7">
        <v>2.5683926958063599</v>
      </c>
    </row>
    <row r="10" spans="1:4" x14ac:dyDescent="0.2">
      <c r="A10" s="7">
        <v>8</v>
      </c>
      <c r="B10" s="7">
        <v>1.8886364222795899E-2</v>
      </c>
      <c r="C10" s="7">
        <v>1.05622621436396</v>
      </c>
      <c r="D10" s="7">
        <v>1.0751125785867599</v>
      </c>
    </row>
    <row r="11" spans="1:4" x14ac:dyDescent="0.2">
      <c r="A11" s="7">
        <v>9</v>
      </c>
      <c r="B11" s="7">
        <v>-1.03773413978572</v>
      </c>
      <c r="C11" s="7">
        <v>1.0847590756349399</v>
      </c>
      <c r="D11" s="7">
        <v>4.70249358492216E-2</v>
      </c>
    </row>
    <row r="12" spans="1:4" x14ac:dyDescent="0.2">
      <c r="A12" s="7">
        <v>10</v>
      </c>
      <c r="B12" s="7">
        <v>0.222078091849052</v>
      </c>
      <c r="C12" s="7">
        <v>1.9728984185888299E-2</v>
      </c>
      <c r="D12" s="7">
        <v>0.24180707603494001</v>
      </c>
    </row>
    <row r="13" spans="1:4" x14ac:dyDescent="0.2">
      <c r="A13" s="7">
        <v>11</v>
      </c>
      <c r="B13" s="7">
        <v>0.789120215780033</v>
      </c>
      <c r="C13" s="7">
        <v>2.2806210169393499</v>
      </c>
      <c r="D13" s="7">
        <v>3.06974123271939</v>
      </c>
    </row>
    <row r="14" spans="1:4" x14ac:dyDescent="0.2">
      <c r="A14" s="7">
        <v>12</v>
      </c>
      <c r="B14" s="7">
        <v>1.63868488629764</v>
      </c>
      <c r="C14" s="7">
        <v>2.5601606032159001</v>
      </c>
      <c r="D14" s="7">
        <v>4.1988454895135403</v>
      </c>
    </row>
    <row r="15" spans="1:4" x14ac:dyDescent="0.2">
      <c r="A15" s="7">
        <v>13</v>
      </c>
      <c r="B15" s="7">
        <v>0.96452756918857396</v>
      </c>
      <c r="C15" s="7">
        <v>2.8391812369519398</v>
      </c>
      <c r="D15" s="7">
        <v>3.80370880614052</v>
      </c>
    </row>
    <row r="16" spans="1:4" x14ac:dyDescent="0.2">
      <c r="A16" s="7">
        <v>14</v>
      </c>
      <c r="B16" s="7">
        <v>-0.26788947463742901</v>
      </c>
      <c r="C16" s="7">
        <v>0.50706705908718797</v>
      </c>
      <c r="D16" s="7">
        <v>0.23917758444975901</v>
      </c>
    </row>
    <row r="17" spans="1:4" x14ac:dyDescent="0.2">
      <c r="A17" s="7">
        <v>15</v>
      </c>
      <c r="B17" s="7">
        <v>2.0097513692907798</v>
      </c>
      <c r="C17" s="7">
        <v>1.3829195958003999</v>
      </c>
      <c r="D17" s="7">
        <v>3.3926709650911699</v>
      </c>
    </row>
    <row r="18" spans="1:4" x14ac:dyDescent="0.2">
      <c r="A18" s="7">
        <v>16</v>
      </c>
      <c r="B18" s="7">
        <v>0.74210521598346901</v>
      </c>
      <c r="C18" s="7">
        <v>1.4016537859503799</v>
      </c>
      <c r="D18" s="7">
        <v>2.1437590019338502</v>
      </c>
    </row>
    <row r="19" spans="1:4" x14ac:dyDescent="0.2">
      <c r="A19" s="7">
        <v>17</v>
      </c>
      <c r="B19" s="7">
        <v>1.62328618159775</v>
      </c>
      <c r="C19" s="7">
        <v>2.5124608923385798</v>
      </c>
      <c r="D19" s="7">
        <v>4.1357470739363302</v>
      </c>
    </row>
    <row r="20" spans="1:4" x14ac:dyDescent="0.2">
      <c r="A20" s="7">
        <v>18</v>
      </c>
      <c r="B20" s="7">
        <v>2.68863534422499</v>
      </c>
      <c r="C20" s="7">
        <v>4.5270287241498002</v>
      </c>
      <c r="D20" s="7">
        <v>7.2156640683748003</v>
      </c>
    </row>
    <row r="21" spans="1:4" x14ac:dyDescent="0.2">
      <c r="A21" s="7">
        <v>19</v>
      </c>
      <c r="B21" s="7">
        <v>1.6364118631284299</v>
      </c>
      <c r="C21" s="7">
        <v>2.1924738808842399</v>
      </c>
      <c r="D21" s="7">
        <v>3.8288857440126698</v>
      </c>
    </row>
    <row r="22" spans="1:4" x14ac:dyDescent="0.2">
      <c r="A22" s="7">
        <v>20</v>
      </c>
      <c r="B22" s="7">
        <v>-0.107147675201421</v>
      </c>
      <c r="C22" s="7">
        <v>1.86621563309015</v>
      </c>
      <c r="D22" s="7">
        <v>1.75906795788873</v>
      </c>
    </row>
    <row r="23" spans="1:4" x14ac:dyDescent="0.2">
      <c r="A23" s="7">
        <v>21</v>
      </c>
      <c r="B23" s="7">
        <v>1.36970866161306</v>
      </c>
      <c r="C23" s="7">
        <v>1.5123331730219001</v>
      </c>
      <c r="D23" s="7">
        <v>2.8820418346349599</v>
      </c>
    </row>
    <row r="24" spans="1:4" x14ac:dyDescent="0.2">
      <c r="A24" s="7">
        <v>22</v>
      </c>
      <c r="B24" s="7">
        <v>0.22220535340647801</v>
      </c>
      <c r="C24" s="7">
        <v>1.9369546750743201</v>
      </c>
      <c r="D24" s="7">
        <v>2.1591600284807999</v>
      </c>
    </row>
    <row r="25" spans="1:4" x14ac:dyDescent="0.2">
      <c r="A25" s="7">
        <v>23</v>
      </c>
      <c r="B25" s="7">
        <v>0.58534839725679</v>
      </c>
      <c r="C25" s="7">
        <v>2.3265701091238302</v>
      </c>
      <c r="D25" s="7">
        <v>2.9119185063806201</v>
      </c>
    </row>
    <row r="26" spans="1:4" x14ac:dyDescent="0.2">
      <c r="A26" s="7">
        <v>24</v>
      </c>
      <c r="B26" s="7">
        <v>0.39908690007543701</v>
      </c>
      <c r="C26" s="7">
        <v>2.8476950085799202</v>
      </c>
      <c r="D26" s="7">
        <v>3.2467819086553602</v>
      </c>
    </row>
    <row r="27" spans="1:4" x14ac:dyDescent="0.2">
      <c r="A27" s="7">
        <v>25</v>
      </c>
      <c r="B27" s="7">
        <v>0.69487932270388297</v>
      </c>
      <c r="C27" s="7">
        <v>1.5694249758159999</v>
      </c>
      <c r="D27" s="7">
        <v>2.2643042985198898</v>
      </c>
    </row>
    <row r="28" spans="1:4" x14ac:dyDescent="0.2">
      <c r="A28" s="7">
        <v>26</v>
      </c>
      <c r="B28" s="7">
        <v>-0.71042855518793002</v>
      </c>
      <c r="C28" s="7">
        <v>1.7332744874520001</v>
      </c>
      <c r="D28" s="7">
        <v>1.0228459322640699</v>
      </c>
    </row>
    <row r="29" spans="1:4" x14ac:dyDescent="0.2">
      <c r="A29" s="7">
        <v>27</v>
      </c>
      <c r="B29" s="7">
        <v>-0.90857050664828398</v>
      </c>
      <c r="C29" s="7">
        <v>1.4791840935670399</v>
      </c>
      <c r="D29" s="7">
        <v>0.57061358691875896</v>
      </c>
    </row>
    <row r="30" spans="1:4" x14ac:dyDescent="0.2">
      <c r="A30" s="7">
        <v>28</v>
      </c>
      <c r="B30" s="7">
        <v>0.43253427012138101</v>
      </c>
      <c r="C30" s="7">
        <v>0.35047972863246801</v>
      </c>
      <c r="D30" s="7">
        <v>0.78301399875384903</v>
      </c>
    </row>
    <row r="31" spans="1:4" x14ac:dyDescent="0.2">
      <c r="A31" s="7">
        <v>29</v>
      </c>
      <c r="B31" s="7">
        <v>1.44409844166024</v>
      </c>
      <c r="C31" s="7">
        <v>3.1022142698316202</v>
      </c>
      <c r="D31" s="7">
        <v>4.5463127114918596</v>
      </c>
    </row>
    <row r="32" spans="1:4" x14ac:dyDescent="0.2">
      <c r="A32" s="7">
        <v>30</v>
      </c>
      <c r="B32" s="7">
        <v>2.0873247124499299</v>
      </c>
      <c r="C32" s="7">
        <v>2.4509470009382501</v>
      </c>
      <c r="D32" s="7">
        <v>4.5382717133881796</v>
      </c>
    </row>
    <row r="33" spans="1:4" x14ac:dyDescent="0.2">
      <c r="A33" s="7">
        <v>31</v>
      </c>
      <c r="B33" s="7">
        <v>1.2185001286216</v>
      </c>
      <c r="C33" s="7">
        <v>1.11983795284225</v>
      </c>
      <c r="D33" s="7">
        <v>2.3383380814638599</v>
      </c>
    </row>
    <row r="34" spans="1:4" x14ac:dyDescent="0.2">
      <c r="A34" s="7">
        <v>32</v>
      </c>
      <c r="B34" s="7">
        <v>1.2447994450789599</v>
      </c>
      <c r="C34" s="7">
        <v>2.13061448793716</v>
      </c>
      <c r="D34" s="7">
        <v>3.3754139330161199</v>
      </c>
    </row>
    <row r="35" spans="1:4" x14ac:dyDescent="0.2">
      <c r="A35" s="7">
        <v>33</v>
      </c>
      <c r="B35" s="7">
        <v>3.5010675038742902</v>
      </c>
      <c r="C35" s="7">
        <v>4.5345777514848002</v>
      </c>
      <c r="D35" s="7">
        <v>8.0356452553590891</v>
      </c>
    </row>
    <row r="36" spans="1:4" x14ac:dyDescent="0.2">
      <c r="A36" s="7">
        <v>34</v>
      </c>
      <c r="B36" s="7">
        <v>0.73461844033210499</v>
      </c>
      <c r="C36" s="7">
        <v>2.5003808943006902</v>
      </c>
      <c r="D36" s="7">
        <v>3.2349993346327999</v>
      </c>
    </row>
    <row r="37" spans="1:4" x14ac:dyDescent="0.2">
      <c r="A37" s="7">
        <v>35</v>
      </c>
      <c r="B37" s="7">
        <v>1.17155881763337</v>
      </c>
      <c r="C37" s="7">
        <v>2.45035887253563</v>
      </c>
      <c r="D37" s="7">
        <v>3.621917690169</v>
      </c>
    </row>
    <row r="38" spans="1:4" x14ac:dyDescent="0.2">
      <c r="A38" s="7">
        <v>36</v>
      </c>
      <c r="B38" s="7">
        <v>1.58612055156679</v>
      </c>
      <c r="C38" s="7">
        <v>1.0639542059901801</v>
      </c>
      <c r="D38" s="7">
        <v>2.6500747575569701</v>
      </c>
    </row>
    <row r="39" spans="1:4" x14ac:dyDescent="0.2">
      <c r="A39" s="7">
        <v>37</v>
      </c>
      <c r="B39" s="7">
        <v>2.1131215482335</v>
      </c>
      <c r="C39" s="7">
        <v>3.1718878012599001</v>
      </c>
      <c r="D39" s="7">
        <v>5.2850093494934001</v>
      </c>
    </row>
    <row r="40" spans="1:4" x14ac:dyDescent="0.2">
      <c r="A40" s="7">
        <v>38</v>
      </c>
      <c r="B40" s="7">
        <v>1.0846977704663801</v>
      </c>
      <c r="C40" s="7">
        <v>3.2899003051132598</v>
      </c>
      <c r="D40" s="7">
        <v>4.3745980755796401</v>
      </c>
    </row>
    <row r="41" spans="1:4" x14ac:dyDescent="0.2">
      <c r="A41" s="7">
        <v>39</v>
      </c>
      <c r="B41" s="7">
        <v>1.1887182269649399</v>
      </c>
      <c r="C41" s="7">
        <v>3.5469350772666002</v>
      </c>
      <c r="D41" s="7">
        <v>4.7356533042315396</v>
      </c>
    </row>
    <row r="42" spans="1:4" x14ac:dyDescent="0.2">
      <c r="A42" s="7">
        <v>40</v>
      </c>
      <c r="B42" s="7">
        <v>0.82307268364381603</v>
      </c>
      <c r="C42" s="7">
        <v>0.31266754544986203</v>
      </c>
      <c r="D42" s="7">
        <v>1.13574022909368</v>
      </c>
    </row>
    <row r="43" spans="1:4" x14ac:dyDescent="0.2">
      <c r="A43" s="7">
        <v>41</v>
      </c>
      <c r="B43" s="7">
        <v>1.9362747677704799</v>
      </c>
      <c r="C43" s="7">
        <v>1.7290130265644701</v>
      </c>
      <c r="D43" s="7">
        <v>3.66528779433495</v>
      </c>
    </row>
    <row r="44" spans="1:4" x14ac:dyDescent="0.2">
      <c r="A44" s="7">
        <v>42</v>
      </c>
      <c r="B44" s="7">
        <v>0.30314746435190698</v>
      </c>
      <c r="C44" s="7">
        <v>2.1903957633864102</v>
      </c>
      <c r="D44" s="7">
        <v>2.4935432277383098</v>
      </c>
    </row>
    <row r="45" spans="1:4" x14ac:dyDescent="0.2">
      <c r="A45" s="7">
        <v>43</v>
      </c>
      <c r="B45" s="7">
        <v>0.37805386473117403</v>
      </c>
      <c r="C45" s="7">
        <v>1.83255646956209</v>
      </c>
      <c r="D45" s="7">
        <v>2.2106103342932699</v>
      </c>
    </row>
    <row r="46" spans="1:4" x14ac:dyDescent="0.2">
      <c r="A46" s="7">
        <v>44</v>
      </c>
      <c r="B46" s="7">
        <v>1.3169308781260201</v>
      </c>
      <c r="C46" s="7">
        <v>2.5417709139948399</v>
      </c>
      <c r="D46" s="7">
        <v>3.8587017921208502</v>
      </c>
    </row>
    <row r="47" spans="1:4" x14ac:dyDescent="0.2">
      <c r="A47" s="7">
        <v>45</v>
      </c>
      <c r="B47" s="7">
        <v>0.84848901750184103</v>
      </c>
      <c r="C47" s="7">
        <v>1.92768706188546</v>
      </c>
      <c r="D47" s="7">
        <v>2.7761760793872998</v>
      </c>
    </row>
    <row r="48" spans="1:4" x14ac:dyDescent="0.2">
      <c r="A48" s="7">
        <v>46</v>
      </c>
      <c r="B48" s="7">
        <v>0.95238176417614195</v>
      </c>
      <c r="C48" s="7">
        <v>2.3350983253243198</v>
      </c>
      <c r="D48" s="7">
        <v>3.2874800895004599</v>
      </c>
    </row>
    <row r="49" spans="1:4" x14ac:dyDescent="0.2">
      <c r="A49" s="7">
        <v>47</v>
      </c>
      <c r="B49" s="7">
        <v>1.0798928139788699</v>
      </c>
      <c r="C49" s="7">
        <v>2.2666783378361002</v>
      </c>
      <c r="D49" s="7">
        <v>3.3465711518149699</v>
      </c>
    </row>
    <row r="50" spans="1:4" x14ac:dyDescent="0.2">
      <c r="A50" s="7">
        <v>48</v>
      </c>
      <c r="B50" s="7">
        <v>1.99004513177117</v>
      </c>
      <c r="C50" s="7">
        <v>3.18895909335561</v>
      </c>
      <c r="D50" s="7">
        <v>5.1790042251267803</v>
      </c>
    </row>
    <row r="51" spans="1:4" x14ac:dyDescent="0.2">
      <c r="A51" s="7">
        <v>49</v>
      </c>
      <c r="B51" s="7">
        <v>0.34024503007623902</v>
      </c>
      <c r="C51" s="7">
        <v>1.15852409215279</v>
      </c>
      <c r="D51" s="7">
        <v>1.49876912222902</v>
      </c>
    </row>
    <row r="52" spans="1:4" x14ac:dyDescent="0.2">
      <c r="A52" s="7">
        <v>50</v>
      </c>
      <c r="B52" s="7">
        <v>2.0086548440821699</v>
      </c>
      <c r="C52" s="7">
        <v>2.3504901037786201</v>
      </c>
      <c r="D52" s="7">
        <v>4.3591449478607904</v>
      </c>
    </row>
    <row r="53" spans="1:4" x14ac:dyDescent="0.2">
      <c r="A53" s="7">
        <v>51</v>
      </c>
      <c r="B53" s="7">
        <v>4.66507697992839</v>
      </c>
      <c r="C53" s="7">
        <v>3.1009570266657902</v>
      </c>
      <c r="D53" s="7">
        <v>7.7660340065941798</v>
      </c>
    </row>
    <row r="54" spans="1:4" x14ac:dyDescent="0.2">
      <c r="A54" s="7">
        <v>52</v>
      </c>
      <c r="B54" s="7">
        <v>2.2557322504900399</v>
      </c>
      <c r="C54" s="7">
        <v>3.9516259713139101</v>
      </c>
      <c r="D54" s="7">
        <v>6.2073582218039398</v>
      </c>
    </row>
    <row r="55" spans="1:4" x14ac:dyDescent="0.2">
      <c r="A55" s="7">
        <v>53</v>
      </c>
      <c r="B55" s="7">
        <v>2.3953265424716701</v>
      </c>
      <c r="C55" s="7">
        <v>5.5409224504022303</v>
      </c>
      <c r="D55" s="7">
        <v>7.9362489928739004</v>
      </c>
    </row>
    <row r="56" spans="1:4" x14ac:dyDescent="0.2">
      <c r="A56" s="7">
        <v>54</v>
      </c>
      <c r="B56" s="7">
        <v>1.8147197034117599</v>
      </c>
      <c r="C56" s="7">
        <v>3.0370693954302901</v>
      </c>
      <c r="D56" s="7">
        <v>4.8517890988420502</v>
      </c>
    </row>
    <row r="57" spans="1:4" x14ac:dyDescent="0.2">
      <c r="A57" s="7">
        <v>55</v>
      </c>
      <c r="B57" s="7">
        <v>3.2132765057578401</v>
      </c>
      <c r="C57" s="7">
        <v>4.5860524151189299</v>
      </c>
      <c r="D57" s="7">
        <v>7.7993289208767704</v>
      </c>
    </row>
    <row r="58" spans="1:4" x14ac:dyDescent="0.2">
      <c r="A58" s="7">
        <v>56</v>
      </c>
      <c r="B58" s="7">
        <v>1.5098165955852401</v>
      </c>
      <c r="C58" s="7">
        <v>4.3159669780671202</v>
      </c>
      <c r="D58" s="7">
        <v>5.8257835736523598</v>
      </c>
    </row>
    <row r="59" spans="1:4" x14ac:dyDescent="0.2">
      <c r="A59" s="7">
        <v>57</v>
      </c>
      <c r="B59" s="7">
        <v>4.2945331253082104</v>
      </c>
      <c r="C59" s="7">
        <v>4.6086596007637501</v>
      </c>
      <c r="D59" s="7">
        <v>8.9031927260719499</v>
      </c>
    </row>
    <row r="60" spans="1:4" x14ac:dyDescent="0.2">
      <c r="A60" s="7">
        <v>58</v>
      </c>
      <c r="B60" s="7">
        <v>1.2771926293345299</v>
      </c>
      <c r="C60" s="7">
        <v>4.3495495774386699</v>
      </c>
      <c r="D60" s="7">
        <v>5.6267422067731996</v>
      </c>
    </row>
    <row r="61" spans="1:4" x14ac:dyDescent="0.2">
      <c r="A61" s="7">
        <v>59</v>
      </c>
      <c r="B61" s="7">
        <v>2.1700510647179398</v>
      </c>
      <c r="C61" s="7">
        <v>4.3424134578471998</v>
      </c>
      <c r="D61" s="7">
        <v>6.5124645225651401</v>
      </c>
    </row>
    <row r="62" spans="1:4" x14ac:dyDescent="0.2">
      <c r="A62" s="7">
        <v>60</v>
      </c>
      <c r="B62" s="7">
        <v>4.7555974320788801</v>
      </c>
      <c r="C62" s="7">
        <v>4.2562578000239597</v>
      </c>
      <c r="D62" s="7">
        <v>9.0118552321028407</v>
      </c>
    </row>
    <row r="63" spans="1:4" x14ac:dyDescent="0.2">
      <c r="A63" s="7">
        <v>61</v>
      </c>
      <c r="B63" s="7">
        <v>2.93922238793016</v>
      </c>
      <c r="C63" s="7">
        <v>5.7366065206329901</v>
      </c>
      <c r="D63" s="7">
        <v>8.6758289085631493</v>
      </c>
    </row>
    <row r="64" spans="1:4" x14ac:dyDescent="0.2">
      <c r="A64" s="7">
        <v>62</v>
      </c>
      <c r="B64" s="7">
        <v>2.1065640928825902</v>
      </c>
      <c r="C64" s="7">
        <v>4.9811409035559997</v>
      </c>
      <c r="D64" s="7">
        <v>7.0877049964385899</v>
      </c>
    </row>
    <row r="65" spans="1:4" x14ac:dyDescent="0.2">
      <c r="A65" s="7">
        <v>63</v>
      </c>
      <c r="B65" s="7">
        <v>3.82833708780649</v>
      </c>
      <c r="C65" s="7">
        <v>4.1390413297794799</v>
      </c>
      <c r="D65" s="7">
        <v>7.9673784175859703</v>
      </c>
    </row>
    <row r="66" spans="1:4" x14ac:dyDescent="0.2">
      <c r="A66" s="7">
        <v>64</v>
      </c>
      <c r="B66" s="7">
        <v>2.2202312877214898</v>
      </c>
      <c r="C66" s="7">
        <v>4.6702352427097802</v>
      </c>
      <c r="D66" s="7">
        <v>6.8904665304312704</v>
      </c>
    </row>
    <row r="67" spans="1:4" x14ac:dyDescent="0.2">
      <c r="A67" s="7">
        <v>65</v>
      </c>
      <c r="B67" s="7">
        <v>4.6386488848269103</v>
      </c>
      <c r="C67" s="7">
        <v>3.74217310651823</v>
      </c>
      <c r="D67" s="7">
        <v>8.3808219913451403</v>
      </c>
    </row>
    <row r="68" spans="1:4" x14ac:dyDescent="0.2">
      <c r="A68" s="7">
        <v>66</v>
      </c>
      <c r="B68" s="7">
        <v>3.7998600176783901</v>
      </c>
      <c r="C68" s="7">
        <v>5.0152201869851902</v>
      </c>
      <c r="D68" s="7">
        <v>8.8150802046635803</v>
      </c>
    </row>
    <row r="69" spans="1:4" x14ac:dyDescent="0.2">
      <c r="A69" s="7">
        <v>67</v>
      </c>
      <c r="B69" s="7">
        <v>1.08596700164615</v>
      </c>
      <c r="C69" s="7">
        <v>3.44226761247501</v>
      </c>
      <c r="D69" s="7">
        <v>4.5282346141211596</v>
      </c>
    </row>
    <row r="70" spans="1:4" x14ac:dyDescent="0.2">
      <c r="A70" s="7">
        <v>68</v>
      </c>
      <c r="B70" s="7">
        <v>3.7520515420101299</v>
      </c>
      <c r="C70" s="7">
        <v>3.5150951143184899</v>
      </c>
      <c r="D70" s="7">
        <v>7.2671466563286202</v>
      </c>
    </row>
    <row r="71" spans="1:4" x14ac:dyDescent="0.2">
      <c r="A71" s="7">
        <v>69</v>
      </c>
      <c r="B71" s="7">
        <v>1.22189308116993</v>
      </c>
      <c r="C71" s="7">
        <v>4.9476543152920698</v>
      </c>
      <c r="D71" s="7">
        <v>6.1695473964620096</v>
      </c>
    </row>
    <row r="72" spans="1:4" x14ac:dyDescent="0.2">
      <c r="A72" s="7">
        <v>70</v>
      </c>
      <c r="B72" s="7">
        <v>2.0774975995607199</v>
      </c>
      <c r="C72" s="7">
        <v>5.23964252473999</v>
      </c>
      <c r="D72" s="7">
        <v>7.3171401243007104</v>
      </c>
    </row>
    <row r="73" spans="1:4" x14ac:dyDescent="0.2">
      <c r="A73" s="7">
        <v>71</v>
      </c>
      <c r="B73" s="7">
        <v>2.2351762789571401</v>
      </c>
      <c r="C73" s="7">
        <v>3.81885815992477</v>
      </c>
      <c r="D73" s="7">
        <v>6.0540344388819101</v>
      </c>
    </row>
    <row r="74" spans="1:4" x14ac:dyDescent="0.2">
      <c r="A74" s="7">
        <v>72</v>
      </c>
      <c r="B74" s="7">
        <v>3.6254133599765801</v>
      </c>
      <c r="C74" s="7">
        <v>4.4149623188431297</v>
      </c>
      <c r="D74" s="7">
        <v>8.0403756788197107</v>
      </c>
    </row>
    <row r="75" spans="1:4" x14ac:dyDescent="0.2">
      <c r="A75" s="7">
        <v>73</v>
      </c>
      <c r="B75" s="7">
        <v>1.8105461047365199</v>
      </c>
      <c r="C75" s="7">
        <v>4.7490468726404798</v>
      </c>
      <c r="D75" s="7">
        <v>6.5595929773770001</v>
      </c>
    </row>
    <row r="76" spans="1:4" x14ac:dyDescent="0.2">
      <c r="A76" s="7">
        <v>74</v>
      </c>
      <c r="B76" s="7">
        <v>2.6488150010188298</v>
      </c>
      <c r="C76" s="7">
        <v>4.9712633369927604</v>
      </c>
      <c r="D76" s="7">
        <v>7.6200783380116004</v>
      </c>
    </row>
    <row r="77" spans="1:4" x14ac:dyDescent="0.2">
      <c r="A77" s="7">
        <v>75</v>
      </c>
      <c r="B77" s="7">
        <v>2.9571963548903</v>
      </c>
      <c r="C77" s="7">
        <v>4.2961775733770198</v>
      </c>
      <c r="D77" s="7">
        <v>7.2533739282673197</v>
      </c>
    </row>
    <row r="78" spans="1:4" x14ac:dyDescent="0.2">
      <c r="A78" s="7">
        <v>76</v>
      </c>
      <c r="B78" s="7">
        <v>2.9331279065981599</v>
      </c>
      <c r="C78" s="7">
        <v>3.3720433683236899</v>
      </c>
      <c r="D78" s="7">
        <v>6.3051712749218503</v>
      </c>
    </row>
    <row r="79" spans="1:4" x14ac:dyDescent="0.2">
      <c r="A79" s="7">
        <v>77</v>
      </c>
      <c r="B79" s="7">
        <v>2.8964546336402299</v>
      </c>
      <c r="C79" s="7">
        <v>5.0594526610013304</v>
      </c>
      <c r="D79" s="7">
        <v>7.9559072946415599</v>
      </c>
    </row>
    <row r="80" spans="1:4" x14ac:dyDescent="0.2">
      <c r="A80" s="7">
        <v>78</v>
      </c>
      <c r="B80" s="7">
        <v>2.4539876147647002</v>
      </c>
      <c r="C80" s="7">
        <v>6.1241463907822604</v>
      </c>
      <c r="D80" s="7">
        <v>8.5781340055469606</v>
      </c>
    </row>
    <row r="81" spans="1:4" x14ac:dyDescent="0.2">
      <c r="A81" s="7">
        <v>79</v>
      </c>
      <c r="B81" s="7">
        <v>2.52023794016158</v>
      </c>
      <c r="C81" s="7">
        <v>4.7885330709950802</v>
      </c>
      <c r="D81" s="7">
        <v>7.3087710111566597</v>
      </c>
    </row>
    <row r="82" spans="1:4" x14ac:dyDescent="0.2">
      <c r="A82" s="7">
        <v>80</v>
      </c>
      <c r="B82" s="7">
        <v>2.6179773308676002</v>
      </c>
      <c r="C82" s="7">
        <v>5.3670940883397904</v>
      </c>
      <c r="D82" s="7">
        <v>7.9850714192073804</v>
      </c>
    </row>
    <row r="83" spans="1:4" x14ac:dyDescent="0.2">
      <c r="A83" s="7">
        <v>81</v>
      </c>
      <c r="B83" s="7">
        <v>2.8276477635766</v>
      </c>
      <c r="C83" s="7">
        <v>3.66289759578365</v>
      </c>
      <c r="D83" s="7">
        <v>6.4905453593602598</v>
      </c>
    </row>
    <row r="84" spans="1:4" x14ac:dyDescent="0.2">
      <c r="A84" s="7">
        <v>82</v>
      </c>
      <c r="B84" s="7">
        <v>2.3780870282226001</v>
      </c>
      <c r="C84" s="7">
        <v>3.46167462435448</v>
      </c>
      <c r="D84" s="7">
        <v>5.8397616525770797</v>
      </c>
    </row>
    <row r="85" spans="1:4" x14ac:dyDescent="0.2">
      <c r="A85" s="7">
        <v>83</v>
      </c>
      <c r="B85" s="7">
        <v>5.1790076803280503</v>
      </c>
      <c r="C85" s="7">
        <v>4.1549421401940396</v>
      </c>
      <c r="D85" s="7">
        <v>9.3339498205220899</v>
      </c>
    </row>
    <row r="86" spans="1:4" x14ac:dyDescent="0.2">
      <c r="A86" s="7">
        <v>84</v>
      </c>
      <c r="B86" s="7">
        <v>1.94274785304716</v>
      </c>
      <c r="C86" s="7">
        <v>2.9301586719100499</v>
      </c>
      <c r="D86" s="7">
        <v>4.8729065249572097</v>
      </c>
    </row>
    <row r="87" spans="1:4" x14ac:dyDescent="0.2">
      <c r="A87" s="7">
        <v>85</v>
      </c>
      <c r="B87" s="7">
        <v>2.1780043899566</v>
      </c>
      <c r="C87" s="7">
        <v>2.2833659312562</v>
      </c>
      <c r="D87" s="7">
        <v>4.4613703212128097</v>
      </c>
    </row>
    <row r="88" spans="1:4" x14ac:dyDescent="0.2">
      <c r="A88" s="7">
        <v>86</v>
      </c>
      <c r="B88" s="7">
        <v>1.1458435005572301</v>
      </c>
      <c r="C88" s="7">
        <v>4.4772697014680398</v>
      </c>
      <c r="D88" s="7">
        <v>5.6231132020252703</v>
      </c>
    </row>
    <row r="89" spans="1:4" x14ac:dyDescent="0.2">
      <c r="A89" s="7">
        <v>87</v>
      </c>
      <c r="B89" s="7">
        <v>3.6260999456173102</v>
      </c>
      <c r="C89" s="7">
        <v>4.80509474393285</v>
      </c>
      <c r="D89" s="7">
        <v>8.4311946895501695</v>
      </c>
    </row>
    <row r="90" spans="1:4" x14ac:dyDescent="0.2">
      <c r="A90" s="7">
        <v>88</v>
      </c>
      <c r="B90" s="7">
        <v>3.163825520904</v>
      </c>
      <c r="C90" s="7">
        <v>3.7313680352288001</v>
      </c>
      <c r="D90" s="7">
        <v>6.8951935561327904</v>
      </c>
    </row>
    <row r="91" spans="1:4" x14ac:dyDescent="0.2">
      <c r="A91" s="7">
        <v>89</v>
      </c>
      <c r="B91" s="7">
        <v>3.6890848045137798</v>
      </c>
      <c r="C91" s="7">
        <v>4.6656291658465099</v>
      </c>
      <c r="D91" s="7">
        <v>8.3547139703602902</v>
      </c>
    </row>
    <row r="92" spans="1:4" x14ac:dyDescent="0.2">
      <c r="A92" s="7">
        <v>90</v>
      </c>
      <c r="B92" s="7">
        <v>2.5883607604689001</v>
      </c>
      <c r="C92" s="7">
        <v>5.0123950634277303</v>
      </c>
      <c r="D92" s="7">
        <v>7.6007558238966304</v>
      </c>
    </row>
    <row r="93" spans="1:4" x14ac:dyDescent="0.2">
      <c r="A93" s="7">
        <v>91</v>
      </c>
      <c r="B93" s="7">
        <v>3.1234250734765898</v>
      </c>
      <c r="C93" s="7">
        <v>4.1415616020569104</v>
      </c>
      <c r="D93" s="7">
        <v>7.2649866755334997</v>
      </c>
    </row>
    <row r="94" spans="1:4" x14ac:dyDescent="0.2">
      <c r="A94" s="7">
        <v>92</v>
      </c>
      <c r="B94" s="7">
        <v>4.3085709757339297</v>
      </c>
      <c r="C94" s="7">
        <v>4.4058259403996498</v>
      </c>
      <c r="D94" s="7">
        <v>8.7143969161335804</v>
      </c>
    </row>
    <row r="95" spans="1:4" x14ac:dyDescent="0.2">
      <c r="A95" s="7">
        <v>93</v>
      </c>
      <c r="B95" s="7">
        <v>5.1302065495417999</v>
      </c>
      <c r="C95" s="7">
        <v>3.86572382139421</v>
      </c>
      <c r="D95" s="7">
        <v>8.9959303709359997</v>
      </c>
    </row>
    <row r="96" spans="1:4" x14ac:dyDescent="0.2">
      <c r="A96" s="7">
        <v>94</v>
      </c>
      <c r="B96" s="7">
        <v>1.9935340259341401</v>
      </c>
      <c r="C96" s="7">
        <v>1.9960424677008599</v>
      </c>
      <c r="D96" s="7">
        <v>3.9895764936349898</v>
      </c>
    </row>
    <row r="97" spans="1:4" x14ac:dyDescent="0.2">
      <c r="A97" s="7">
        <v>95</v>
      </c>
      <c r="B97" s="7">
        <v>2.82603441858293</v>
      </c>
      <c r="C97" s="7">
        <v>2.95191026851391</v>
      </c>
      <c r="D97" s="7">
        <v>5.7779446870968396</v>
      </c>
    </row>
    <row r="98" spans="1:4" x14ac:dyDescent="0.2">
      <c r="A98" s="7">
        <v>96</v>
      </c>
      <c r="B98" s="7">
        <v>3.32737747301984</v>
      </c>
      <c r="C98" s="7">
        <v>3.0885281995751002</v>
      </c>
      <c r="D98" s="7">
        <v>6.4159056725949402</v>
      </c>
    </row>
    <row r="99" spans="1:4" x14ac:dyDescent="0.2">
      <c r="A99" s="7">
        <v>97</v>
      </c>
      <c r="B99" s="7">
        <v>3.0307481147385</v>
      </c>
      <c r="C99" s="7">
        <v>4.0098852660762097</v>
      </c>
      <c r="D99" s="7">
        <v>7.0406333808147199</v>
      </c>
    </row>
    <row r="100" spans="1:4" x14ac:dyDescent="0.2">
      <c r="A100" s="7">
        <v>98</v>
      </c>
      <c r="B100" s="7">
        <v>3.97968298782523</v>
      </c>
      <c r="C100" s="7">
        <v>4.62767584576003</v>
      </c>
      <c r="D100" s="7">
        <v>8.6073588335852609</v>
      </c>
    </row>
    <row r="101" spans="1:4" x14ac:dyDescent="0.2">
      <c r="A101" s="7">
        <v>99</v>
      </c>
      <c r="B101" s="7">
        <v>2.42637074728193</v>
      </c>
      <c r="C101" s="7">
        <v>5.2937224765438202</v>
      </c>
      <c r="D101" s="7">
        <v>7.7200932238257503</v>
      </c>
    </row>
    <row r="102" spans="1:4" x14ac:dyDescent="0.2">
      <c r="A102" s="7">
        <v>100</v>
      </c>
      <c r="B102" s="7">
        <v>3.4348250340261002</v>
      </c>
      <c r="C102" s="7">
        <v>4.9131490913449998</v>
      </c>
      <c r="D102" s="7">
        <v>8.3479741253711097</v>
      </c>
    </row>
  </sheetData>
  <hyperlinks>
    <hyperlink ref="A1" r:id="rId1" xr:uid="{21692B86-CF7B-A840-94C1-842B3C3586B1}"/>
  </hyperlinks>
  <pageMargins left="0.75" right="0.75" top="1" bottom="1" header="0.5" footer="0.5"/>
  <drawing r:id="rId2"/>
</worksheet>
</file>

<file path=xl/worksheets/sheet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F1571CD-8C16-5D4E-BEC8-8B340E89241A}">
  <sheetPr codeName="Sheet4">
    <tabColor rgb="FFFF0000"/>
  </sheetPr>
  <dimension ref="A2:O102"/>
  <sheetViews>
    <sheetView workbookViewId="0"/>
  </sheetViews>
  <sheetFormatPr baseColWidth="10" defaultRowHeight="16" x14ac:dyDescent="0.2"/>
  <cols>
    <col min="1" max="16384" width="10.83203125" style="7"/>
  </cols>
  <sheetData>
    <row r="2" spans="1:15" x14ac:dyDescent="0.2">
      <c r="B2" s="7" t="s">
        <v>240</v>
      </c>
      <c r="C2" s="7" t="s">
        <v>241</v>
      </c>
      <c r="D2" s="7" t="s">
        <v>242</v>
      </c>
      <c r="M2" s="7">
        <f ca="1">I10</f>
        <v>6.1490373251994761</v>
      </c>
    </row>
    <row r="3" spans="1:15" x14ac:dyDescent="0.2">
      <c r="A3" s="7">
        <v>1</v>
      </c>
      <c r="B3" s="7">
        <v>-1.03773413978572</v>
      </c>
      <c r="C3" s="7">
        <v>1.0847590756349399</v>
      </c>
      <c r="D3" s="7">
        <v>4.70249358492216E-2</v>
      </c>
      <c r="F3" s="7" cm="1">
        <f t="array" aca="1" ref="F3" ca="1">OFFSET(D2,1,0,I4,1)</f>
        <v>4.70249358492216E-2</v>
      </c>
      <c r="G3" s="7" cm="1">
        <f t="array" aca="1" ref="G3:G101" ca="1">OFFSET(D2,1+I4,0,J4,1)</f>
        <v>0.57061358691875896</v>
      </c>
      <c r="I3" s="77" t="s">
        <v>243</v>
      </c>
      <c r="J3" s="77" t="s">
        <v>244</v>
      </c>
      <c r="L3" s="7">
        <v>1</v>
      </c>
      <c r="M3" s="7">
        <f t="dataTable" ref="M3:M102" dt2D="0" dtr="0" r1="I4" ca="1"/>
        <v>6.1490373251994761</v>
      </c>
      <c r="O3" s="7">
        <f>MIN(M3:M101)</f>
        <v>3.7886659182731899</v>
      </c>
    </row>
    <row r="4" spans="1:15" x14ac:dyDescent="0.2">
      <c r="A4" s="7">
        <v>2</v>
      </c>
      <c r="B4" s="7">
        <v>-0.90857050664828398</v>
      </c>
      <c r="C4" s="7">
        <v>1.4791840935670399</v>
      </c>
      <c r="D4" s="7">
        <v>0.57061358691875896</v>
      </c>
      <c r="G4" s="7">
        <f ca="1"/>
        <v>1.0228459322640699</v>
      </c>
      <c r="I4" s="77">
        <v>1</v>
      </c>
      <c r="J4" s="77">
        <f>100-I4</f>
        <v>99</v>
      </c>
      <c r="L4" s="7">
        <v>2</v>
      </c>
      <c r="M4" s="7">
        <v>6.0581691040525785</v>
      </c>
    </row>
    <row r="5" spans="1:15" x14ac:dyDescent="0.2">
      <c r="A5" s="7">
        <v>3</v>
      </c>
      <c r="B5" s="7">
        <v>-0.71042855518793002</v>
      </c>
      <c r="C5" s="7">
        <v>1.7332744874520001</v>
      </c>
      <c r="D5" s="7">
        <v>1.0228459322640699</v>
      </c>
      <c r="G5" s="7">
        <f ca="1"/>
        <v>0.23917758444975901</v>
      </c>
      <c r="I5" s="77"/>
      <c r="J5" s="77"/>
      <c r="L5" s="7">
        <v>3</v>
      </c>
      <c r="M5" s="7">
        <v>6.0233500926008752</v>
      </c>
    </row>
    <row r="6" spans="1:15" x14ac:dyDescent="0.2">
      <c r="A6" s="7">
        <v>4</v>
      </c>
      <c r="B6" s="7">
        <v>-0.26788947463742901</v>
      </c>
      <c r="C6" s="7">
        <v>0.50706705908718797</v>
      </c>
      <c r="D6" s="7">
        <v>0.23917758444975901</v>
      </c>
      <c r="G6" s="7">
        <f ca="1"/>
        <v>1.75906795788873</v>
      </c>
      <c r="I6" s="77" t="s">
        <v>245</v>
      </c>
      <c r="J6" s="77" t="s">
        <v>246</v>
      </c>
      <c r="L6" s="7">
        <v>4</v>
      </c>
      <c r="M6" s="7">
        <v>5.7924461993837255</v>
      </c>
    </row>
    <row r="7" spans="1:15" x14ac:dyDescent="0.2">
      <c r="A7" s="7">
        <v>5</v>
      </c>
      <c r="B7" s="7">
        <v>-0.107147675201421</v>
      </c>
      <c r="C7" s="7">
        <v>1.86621563309015</v>
      </c>
      <c r="D7" s="7">
        <v>1.75906795788873</v>
      </c>
      <c r="G7" s="7">
        <f ca="1"/>
        <v>1.0751125785867599</v>
      </c>
      <c r="I7" s="77">
        <f ca="1">_xlfn.VAR.P(F:F)</f>
        <v>0</v>
      </c>
      <c r="J7" s="77">
        <f ca="1">_xlfn.VAR.P(G:G)</f>
        <v>6.1490373251994761</v>
      </c>
      <c r="L7" s="7">
        <v>5</v>
      </c>
      <c r="M7" s="7">
        <v>5.9528098277209098</v>
      </c>
    </row>
    <row r="8" spans="1:15" x14ac:dyDescent="0.2">
      <c r="A8" s="7">
        <v>6</v>
      </c>
      <c r="B8" s="7">
        <v>1.8886364222795899E-2</v>
      </c>
      <c r="C8" s="7">
        <v>1.05622621436396</v>
      </c>
      <c r="D8" s="7">
        <v>1.0751125785867599</v>
      </c>
      <c r="G8" s="7">
        <f ca="1"/>
        <v>0.24180707603494001</v>
      </c>
      <c r="I8" s="77"/>
      <c r="J8" s="77"/>
      <c r="L8" s="7">
        <v>6</v>
      </c>
      <c r="M8" s="7">
        <v>5.7657205809804974</v>
      </c>
    </row>
    <row r="9" spans="1:15" x14ac:dyDescent="0.2">
      <c r="A9" s="7">
        <v>7</v>
      </c>
      <c r="B9" s="7">
        <v>0.222078091849052</v>
      </c>
      <c r="C9" s="7">
        <v>1.9728984185888299E-2</v>
      </c>
      <c r="D9" s="7">
        <v>0.24180707603494001</v>
      </c>
      <c r="G9" s="7">
        <f ca="1"/>
        <v>2.1591600284807999</v>
      </c>
      <c r="I9" s="77" t="s">
        <v>247</v>
      </c>
      <c r="J9" s="77"/>
      <c r="L9" s="7">
        <v>7</v>
      </c>
      <c r="M9" s="7">
        <v>5.5195569354570777</v>
      </c>
    </row>
    <row r="10" spans="1:15" x14ac:dyDescent="0.2">
      <c r="A10" s="7">
        <v>8</v>
      </c>
      <c r="B10" s="7">
        <v>0.22220535340647801</v>
      </c>
      <c r="C10" s="7">
        <v>1.9369546750743201</v>
      </c>
      <c r="D10" s="7">
        <v>2.1591600284807999</v>
      </c>
      <c r="G10" s="7">
        <f ca="1"/>
        <v>2.4935432277383098</v>
      </c>
      <c r="I10" s="77">
        <f ca="1">I7+J7</f>
        <v>6.1490373251994761</v>
      </c>
      <c r="J10" s="77"/>
      <c r="L10" s="7">
        <v>8</v>
      </c>
      <c r="M10" s="7">
        <v>5.6442088686534753</v>
      </c>
    </row>
    <row r="11" spans="1:15" x14ac:dyDescent="0.2">
      <c r="A11" s="7">
        <v>9</v>
      </c>
      <c r="B11" s="7">
        <v>0.30314746435190698</v>
      </c>
      <c r="C11" s="7">
        <v>2.1903957633864102</v>
      </c>
      <c r="D11" s="7">
        <v>2.4935432277383098</v>
      </c>
      <c r="G11" s="7">
        <f ca="1"/>
        <v>1.94575337560336</v>
      </c>
      <c r="L11" s="7">
        <v>9</v>
      </c>
      <c r="M11" s="7">
        <v>5.7955998987740918</v>
      </c>
    </row>
    <row r="12" spans="1:15" x14ac:dyDescent="0.2">
      <c r="A12" s="7">
        <v>10</v>
      </c>
      <c r="B12" s="7">
        <v>0.306308054632495</v>
      </c>
      <c r="C12" s="7">
        <v>1.6394453209708699</v>
      </c>
      <c r="D12" s="7">
        <v>1.94575337560336</v>
      </c>
      <c r="G12" s="7">
        <f ca="1"/>
        <v>1.49876912222902</v>
      </c>
      <c r="L12" s="7">
        <v>10</v>
      </c>
      <c r="M12" s="7">
        <v>5.7036088731657983</v>
      </c>
    </row>
    <row r="13" spans="1:15" x14ac:dyDescent="0.2">
      <c r="A13" s="7">
        <v>11</v>
      </c>
      <c r="B13" s="7">
        <v>0.34024503007623902</v>
      </c>
      <c r="C13" s="7">
        <v>1.15852409215279</v>
      </c>
      <c r="D13" s="7">
        <v>1.49876912222902</v>
      </c>
      <c r="G13" s="7">
        <f ca="1"/>
        <v>1.8940109740120801</v>
      </c>
      <c r="L13" s="7">
        <v>11</v>
      </c>
      <c r="M13" s="7">
        <v>5.5136624059178923</v>
      </c>
    </row>
    <row r="14" spans="1:15" x14ac:dyDescent="0.2">
      <c r="A14" s="7">
        <v>12</v>
      </c>
      <c r="B14" s="7">
        <v>0.36947725026318301</v>
      </c>
      <c r="C14" s="7">
        <v>1.5245337237488901</v>
      </c>
      <c r="D14" s="7">
        <v>1.8940109740120801</v>
      </c>
      <c r="G14" s="7">
        <f ca="1"/>
        <v>2.2106103342932699</v>
      </c>
      <c r="L14" s="7">
        <v>12</v>
      </c>
      <c r="M14" s="7">
        <v>5.390529338459876</v>
      </c>
    </row>
    <row r="15" spans="1:15" x14ac:dyDescent="0.2">
      <c r="A15" s="7">
        <v>13</v>
      </c>
      <c r="B15" s="7">
        <v>0.37805386473117403</v>
      </c>
      <c r="C15" s="7">
        <v>1.83255646956209</v>
      </c>
      <c r="D15" s="7">
        <v>2.2106103342932699</v>
      </c>
      <c r="G15" s="7">
        <f ca="1"/>
        <v>3.2467819086553602</v>
      </c>
      <c r="L15" s="7">
        <v>13</v>
      </c>
      <c r="M15" s="7">
        <v>5.3212885246613979</v>
      </c>
    </row>
    <row r="16" spans="1:15" x14ac:dyDescent="0.2">
      <c r="A16" s="7">
        <v>14</v>
      </c>
      <c r="B16" s="7">
        <v>0.39908690007543701</v>
      </c>
      <c r="C16" s="7">
        <v>2.8476950085799202</v>
      </c>
      <c r="D16" s="7">
        <v>3.2467819086553602</v>
      </c>
      <c r="G16" s="7">
        <f ca="1"/>
        <v>0.78301399875384903</v>
      </c>
      <c r="L16" s="7">
        <v>14</v>
      </c>
      <c r="M16" s="7">
        <v>5.5024202333880892</v>
      </c>
    </row>
    <row r="17" spans="1:13" x14ac:dyDescent="0.2">
      <c r="A17" s="7">
        <v>15</v>
      </c>
      <c r="B17" s="7">
        <v>0.43253427012138101</v>
      </c>
      <c r="C17" s="7">
        <v>0.35047972863246801</v>
      </c>
      <c r="D17" s="7">
        <v>0.78301399875384903</v>
      </c>
      <c r="G17" s="7">
        <f ca="1"/>
        <v>2.9119185063806201</v>
      </c>
      <c r="L17" s="7">
        <v>15</v>
      </c>
      <c r="M17" s="7">
        <v>5.2332859246936287</v>
      </c>
    </row>
    <row r="18" spans="1:13" x14ac:dyDescent="0.2">
      <c r="A18" s="7">
        <v>16</v>
      </c>
      <c r="B18" s="7">
        <v>0.58534839725679</v>
      </c>
      <c r="C18" s="7">
        <v>2.3265701091238302</v>
      </c>
      <c r="D18" s="7">
        <v>2.9119185063806201</v>
      </c>
      <c r="G18" s="7">
        <f ca="1"/>
        <v>2.2643042985198898</v>
      </c>
      <c r="L18" s="7">
        <v>16</v>
      </c>
      <c r="M18" s="7">
        <v>5.2639725919691864</v>
      </c>
    </row>
    <row r="19" spans="1:13" x14ac:dyDescent="0.2">
      <c r="A19" s="7">
        <v>17</v>
      </c>
      <c r="B19" s="7">
        <v>0.69487932270388297</v>
      </c>
      <c r="C19" s="7">
        <v>1.5694249758159999</v>
      </c>
      <c r="D19" s="7">
        <v>2.2643042985198898</v>
      </c>
      <c r="G19" s="7">
        <f ca="1"/>
        <v>3.2349993346327999</v>
      </c>
      <c r="L19" s="7">
        <v>17</v>
      </c>
      <c r="M19" s="7">
        <v>5.1377314799248737</v>
      </c>
    </row>
    <row r="20" spans="1:13" x14ac:dyDescent="0.2">
      <c r="A20" s="7">
        <v>18</v>
      </c>
      <c r="B20" s="7">
        <v>0.73461844033210499</v>
      </c>
      <c r="C20" s="7">
        <v>2.5003808943006902</v>
      </c>
      <c r="D20" s="7">
        <v>3.2349993346327999</v>
      </c>
      <c r="G20" s="7">
        <f ca="1"/>
        <v>2.1437590019338502</v>
      </c>
      <c r="L20" s="7">
        <v>18</v>
      </c>
      <c r="M20" s="7">
        <v>5.2017109919426652</v>
      </c>
    </row>
    <row r="21" spans="1:13" x14ac:dyDescent="0.2">
      <c r="A21" s="7">
        <v>19</v>
      </c>
      <c r="B21" s="7">
        <v>0.74210521598346901</v>
      </c>
      <c r="C21" s="7">
        <v>1.4016537859503799</v>
      </c>
      <c r="D21" s="7">
        <v>2.1437590019338502</v>
      </c>
      <c r="G21" s="7">
        <f ca="1"/>
        <v>3.06974123271939</v>
      </c>
      <c r="L21" s="7">
        <v>19</v>
      </c>
      <c r="M21" s="7">
        <v>5.0350632488007712</v>
      </c>
    </row>
    <row r="22" spans="1:13" x14ac:dyDescent="0.2">
      <c r="A22" s="7">
        <v>20</v>
      </c>
      <c r="B22" s="7">
        <v>0.789120215780033</v>
      </c>
      <c r="C22" s="7">
        <v>2.2806210169393499</v>
      </c>
      <c r="D22" s="7">
        <v>3.06974123271939</v>
      </c>
      <c r="G22" s="7">
        <f ca="1"/>
        <v>1.13574022909368</v>
      </c>
      <c r="L22" s="7">
        <v>20</v>
      </c>
      <c r="M22" s="7">
        <v>5.0248463892486281</v>
      </c>
    </row>
    <row r="23" spans="1:13" x14ac:dyDescent="0.2">
      <c r="A23" s="7">
        <v>21</v>
      </c>
      <c r="B23" s="7">
        <v>0.82307268364381603</v>
      </c>
      <c r="C23" s="7">
        <v>0.31266754544986203</v>
      </c>
      <c r="D23" s="7">
        <v>1.13574022909368</v>
      </c>
      <c r="G23" s="7">
        <f ca="1"/>
        <v>2.7761760793872998</v>
      </c>
      <c r="L23" s="7">
        <v>21</v>
      </c>
      <c r="M23" s="7">
        <v>4.7400919464150544</v>
      </c>
    </row>
    <row r="24" spans="1:13" x14ac:dyDescent="0.2">
      <c r="A24" s="7">
        <v>22</v>
      </c>
      <c r="B24" s="7">
        <v>0.84848901750184103</v>
      </c>
      <c r="C24" s="7">
        <v>1.92768706188546</v>
      </c>
      <c r="D24" s="7">
        <v>2.7761760793872998</v>
      </c>
      <c r="G24" s="7">
        <f ca="1"/>
        <v>3.2874800895004599</v>
      </c>
      <c r="L24" s="7">
        <v>22</v>
      </c>
      <c r="M24" s="7">
        <v>4.652591165169178</v>
      </c>
    </row>
    <row r="25" spans="1:13" x14ac:dyDescent="0.2">
      <c r="A25" s="7">
        <v>23</v>
      </c>
      <c r="B25" s="7">
        <v>0.95238176417614195</v>
      </c>
      <c r="C25" s="7">
        <v>2.3350983253243198</v>
      </c>
      <c r="D25" s="7">
        <v>3.2874800895004599</v>
      </c>
      <c r="G25" s="7">
        <f ca="1"/>
        <v>3.80370880614052</v>
      </c>
      <c r="L25" s="7">
        <v>23</v>
      </c>
      <c r="M25" s="7">
        <v>4.6500057085796911</v>
      </c>
    </row>
    <row r="26" spans="1:13" x14ac:dyDescent="0.2">
      <c r="A26" s="7">
        <v>24</v>
      </c>
      <c r="B26" s="7">
        <v>0.96452756918857396</v>
      </c>
      <c r="C26" s="7">
        <v>2.8391812369519398</v>
      </c>
      <c r="D26" s="7">
        <v>3.80370880614052</v>
      </c>
      <c r="G26" s="7">
        <f ca="1"/>
        <v>2.5683926958063599</v>
      </c>
      <c r="L26" s="7">
        <v>24</v>
      </c>
      <c r="M26" s="7">
        <v>4.7375639747224847</v>
      </c>
    </row>
    <row r="27" spans="1:13" x14ac:dyDescent="0.2">
      <c r="A27" s="7">
        <v>25</v>
      </c>
      <c r="B27" s="7">
        <v>1.07686435082992</v>
      </c>
      <c r="C27" s="7">
        <v>1.49152834497644</v>
      </c>
      <c r="D27" s="7">
        <v>2.5683926958063599</v>
      </c>
      <c r="G27" s="7">
        <f ca="1"/>
        <v>3.3465711518149699</v>
      </c>
      <c r="L27" s="7">
        <v>25</v>
      </c>
      <c r="M27" s="7">
        <v>4.5799763897510761</v>
      </c>
    </row>
    <row r="28" spans="1:13" x14ac:dyDescent="0.2">
      <c r="A28" s="7">
        <v>26</v>
      </c>
      <c r="B28" s="7">
        <v>1.0798928139788699</v>
      </c>
      <c r="C28" s="7">
        <v>2.2666783378361002</v>
      </c>
      <c r="D28" s="7">
        <v>3.3465711518149699</v>
      </c>
      <c r="G28" s="7">
        <f ca="1"/>
        <v>4.3745980755796401</v>
      </c>
      <c r="L28" s="7">
        <v>26</v>
      </c>
      <c r="M28" s="7">
        <v>4.5437474511556042</v>
      </c>
    </row>
    <row r="29" spans="1:13" x14ac:dyDescent="0.2">
      <c r="A29" s="7">
        <v>27</v>
      </c>
      <c r="B29" s="7">
        <v>1.0846977704663801</v>
      </c>
      <c r="C29" s="7">
        <v>3.2899003051132598</v>
      </c>
      <c r="D29" s="7">
        <v>4.3745980755796401</v>
      </c>
      <c r="G29" s="7">
        <f ca="1"/>
        <v>4.5282346141211596</v>
      </c>
      <c r="L29" s="7">
        <v>27</v>
      </c>
      <c r="M29" s="7">
        <v>4.7010788060946185</v>
      </c>
    </row>
    <row r="30" spans="1:13" x14ac:dyDescent="0.2">
      <c r="A30" s="7">
        <v>28</v>
      </c>
      <c r="B30" s="7">
        <v>1.08596700164615</v>
      </c>
      <c r="C30" s="7">
        <v>3.44226761247501</v>
      </c>
      <c r="D30" s="7">
        <v>4.5282346141211596</v>
      </c>
      <c r="G30" s="7">
        <f ca="1"/>
        <v>5.6231132020252703</v>
      </c>
      <c r="L30" s="7">
        <v>28</v>
      </c>
      <c r="M30" s="7">
        <v>4.8645616037497295</v>
      </c>
    </row>
    <row r="31" spans="1:13" x14ac:dyDescent="0.2">
      <c r="A31" s="7">
        <v>29</v>
      </c>
      <c r="B31" s="7">
        <v>1.1458435005572301</v>
      </c>
      <c r="C31" s="7">
        <v>4.4772697014680398</v>
      </c>
      <c r="D31" s="7">
        <v>5.6231132020252703</v>
      </c>
      <c r="G31" s="7">
        <f ca="1"/>
        <v>3.621917690169</v>
      </c>
      <c r="L31" s="7">
        <v>29</v>
      </c>
      <c r="M31" s="7">
        <v>5.2533112586822712</v>
      </c>
    </row>
    <row r="32" spans="1:13" x14ac:dyDescent="0.2">
      <c r="A32" s="7">
        <v>30</v>
      </c>
      <c r="B32" s="7">
        <v>1.17155881763337</v>
      </c>
      <c r="C32" s="7">
        <v>2.45035887253563</v>
      </c>
      <c r="D32" s="7">
        <v>3.621917690169</v>
      </c>
      <c r="G32" s="7">
        <f ca="1"/>
        <v>4.7356533042315396</v>
      </c>
      <c r="L32" s="7">
        <v>30</v>
      </c>
      <c r="M32" s="7">
        <v>5.1933064518911038</v>
      </c>
    </row>
    <row r="33" spans="1:13" x14ac:dyDescent="0.2">
      <c r="A33" s="7">
        <v>31</v>
      </c>
      <c r="B33" s="7">
        <v>1.1887182269649399</v>
      </c>
      <c r="C33" s="7">
        <v>3.5469350772666002</v>
      </c>
      <c r="D33" s="7">
        <v>4.7356533042315396</v>
      </c>
      <c r="G33" s="7">
        <f ca="1"/>
        <v>2.3383380814638599</v>
      </c>
      <c r="L33" s="7">
        <v>31</v>
      </c>
      <c r="M33" s="7">
        <v>5.3255946577560795</v>
      </c>
    </row>
    <row r="34" spans="1:13" x14ac:dyDescent="0.2">
      <c r="A34" s="7">
        <v>32</v>
      </c>
      <c r="B34" s="7">
        <v>1.2185001286216</v>
      </c>
      <c r="C34" s="7">
        <v>1.11983795284225</v>
      </c>
      <c r="D34" s="7">
        <v>2.3383380814638599</v>
      </c>
      <c r="G34" s="7">
        <f ca="1"/>
        <v>6.1695473964620096</v>
      </c>
      <c r="L34" s="7">
        <v>32</v>
      </c>
      <c r="M34" s="7">
        <v>5.0695983399125026</v>
      </c>
    </row>
    <row r="35" spans="1:13" x14ac:dyDescent="0.2">
      <c r="A35" s="7">
        <v>33</v>
      </c>
      <c r="B35" s="7">
        <v>1.22189308116993</v>
      </c>
      <c r="C35" s="7">
        <v>4.9476543152920698</v>
      </c>
      <c r="D35" s="7">
        <v>6.1695473964620096</v>
      </c>
      <c r="G35" s="7">
        <f ca="1"/>
        <v>3.3754139330161199</v>
      </c>
      <c r="L35" s="7">
        <v>33</v>
      </c>
      <c r="M35" s="7">
        <v>5.4761626340238534</v>
      </c>
    </row>
    <row r="36" spans="1:13" x14ac:dyDescent="0.2">
      <c r="A36" s="7">
        <v>34</v>
      </c>
      <c r="B36" s="7">
        <v>1.2447994450789599</v>
      </c>
      <c r="C36" s="7">
        <v>2.13061448793716</v>
      </c>
      <c r="D36" s="7">
        <v>3.3754139330161199</v>
      </c>
      <c r="G36" s="7">
        <f ca="1"/>
        <v>3.56986114160315</v>
      </c>
      <c r="L36" s="7">
        <v>34</v>
      </c>
      <c r="M36" s="7">
        <v>5.3343456713434918</v>
      </c>
    </row>
    <row r="37" spans="1:13" x14ac:dyDescent="0.2">
      <c r="A37" s="7">
        <v>35</v>
      </c>
      <c r="B37" s="7">
        <v>1.26256334695218</v>
      </c>
      <c r="C37" s="7">
        <v>2.3072977946509701</v>
      </c>
      <c r="D37" s="7">
        <v>3.56986114160315</v>
      </c>
      <c r="G37" s="7">
        <f ca="1"/>
        <v>5.6267422067731996</v>
      </c>
      <c r="L37" s="7">
        <v>35</v>
      </c>
      <c r="M37" s="7">
        <v>5.214804785673099</v>
      </c>
    </row>
    <row r="38" spans="1:13" x14ac:dyDescent="0.2">
      <c r="A38" s="7">
        <v>36</v>
      </c>
      <c r="B38" s="7">
        <v>1.2771926293345299</v>
      </c>
      <c r="C38" s="7">
        <v>4.3495495774386699</v>
      </c>
      <c r="D38" s="7">
        <v>5.6267422067731996</v>
      </c>
      <c r="G38" s="7">
        <f ca="1"/>
        <v>3.8587017921208502</v>
      </c>
      <c r="L38" s="7">
        <v>36</v>
      </c>
      <c r="M38" s="7">
        <v>5.4412238954374015</v>
      </c>
    </row>
    <row r="39" spans="1:13" x14ac:dyDescent="0.2">
      <c r="A39" s="7">
        <v>37</v>
      </c>
      <c r="B39" s="7">
        <v>1.3169308781260201</v>
      </c>
      <c r="C39" s="7">
        <v>2.5417709139948399</v>
      </c>
      <c r="D39" s="7">
        <v>3.8587017921208502</v>
      </c>
      <c r="G39" s="7">
        <f ca="1"/>
        <v>2.8820418346349599</v>
      </c>
      <c r="L39" s="7">
        <v>37</v>
      </c>
      <c r="M39" s="7">
        <v>5.346678727956105</v>
      </c>
    </row>
    <row r="40" spans="1:13" x14ac:dyDescent="0.2">
      <c r="A40" s="7">
        <v>38</v>
      </c>
      <c r="B40" s="7">
        <v>1.36970866161306</v>
      </c>
      <c r="C40" s="7">
        <v>1.5123331730219001</v>
      </c>
      <c r="D40" s="7">
        <v>2.8820418346349599</v>
      </c>
      <c r="G40" s="7">
        <f ca="1"/>
        <v>4.5463127114918596</v>
      </c>
      <c r="L40" s="7">
        <v>38</v>
      </c>
      <c r="M40" s="7">
        <v>5.1076013898853052</v>
      </c>
    </row>
    <row r="41" spans="1:13" x14ac:dyDescent="0.2">
      <c r="A41" s="7">
        <v>39</v>
      </c>
      <c r="B41" s="7">
        <v>1.44409844166024</v>
      </c>
      <c r="C41" s="7">
        <v>3.1022142698316202</v>
      </c>
      <c r="D41" s="7">
        <v>4.5463127114918596</v>
      </c>
      <c r="G41" s="7">
        <f ca="1"/>
        <v>5.8257835736523598</v>
      </c>
      <c r="L41" s="7">
        <v>39</v>
      </c>
      <c r="M41" s="7">
        <v>5.1068453042066206</v>
      </c>
    </row>
    <row r="42" spans="1:13" x14ac:dyDescent="0.2">
      <c r="A42" s="7">
        <v>40</v>
      </c>
      <c r="B42" s="7">
        <v>1.5098165955852401</v>
      </c>
      <c r="C42" s="7">
        <v>4.3159669780671202</v>
      </c>
      <c r="D42" s="7">
        <v>5.8257835736523598</v>
      </c>
      <c r="G42" s="7">
        <f ca="1"/>
        <v>2.6500747575569701</v>
      </c>
      <c r="L42" s="7">
        <v>40</v>
      </c>
      <c r="M42" s="7">
        <v>5.3153623544189532</v>
      </c>
    </row>
    <row r="43" spans="1:13" x14ac:dyDescent="0.2">
      <c r="A43" s="7">
        <v>41</v>
      </c>
      <c r="B43" s="7">
        <v>1.58612055156679</v>
      </c>
      <c r="C43" s="7">
        <v>1.0639542059901801</v>
      </c>
      <c r="D43" s="7">
        <v>2.6500747575569701</v>
      </c>
      <c r="G43" s="7">
        <f ca="1"/>
        <v>4.1357470739363302</v>
      </c>
      <c r="L43" s="7">
        <v>41</v>
      </c>
      <c r="M43" s="7">
        <v>5.0188207066756174</v>
      </c>
    </row>
    <row r="44" spans="1:13" x14ac:dyDescent="0.2">
      <c r="A44" s="7">
        <v>42</v>
      </c>
      <c r="B44" s="7">
        <v>1.62328618159775</v>
      </c>
      <c r="C44" s="7">
        <v>2.5124608923385798</v>
      </c>
      <c r="D44" s="7">
        <v>4.1357470739363302</v>
      </c>
      <c r="G44" s="7">
        <f ca="1"/>
        <v>3.8288857440126698</v>
      </c>
      <c r="L44" s="7">
        <v>42</v>
      </c>
      <c r="M44" s="7">
        <v>4.9237849880967106</v>
      </c>
    </row>
    <row r="45" spans="1:13" x14ac:dyDescent="0.2">
      <c r="A45" s="7">
        <v>43</v>
      </c>
      <c r="B45" s="7">
        <v>1.6364118631284299</v>
      </c>
      <c r="C45" s="7">
        <v>2.1924738808842399</v>
      </c>
      <c r="D45" s="7">
        <v>3.8288857440126698</v>
      </c>
      <c r="G45" s="7">
        <f ca="1"/>
        <v>4.1988454895135403</v>
      </c>
      <c r="L45" s="7">
        <v>43</v>
      </c>
      <c r="M45" s="7">
        <v>4.7734203810155664</v>
      </c>
    </row>
    <row r="46" spans="1:13" x14ac:dyDescent="0.2">
      <c r="A46" s="7">
        <v>44</v>
      </c>
      <c r="B46" s="7">
        <v>1.63868488629764</v>
      </c>
      <c r="C46" s="7">
        <v>2.5601606032159001</v>
      </c>
      <c r="D46" s="7">
        <v>4.1988454895135403</v>
      </c>
      <c r="G46" s="7">
        <f ca="1"/>
        <v>6.5595929773770001</v>
      </c>
      <c r="L46" s="7">
        <v>44</v>
      </c>
      <c r="M46" s="7">
        <v>4.6710281428906297</v>
      </c>
    </row>
    <row r="47" spans="1:13" x14ac:dyDescent="0.2">
      <c r="A47" s="7">
        <v>45</v>
      </c>
      <c r="B47" s="7">
        <v>1.8105461047365199</v>
      </c>
      <c r="C47" s="7">
        <v>4.7490468726404798</v>
      </c>
      <c r="D47" s="7">
        <v>6.5595929773770001</v>
      </c>
      <c r="G47" s="7">
        <f ca="1"/>
        <v>4.8517890988420502</v>
      </c>
      <c r="L47" s="7">
        <v>45</v>
      </c>
      <c r="M47" s="7">
        <v>4.9499859494100553</v>
      </c>
    </row>
    <row r="48" spans="1:13" x14ac:dyDescent="0.2">
      <c r="A48" s="7">
        <v>46</v>
      </c>
      <c r="B48" s="7">
        <v>1.8147197034117599</v>
      </c>
      <c r="C48" s="7">
        <v>3.0370693954302901</v>
      </c>
      <c r="D48" s="7">
        <v>4.8517890988420502</v>
      </c>
      <c r="G48" s="7">
        <f ca="1"/>
        <v>4.0838373586684797</v>
      </c>
      <c r="L48" s="7">
        <v>46</v>
      </c>
      <c r="M48" s="7">
        <v>4.9298863050610358</v>
      </c>
    </row>
    <row r="49" spans="1:13" x14ac:dyDescent="0.2">
      <c r="A49" s="7">
        <v>47</v>
      </c>
      <c r="B49" s="7">
        <v>1.92018284912992</v>
      </c>
      <c r="C49" s="7">
        <v>2.16365450953856</v>
      </c>
      <c r="D49" s="7">
        <v>4.0838373586684797</v>
      </c>
      <c r="G49" s="7">
        <f ca="1"/>
        <v>3.66528779433495</v>
      </c>
      <c r="L49" s="7">
        <v>47</v>
      </c>
      <c r="M49" s="7">
        <v>4.780775121923579</v>
      </c>
    </row>
    <row r="50" spans="1:13" x14ac:dyDescent="0.2">
      <c r="A50" s="7">
        <v>48</v>
      </c>
      <c r="B50" s="7">
        <v>1.9362747677704799</v>
      </c>
      <c r="C50" s="7">
        <v>1.7290130265644701</v>
      </c>
      <c r="D50" s="7">
        <v>3.66528779433495</v>
      </c>
      <c r="G50" s="7">
        <f ca="1"/>
        <v>4.8729065249572097</v>
      </c>
      <c r="L50" s="7">
        <v>48</v>
      </c>
      <c r="M50" s="7">
        <v>4.5551044824364944</v>
      </c>
    </row>
    <row r="51" spans="1:13" x14ac:dyDescent="0.2">
      <c r="A51" s="7">
        <v>49</v>
      </c>
      <c r="B51" s="7">
        <v>1.94274785304716</v>
      </c>
      <c r="C51" s="7">
        <v>2.9301586719100499</v>
      </c>
      <c r="D51" s="7">
        <v>4.8729065249572097</v>
      </c>
      <c r="G51" s="7">
        <f ca="1"/>
        <v>5.1790042251267803</v>
      </c>
      <c r="L51" s="7">
        <v>49</v>
      </c>
      <c r="M51" s="7">
        <v>4.5103011861171467</v>
      </c>
    </row>
    <row r="52" spans="1:13" x14ac:dyDescent="0.2">
      <c r="A52" s="7">
        <v>50</v>
      </c>
      <c r="B52" s="7">
        <v>1.99004513177117</v>
      </c>
      <c r="C52" s="7">
        <v>3.18895909335561</v>
      </c>
      <c r="D52" s="7">
        <v>5.1790042251267803</v>
      </c>
      <c r="G52" s="7">
        <f ca="1"/>
        <v>3.9895764936349898</v>
      </c>
      <c r="L52" s="7">
        <v>50</v>
      </c>
      <c r="M52" s="7">
        <v>4.5055559211736647</v>
      </c>
    </row>
    <row r="53" spans="1:13" x14ac:dyDescent="0.2">
      <c r="A53" s="7">
        <v>51</v>
      </c>
      <c r="B53" s="7">
        <v>1.9935340259341401</v>
      </c>
      <c r="C53" s="7">
        <v>1.9960424677008599</v>
      </c>
      <c r="D53" s="7">
        <v>3.9895764936349898</v>
      </c>
      <c r="G53" s="7">
        <f ca="1"/>
        <v>4.3591449478607904</v>
      </c>
      <c r="L53" s="7">
        <v>51</v>
      </c>
      <c r="M53" s="7">
        <v>4.2962110842541978</v>
      </c>
    </row>
    <row r="54" spans="1:13" x14ac:dyDescent="0.2">
      <c r="A54" s="7">
        <v>52</v>
      </c>
      <c r="B54" s="7">
        <v>2.0086548440821699</v>
      </c>
      <c r="C54" s="7">
        <v>2.3504901037786201</v>
      </c>
      <c r="D54" s="7">
        <v>4.3591449478607904</v>
      </c>
      <c r="G54" s="7">
        <f ca="1"/>
        <v>3.3926709650911699</v>
      </c>
      <c r="L54" s="7">
        <v>52</v>
      </c>
      <c r="M54" s="7">
        <v>4.1340697145911287</v>
      </c>
    </row>
    <row r="55" spans="1:13" x14ac:dyDescent="0.2">
      <c r="A55" s="7">
        <v>53</v>
      </c>
      <c r="B55" s="7">
        <v>2.0097513692907798</v>
      </c>
      <c r="C55" s="7">
        <v>1.3829195958003999</v>
      </c>
      <c r="D55" s="7">
        <v>3.3926709650911699</v>
      </c>
      <c r="G55" s="7">
        <f ca="1"/>
        <v>7.3171401243007104</v>
      </c>
      <c r="L55" s="7">
        <v>53</v>
      </c>
      <c r="M55" s="7">
        <v>3.7886659182731899</v>
      </c>
    </row>
    <row r="56" spans="1:13" x14ac:dyDescent="0.2">
      <c r="A56" s="7">
        <v>54</v>
      </c>
      <c r="B56" s="7">
        <v>2.0774975995607199</v>
      </c>
      <c r="C56" s="7">
        <v>5.23964252473999</v>
      </c>
      <c r="D56" s="7">
        <v>7.3171401243007104</v>
      </c>
      <c r="G56" s="7">
        <f ca="1"/>
        <v>4.5382717133881796</v>
      </c>
      <c r="L56" s="7">
        <v>54</v>
      </c>
      <c r="M56" s="7">
        <v>4.0829161365731705</v>
      </c>
    </row>
    <row r="57" spans="1:13" x14ac:dyDescent="0.2">
      <c r="A57" s="7">
        <v>55</v>
      </c>
      <c r="B57" s="7">
        <v>2.0873247124499299</v>
      </c>
      <c r="C57" s="7">
        <v>2.4509470009382501</v>
      </c>
      <c r="D57" s="7">
        <v>4.5382717133881796</v>
      </c>
      <c r="G57" s="7">
        <f ca="1"/>
        <v>7.0877049964385899</v>
      </c>
      <c r="L57" s="7">
        <v>55</v>
      </c>
      <c r="M57" s="7">
        <v>3.9073212195590674</v>
      </c>
    </row>
    <row r="58" spans="1:13" x14ac:dyDescent="0.2">
      <c r="A58" s="7">
        <v>56</v>
      </c>
      <c r="B58" s="7">
        <v>2.1065640928825902</v>
      </c>
      <c r="C58" s="7">
        <v>4.9811409035559997</v>
      </c>
      <c r="D58" s="7">
        <v>7.0877049964385899</v>
      </c>
      <c r="G58" s="7">
        <f ca="1"/>
        <v>5.2850093494934001</v>
      </c>
      <c r="L58" s="7">
        <v>56</v>
      </c>
      <c r="M58" s="7">
        <v>4.1373833412360241</v>
      </c>
    </row>
    <row r="59" spans="1:13" x14ac:dyDescent="0.2">
      <c r="A59" s="7">
        <v>57</v>
      </c>
      <c r="B59" s="7">
        <v>2.1131215482335</v>
      </c>
      <c r="C59" s="7">
        <v>3.1718878012599001</v>
      </c>
      <c r="D59" s="7">
        <v>5.2850093494934001</v>
      </c>
      <c r="G59" s="7">
        <f ca="1"/>
        <v>6.5124645225651401</v>
      </c>
      <c r="L59" s="7">
        <v>57</v>
      </c>
      <c r="M59" s="7">
        <v>4.0660857124152239</v>
      </c>
    </row>
    <row r="60" spans="1:13" x14ac:dyDescent="0.2">
      <c r="A60" s="7">
        <v>58</v>
      </c>
      <c r="B60" s="7">
        <v>2.1700510647179398</v>
      </c>
      <c r="C60" s="7">
        <v>4.3424134578471998</v>
      </c>
      <c r="D60" s="7">
        <v>6.5124645225651401</v>
      </c>
      <c r="G60" s="7">
        <f ca="1"/>
        <v>4.4613703212128097</v>
      </c>
      <c r="L60" s="7">
        <v>58</v>
      </c>
      <c r="M60" s="7">
        <v>4.1841894513734506</v>
      </c>
    </row>
    <row r="61" spans="1:13" x14ac:dyDescent="0.2">
      <c r="A61" s="7">
        <v>59</v>
      </c>
      <c r="B61" s="7">
        <v>2.1780043899566</v>
      </c>
      <c r="C61" s="7">
        <v>2.2833659312562</v>
      </c>
      <c r="D61" s="7">
        <v>4.4613703212128097</v>
      </c>
      <c r="G61" s="7">
        <f ca="1"/>
        <v>6.8904665304312704</v>
      </c>
      <c r="L61" s="7">
        <v>59</v>
      </c>
      <c r="M61" s="7">
        <v>3.9408379716459665</v>
      </c>
    </row>
    <row r="62" spans="1:13" x14ac:dyDescent="0.2">
      <c r="A62" s="7">
        <v>60</v>
      </c>
      <c r="B62" s="7">
        <v>2.2202312877214898</v>
      </c>
      <c r="C62" s="7">
        <v>4.6702352427097802</v>
      </c>
      <c r="D62" s="7">
        <v>6.8904665304312704</v>
      </c>
      <c r="G62" s="7">
        <f ca="1"/>
        <v>6.0540344388819101</v>
      </c>
      <c r="L62" s="7">
        <v>60</v>
      </c>
      <c r="M62" s="7">
        <v>4.0941442232511358</v>
      </c>
    </row>
    <row r="63" spans="1:13" x14ac:dyDescent="0.2">
      <c r="A63" s="7">
        <v>61</v>
      </c>
      <c r="B63" s="7">
        <v>2.2351762789571401</v>
      </c>
      <c r="C63" s="7">
        <v>3.81885815992477</v>
      </c>
      <c r="D63" s="7">
        <v>6.0540344388819101</v>
      </c>
      <c r="G63" s="7">
        <f ca="1"/>
        <v>6.2073582218039398</v>
      </c>
      <c r="L63" s="7">
        <v>61</v>
      </c>
      <c r="M63" s="7">
        <v>4.1052018212459114</v>
      </c>
    </row>
    <row r="64" spans="1:13" x14ac:dyDescent="0.2">
      <c r="A64" s="7">
        <v>62</v>
      </c>
      <c r="B64" s="7">
        <v>2.2557322504900399</v>
      </c>
      <c r="C64" s="7">
        <v>3.9516259713139101</v>
      </c>
      <c r="D64" s="7">
        <v>6.2073582218039398</v>
      </c>
      <c r="G64" s="7">
        <f ca="1"/>
        <v>5.8397616525770797</v>
      </c>
      <c r="L64" s="7">
        <v>62</v>
      </c>
      <c r="M64" s="7">
        <v>4.1308560249507691</v>
      </c>
    </row>
    <row r="65" spans="1:13" x14ac:dyDescent="0.2">
      <c r="A65" s="7">
        <v>63</v>
      </c>
      <c r="B65" s="7">
        <v>2.3780870282226001</v>
      </c>
      <c r="C65" s="7">
        <v>3.46167462435448</v>
      </c>
      <c r="D65" s="7">
        <v>5.8397616525770797</v>
      </c>
      <c r="G65" s="7">
        <f ca="1"/>
        <v>7.9362489928739004</v>
      </c>
      <c r="L65" s="7">
        <v>63</v>
      </c>
      <c r="M65" s="7">
        <v>4.0835849472662442</v>
      </c>
    </row>
    <row r="66" spans="1:13" x14ac:dyDescent="0.2">
      <c r="A66" s="7">
        <v>64</v>
      </c>
      <c r="B66" s="7">
        <v>2.3953265424716701</v>
      </c>
      <c r="C66" s="7">
        <v>5.5409224504022303</v>
      </c>
      <c r="D66" s="7">
        <v>7.9362489928739004</v>
      </c>
      <c r="G66" s="7">
        <f ca="1"/>
        <v>7.7200932238257503</v>
      </c>
      <c r="L66" s="7">
        <v>64</v>
      </c>
      <c r="M66" s="7">
        <v>4.3385374531958005</v>
      </c>
    </row>
    <row r="67" spans="1:13" x14ac:dyDescent="0.2">
      <c r="A67" s="7">
        <v>65</v>
      </c>
      <c r="B67" s="7">
        <v>2.42637074728193</v>
      </c>
      <c r="C67" s="7">
        <v>5.2937224765438202</v>
      </c>
      <c r="D67" s="7">
        <v>7.7200932238257503</v>
      </c>
      <c r="G67" s="7">
        <f ca="1"/>
        <v>8.5781340055469606</v>
      </c>
      <c r="L67" s="7">
        <v>65</v>
      </c>
      <c r="M67" s="7">
        <v>4.5526321167817718</v>
      </c>
    </row>
    <row r="68" spans="1:13" x14ac:dyDescent="0.2">
      <c r="A68" s="7">
        <v>66</v>
      </c>
      <c r="B68" s="7">
        <v>2.4539876147647002</v>
      </c>
      <c r="C68" s="7">
        <v>6.1241463907822604</v>
      </c>
      <c r="D68" s="7">
        <v>8.5781340055469606</v>
      </c>
      <c r="G68" s="7">
        <f ca="1"/>
        <v>7.3087710111566597</v>
      </c>
      <c r="L68" s="7">
        <v>66</v>
      </c>
      <c r="M68" s="7">
        <v>4.8473147058666726</v>
      </c>
    </row>
    <row r="69" spans="1:13" x14ac:dyDescent="0.2">
      <c r="A69" s="7">
        <v>67</v>
      </c>
      <c r="B69" s="7">
        <v>2.52023794016158</v>
      </c>
      <c r="C69" s="7">
        <v>4.7885330709950802</v>
      </c>
      <c r="D69" s="7">
        <v>7.3087710111566597</v>
      </c>
      <c r="G69" s="7">
        <f ca="1"/>
        <v>6.2487569888161101</v>
      </c>
      <c r="L69" s="7">
        <v>67</v>
      </c>
      <c r="M69" s="7">
        <v>4.9849764212351175</v>
      </c>
    </row>
    <row r="70" spans="1:13" x14ac:dyDescent="0.2">
      <c r="A70" s="7">
        <v>68</v>
      </c>
      <c r="B70" s="7">
        <v>2.5504247986441002</v>
      </c>
      <c r="C70" s="7">
        <v>3.6983321901720001</v>
      </c>
      <c r="D70" s="7">
        <v>6.2487569888161101</v>
      </c>
      <c r="G70" s="7">
        <f ca="1"/>
        <v>7.6007558238966304</v>
      </c>
      <c r="L70" s="7">
        <v>68</v>
      </c>
      <c r="M70" s="7">
        <v>4.9595210610131506</v>
      </c>
    </row>
    <row r="71" spans="1:13" x14ac:dyDescent="0.2">
      <c r="A71" s="7">
        <v>69</v>
      </c>
      <c r="B71" s="7">
        <v>2.5883607604689001</v>
      </c>
      <c r="C71" s="7">
        <v>5.0123950634277303</v>
      </c>
      <c r="D71" s="7">
        <v>7.6007558238966304</v>
      </c>
      <c r="G71" s="7">
        <f ca="1"/>
        <v>7.9850714192073804</v>
      </c>
      <c r="L71" s="7">
        <v>69</v>
      </c>
      <c r="M71" s="7">
        <v>5.1181108986350763</v>
      </c>
    </row>
    <row r="72" spans="1:13" x14ac:dyDescent="0.2">
      <c r="A72" s="7">
        <v>70</v>
      </c>
      <c r="B72" s="7">
        <v>2.6179773308676002</v>
      </c>
      <c r="C72" s="7">
        <v>5.3670940883397904</v>
      </c>
      <c r="D72" s="7">
        <v>7.9850714192073804</v>
      </c>
      <c r="G72" s="7">
        <f ca="1"/>
        <v>7.6200783380116004</v>
      </c>
      <c r="L72" s="7">
        <v>70</v>
      </c>
      <c r="M72" s="7">
        <v>5.3106891664723532</v>
      </c>
    </row>
    <row r="73" spans="1:13" x14ac:dyDescent="0.2">
      <c r="A73" s="7">
        <v>71</v>
      </c>
      <c r="B73" s="7">
        <v>2.6488150010188298</v>
      </c>
      <c r="C73" s="7">
        <v>4.9712633369927604</v>
      </c>
      <c r="D73" s="7">
        <v>7.6200783380116004</v>
      </c>
      <c r="G73" s="7">
        <f ca="1"/>
        <v>7.2156640683748003</v>
      </c>
      <c r="L73" s="7">
        <v>71</v>
      </c>
      <c r="M73" s="7">
        <v>5.4559437629280341</v>
      </c>
    </row>
    <row r="74" spans="1:13" x14ac:dyDescent="0.2">
      <c r="A74" s="7">
        <v>72</v>
      </c>
      <c r="B74" s="7">
        <v>2.68863534422499</v>
      </c>
      <c r="C74" s="7">
        <v>4.5270287241498002</v>
      </c>
      <c r="D74" s="7">
        <v>7.2156640683748003</v>
      </c>
      <c r="G74" s="7">
        <f ca="1"/>
        <v>5.7779446870968396</v>
      </c>
      <c r="L74" s="7">
        <v>72</v>
      </c>
      <c r="M74" s="7">
        <v>5.546484396795659</v>
      </c>
    </row>
    <row r="75" spans="1:13" x14ac:dyDescent="0.2">
      <c r="A75" s="7">
        <v>73</v>
      </c>
      <c r="B75" s="7">
        <v>2.82603441858293</v>
      </c>
      <c r="C75" s="7">
        <v>2.95191026851391</v>
      </c>
      <c r="D75" s="7">
        <v>5.7779446870968396</v>
      </c>
      <c r="G75" s="7">
        <f ca="1"/>
        <v>6.4905453593602598</v>
      </c>
      <c r="L75" s="7">
        <v>73</v>
      </c>
      <c r="M75" s="7">
        <v>5.3928623667338638</v>
      </c>
    </row>
    <row r="76" spans="1:13" x14ac:dyDescent="0.2">
      <c r="A76" s="7">
        <v>74</v>
      </c>
      <c r="B76" s="7">
        <v>2.8276477635766</v>
      </c>
      <c r="C76" s="7">
        <v>3.66289759578365</v>
      </c>
      <c r="D76" s="7">
        <v>6.4905453593602598</v>
      </c>
      <c r="G76" s="7">
        <f ca="1"/>
        <v>7.9559072946415599</v>
      </c>
      <c r="L76" s="7">
        <v>74</v>
      </c>
      <c r="M76" s="7">
        <v>5.3547124256384988</v>
      </c>
    </row>
    <row r="77" spans="1:13" x14ac:dyDescent="0.2">
      <c r="A77" s="7">
        <v>75</v>
      </c>
      <c r="B77" s="7">
        <v>2.8964546336402299</v>
      </c>
      <c r="C77" s="7">
        <v>5.0594526610013304</v>
      </c>
      <c r="D77" s="7">
        <v>7.9559072946415599</v>
      </c>
      <c r="G77" s="7">
        <f ca="1"/>
        <v>6.3051712749218503</v>
      </c>
      <c r="L77" s="7">
        <v>75</v>
      </c>
      <c r="M77" s="7">
        <v>5.5105789822016646</v>
      </c>
    </row>
    <row r="78" spans="1:13" x14ac:dyDescent="0.2">
      <c r="A78" s="7">
        <v>76</v>
      </c>
      <c r="B78" s="7">
        <v>2.9331279065981599</v>
      </c>
      <c r="C78" s="7">
        <v>3.3720433683236899</v>
      </c>
      <c r="D78" s="7">
        <v>6.3051712749218503</v>
      </c>
      <c r="G78" s="7">
        <f ca="1"/>
        <v>8.6758289085631493</v>
      </c>
      <c r="L78" s="7">
        <v>76</v>
      </c>
      <c r="M78" s="7">
        <v>5.417971077948966</v>
      </c>
    </row>
    <row r="79" spans="1:13" x14ac:dyDescent="0.2">
      <c r="A79" s="7">
        <v>77</v>
      </c>
      <c r="B79" s="7">
        <v>2.93922238793016</v>
      </c>
      <c r="C79" s="7">
        <v>5.7366065206329901</v>
      </c>
      <c r="D79" s="7">
        <v>8.6758289085631493</v>
      </c>
      <c r="G79" s="7">
        <f ca="1"/>
        <v>7.2533739282673197</v>
      </c>
      <c r="L79" s="7">
        <v>77</v>
      </c>
      <c r="M79" s="7">
        <v>5.6174846207319229</v>
      </c>
    </row>
    <row r="80" spans="1:13" x14ac:dyDescent="0.2">
      <c r="A80" s="7">
        <v>78</v>
      </c>
      <c r="B80" s="7">
        <v>2.9571963548903</v>
      </c>
      <c r="C80" s="7">
        <v>4.2961775733770198</v>
      </c>
      <c r="D80" s="7">
        <v>7.2533739282673197</v>
      </c>
      <c r="G80" s="7">
        <f ca="1"/>
        <v>7.0406333808147199</v>
      </c>
      <c r="L80" s="7">
        <v>78</v>
      </c>
      <c r="M80" s="7">
        <v>5.6691079045118675</v>
      </c>
    </row>
    <row r="81" spans="1:13" x14ac:dyDescent="0.2">
      <c r="A81" s="7">
        <v>79</v>
      </c>
      <c r="B81" s="7">
        <v>3.0307481147385</v>
      </c>
      <c r="C81" s="7">
        <v>4.0098852660762097</v>
      </c>
      <c r="D81" s="7">
        <v>7.0406333808147199</v>
      </c>
      <c r="G81" s="7">
        <f ca="1"/>
        <v>7.2649866755334997</v>
      </c>
      <c r="L81" s="7">
        <v>79</v>
      </c>
      <c r="M81" s="7">
        <v>5.6810854325551254</v>
      </c>
    </row>
    <row r="82" spans="1:13" x14ac:dyDescent="0.2">
      <c r="A82" s="7">
        <v>80</v>
      </c>
      <c r="B82" s="7">
        <v>3.1234250734765898</v>
      </c>
      <c r="C82" s="7">
        <v>4.1415616020569104</v>
      </c>
      <c r="D82" s="7">
        <v>7.2649866755334997</v>
      </c>
      <c r="G82" s="7">
        <f ca="1"/>
        <v>6.2948431149103099</v>
      </c>
      <c r="L82" s="7">
        <v>80</v>
      </c>
      <c r="M82" s="7">
        <v>5.7205820773338996</v>
      </c>
    </row>
    <row r="83" spans="1:13" x14ac:dyDescent="0.2">
      <c r="A83" s="7">
        <v>81</v>
      </c>
      <c r="B83" s="7">
        <v>3.1612879733083301</v>
      </c>
      <c r="C83" s="7">
        <v>3.1335551416019798</v>
      </c>
      <c r="D83" s="7">
        <v>6.2948431149103099</v>
      </c>
      <c r="G83" s="7">
        <f ca="1"/>
        <v>6.8951935561327904</v>
      </c>
      <c r="L83" s="7">
        <v>81</v>
      </c>
      <c r="M83" s="7">
        <v>5.5529841808606069</v>
      </c>
    </row>
    <row r="84" spans="1:13" x14ac:dyDescent="0.2">
      <c r="A84" s="7">
        <v>82</v>
      </c>
      <c r="B84" s="7">
        <v>3.163825520904</v>
      </c>
      <c r="C84" s="7">
        <v>3.7313680352288001</v>
      </c>
      <c r="D84" s="7">
        <v>6.8951935561327904</v>
      </c>
      <c r="G84" s="7">
        <f ca="1"/>
        <v>7.7993289208767704</v>
      </c>
      <c r="L84" s="7">
        <v>82</v>
      </c>
      <c r="M84" s="7">
        <v>5.4918983923251457</v>
      </c>
    </row>
    <row r="85" spans="1:13" x14ac:dyDescent="0.2">
      <c r="A85" s="7">
        <v>83</v>
      </c>
      <c r="B85" s="7">
        <v>3.2132765057578401</v>
      </c>
      <c r="C85" s="7">
        <v>4.5860524151189299</v>
      </c>
      <c r="D85" s="7">
        <v>7.7993289208767704</v>
      </c>
      <c r="G85" s="7">
        <f ca="1"/>
        <v>6.4159056725949402</v>
      </c>
      <c r="L85" s="7">
        <v>83</v>
      </c>
      <c r="M85" s="7">
        <v>5.5754035339915529</v>
      </c>
    </row>
    <row r="86" spans="1:13" x14ac:dyDescent="0.2">
      <c r="A86" s="7">
        <v>84</v>
      </c>
      <c r="B86" s="7">
        <v>3.32737747301984</v>
      </c>
      <c r="C86" s="7">
        <v>3.0885281995751002</v>
      </c>
      <c r="D86" s="7">
        <v>6.4159056725949402</v>
      </c>
      <c r="G86" s="7">
        <f ca="1"/>
        <v>8.3479741253711097</v>
      </c>
      <c r="L86" s="7">
        <v>84</v>
      </c>
      <c r="M86" s="7">
        <v>5.3471178055965796</v>
      </c>
    </row>
    <row r="87" spans="1:13" x14ac:dyDescent="0.2">
      <c r="A87" s="7">
        <v>85</v>
      </c>
      <c r="B87" s="7">
        <v>3.4348250340261002</v>
      </c>
      <c r="C87" s="7">
        <v>4.9131490913449998</v>
      </c>
      <c r="D87" s="7">
        <v>8.3479741253711097</v>
      </c>
      <c r="G87" s="7">
        <f ca="1"/>
        <v>8.0356452553590891</v>
      </c>
      <c r="L87" s="7">
        <v>85</v>
      </c>
      <c r="M87" s="7">
        <v>5.4734972228334779</v>
      </c>
    </row>
    <row r="88" spans="1:13" x14ac:dyDescent="0.2">
      <c r="A88" s="7">
        <v>86</v>
      </c>
      <c r="B88" s="7">
        <v>3.5010675038742902</v>
      </c>
      <c r="C88" s="7">
        <v>4.5345777514848002</v>
      </c>
      <c r="D88" s="7">
        <v>8.0356452553590891</v>
      </c>
      <c r="G88" s="7">
        <f ca="1"/>
        <v>8.0403756788197107</v>
      </c>
      <c r="L88" s="7">
        <v>86</v>
      </c>
      <c r="M88" s="7">
        <v>5.5579938073066293</v>
      </c>
    </row>
    <row r="89" spans="1:13" x14ac:dyDescent="0.2">
      <c r="A89" s="7">
        <v>87</v>
      </c>
      <c r="B89" s="7">
        <v>3.6254133599765801</v>
      </c>
      <c r="C89" s="7">
        <v>4.4149623188431297</v>
      </c>
      <c r="D89" s="7">
        <v>8.0403756788197107</v>
      </c>
      <c r="G89" s="7">
        <f ca="1"/>
        <v>8.4311946895501695</v>
      </c>
      <c r="L89" s="7">
        <v>87</v>
      </c>
      <c r="M89" s="7">
        <v>5.6374232025341566</v>
      </c>
    </row>
    <row r="90" spans="1:13" x14ac:dyDescent="0.2">
      <c r="A90" s="7">
        <v>88</v>
      </c>
      <c r="B90" s="7">
        <v>3.6260999456173102</v>
      </c>
      <c r="C90" s="7">
        <v>4.80509474393285</v>
      </c>
      <c r="D90" s="7">
        <v>8.4311946895501695</v>
      </c>
      <c r="G90" s="7">
        <f ca="1"/>
        <v>8.3547139703602902</v>
      </c>
      <c r="L90" s="7">
        <v>88</v>
      </c>
      <c r="M90" s="7">
        <v>5.7609566375521037</v>
      </c>
    </row>
    <row r="91" spans="1:13" x14ac:dyDescent="0.2">
      <c r="A91" s="7">
        <v>89</v>
      </c>
      <c r="B91" s="7">
        <v>3.6890848045137798</v>
      </c>
      <c r="C91" s="7">
        <v>4.6656291658465099</v>
      </c>
      <c r="D91" s="7">
        <v>8.3547139703602902</v>
      </c>
      <c r="G91" s="7">
        <f ca="1"/>
        <v>7.2671466563286202</v>
      </c>
      <c r="L91" s="7">
        <v>89</v>
      </c>
      <c r="M91" s="7">
        <v>5.8750488225315998</v>
      </c>
    </row>
    <row r="92" spans="1:13" x14ac:dyDescent="0.2">
      <c r="A92" s="7">
        <v>90</v>
      </c>
      <c r="B92" s="7">
        <v>3.7520515420101299</v>
      </c>
      <c r="C92" s="7">
        <v>3.5150951143184899</v>
      </c>
      <c r="D92" s="7">
        <v>7.2671466563286202</v>
      </c>
      <c r="G92" s="7">
        <f ca="1"/>
        <v>8.8150802046635803</v>
      </c>
      <c r="L92" s="7">
        <v>90</v>
      </c>
      <c r="M92" s="7">
        <v>5.7450085205430002</v>
      </c>
    </row>
    <row r="93" spans="1:13" x14ac:dyDescent="0.2">
      <c r="A93" s="7">
        <v>91</v>
      </c>
      <c r="B93" s="7">
        <v>3.7998600176783901</v>
      </c>
      <c r="C93" s="7">
        <v>5.0152201869851902</v>
      </c>
      <c r="D93" s="7">
        <v>8.8150802046635803</v>
      </c>
      <c r="G93" s="7">
        <f ca="1"/>
        <v>7.9673784175859703</v>
      </c>
      <c r="L93" s="7">
        <v>91</v>
      </c>
      <c r="M93" s="7">
        <v>5.8820846207005104</v>
      </c>
    </row>
    <row r="94" spans="1:13" x14ac:dyDescent="0.2">
      <c r="A94" s="7">
        <v>92</v>
      </c>
      <c r="B94" s="7">
        <v>3.82833708780649</v>
      </c>
      <c r="C94" s="7">
        <v>4.1390413297794799</v>
      </c>
      <c r="D94" s="7">
        <v>7.9673784175859703</v>
      </c>
      <c r="G94" s="7">
        <f ca="1"/>
        <v>8.6073588335852609</v>
      </c>
      <c r="L94" s="7">
        <v>92</v>
      </c>
      <c r="M94" s="7">
        <v>5.8945942698597396</v>
      </c>
    </row>
    <row r="95" spans="1:13" x14ac:dyDescent="0.2">
      <c r="A95" s="7">
        <v>93</v>
      </c>
      <c r="B95" s="7">
        <v>3.97968298782523</v>
      </c>
      <c r="C95" s="7">
        <v>4.62767584576003</v>
      </c>
      <c r="D95" s="7">
        <v>8.6073588335852609</v>
      </c>
      <c r="G95" s="7">
        <f ca="1"/>
        <v>8.9031927260719499</v>
      </c>
      <c r="L95" s="7">
        <v>93</v>
      </c>
      <c r="M95" s="7">
        <v>6.0102386647607986</v>
      </c>
    </row>
    <row r="96" spans="1:13" x14ac:dyDescent="0.2">
      <c r="A96" s="7">
        <v>94</v>
      </c>
      <c r="B96" s="7">
        <v>4.2945331253082104</v>
      </c>
      <c r="C96" s="7">
        <v>4.6086596007637501</v>
      </c>
      <c r="D96" s="7">
        <v>8.9031927260719499</v>
      </c>
      <c r="G96" s="7">
        <f ca="1"/>
        <v>8.7143969161335804</v>
      </c>
      <c r="L96" s="7">
        <v>94</v>
      </c>
      <c r="M96" s="7">
        <v>6.1501540368569101</v>
      </c>
    </row>
    <row r="97" spans="1:13" x14ac:dyDescent="0.2">
      <c r="A97" s="7">
        <v>95</v>
      </c>
      <c r="B97" s="7">
        <v>4.3085709757339297</v>
      </c>
      <c r="C97" s="7">
        <v>4.4058259403996498</v>
      </c>
      <c r="D97" s="7">
        <v>8.7143969161335804</v>
      </c>
      <c r="G97" s="7">
        <f ca="1"/>
        <v>8.3808219913451403</v>
      </c>
      <c r="L97" s="7">
        <v>95</v>
      </c>
      <c r="M97" s="7">
        <v>6.2888923367914717</v>
      </c>
    </row>
    <row r="98" spans="1:13" x14ac:dyDescent="0.2">
      <c r="A98" s="7">
        <v>96</v>
      </c>
      <c r="B98" s="7">
        <v>4.6386488848269103</v>
      </c>
      <c r="C98" s="7">
        <v>3.74217310651823</v>
      </c>
      <c r="D98" s="7">
        <v>8.3808219913451403</v>
      </c>
      <c r="G98" s="7">
        <f ca="1"/>
        <v>7.7660340065941798</v>
      </c>
      <c r="L98" s="7">
        <v>96</v>
      </c>
      <c r="M98" s="7">
        <v>6.3928590555679374</v>
      </c>
    </row>
    <row r="99" spans="1:13" x14ac:dyDescent="0.2">
      <c r="A99" s="7">
        <v>97</v>
      </c>
      <c r="B99" s="7">
        <v>4.66507697992839</v>
      </c>
      <c r="C99" s="7">
        <v>3.1009570266657902</v>
      </c>
      <c r="D99" s="7">
        <v>7.7660340065941798</v>
      </c>
      <c r="G99" s="7">
        <f ca="1"/>
        <v>9.0118552321028407</v>
      </c>
      <c r="L99" s="7">
        <v>97</v>
      </c>
      <c r="M99" s="7">
        <v>6.0735364854874723</v>
      </c>
    </row>
    <row r="100" spans="1:13" x14ac:dyDescent="0.2">
      <c r="A100" s="7">
        <v>98</v>
      </c>
      <c r="B100" s="7">
        <v>4.7555974320788801</v>
      </c>
      <c r="C100" s="7">
        <v>4.2562578000239597</v>
      </c>
      <c r="D100" s="7">
        <v>9.0118552321028407</v>
      </c>
      <c r="G100" s="7">
        <f ca="1"/>
        <v>8.9959303709359997</v>
      </c>
      <c r="L100" s="7">
        <v>98</v>
      </c>
      <c r="M100" s="7">
        <v>6.1755371834463348</v>
      </c>
    </row>
    <row r="101" spans="1:13" x14ac:dyDescent="0.2">
      <c r="A101" s="7">
        <v>99</v>
      </c>
      <c r="B101" s="7">
        <v>5.1302065495417999</v>
      </c>
      <c r="C101" s="7">
        <v>3.86572382139421</v>
      </c>
      <c r="D101" s="7">
        <v>8.9959303709359997</v>
      </c>
      <c r="G101" s="7">
        <f ca="1"/>
        <v>9.3339498205220899</v>
      </c>
      <c r="L101" s="7">
        <v>99</v>
      </c>
      <c r="M101" s="7">
        <v>6.2382487264686537</v>
      </c>
    </row>
    <row r="102" spans="1:13" x14ac:dyDescent="0.2">
      <c r="A102" s="7">
        <v>100</v>
      </c>
      <c r="B102" s="7">
        <v>5.1790076803280503</v>
      </c>
      <c r="C102" s="7">
        <v>4.1549421401940396</v>
      </c>
      <c r="D102" s="7">
        <v>9.3339498205220899</v>
      </c>
      <c r="L102" s="7">
        <v>100</v>
      </c>
      <c r="M102" s="7" t="e">
        <v>#REF!</v>
      </c>
    </row>
  </sheetData>
  <conditionalFormatting sqref="M3:M102">
    <cfRule type="colorScale" priority="1">
      <colorScale>
        <cfvo type="min"/>
        <cfvo type="percentile" val="50"/>
        <cfvo type="max"/>
        <color rgb="FFF8696B"/>
        <color rgb="FFFCFCFF"/>
        <color rgb="FF63BE7B"/>
      </colorScale>
    </cfRule>
  </conditionalFormatting>
  <pageMargins left="0.75" right="0.75" top="1" bottom="1" header="0.5" footer="0.5"/>
  <extLst>
    <ext xmlns:x14="http://schemas.microsoft.com/office/spreadsheetml/2009/9/main" uri="{05C60535-1F16-4fd2-B633-F4F36F0B64E0}">
      <x14:sparklineGroups xmlns:xm="http://schemas.microsoft.com/office/excel/2006/main">
        <x14:sparklineGroup displayEmptyCellsAs="gap" xr2:uid="{D776A862-3821-D240-9080-0084B4738FCB}">
          <x14:colorSeries rgb="FF376092"/>
          <x14:colorNegative rgb="FFD00000"/>
          <x14:colorAxis rgb="FF000000"/>
          <x14:colorMarkers rgb="FFD00000"/>
          <x14:colorFirst rgb="FFD00000"/>
          <x14:colorLast rgb="FFD00000"/>
          <x14:colorHigh rgb="FFD00000"/>
          <x14:colorLow rgb="FFD00000"/>
          <x14:sparklines>
            <x14:sparkline>
              <xm:f>SplittingExamplePt2!B3:B102</xm:f>
              <xm:sqref>B1</xm:sqref>
            </x14:sparkline>
            <x14:sparkline>
              <xm:f>SplittingExamplePt2!C3:C102</xm:f>
              <xm:sqref>C1</xm:sqref>
            </x14:sparkline>
            <x14:sparkline>
              <xm:f>SplittingExamplePt2!D3:D102</xm:f>
              <xm:sqref>D1</xm:sqref>
            </x14:sparkline>
          </x14:sparklines>
        </x14:sparklineGroup>
      </x14:sparklineGroups>
    </ext>
  </extLst>
</worksheet>
</file>

<file path=xl/worksheets/sheet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4BA5E87-A5E0-1940-99DA-307D28B72114}">
  <sheetPr codeName="Sheet5">
    <tabColor rgb="FFFF0000"/>
  </sheetPr>
  <dimension ref="A2:O102"/>
  <sheetViews>
    <sheetView workbookViewId="0"/>
  </sheetViews>
  <sheetFormatPr baseColWidth="10" defaultRowHeight="16" x14ac:dyDescent="0.2"/>
  <cols>
    <col min="1" max="16384" width="10.83203125" style="7"/>
  </cols>
  <sheetData>
    <row r="2" spans="1:15" x14ac:dyDescent="0.2">
      <c r="B2" s="7" t="s">
        <v>240</v>
      </c>
      <c r="C2" s="7" t="s">
        <v>241</v>
      </c>
      <c r="D2" s="7" t="s">
        <v>242</v>
      </c>
      <c r="M2" s="7">
        <f ca="1">I10</f>
        <v>6.168977879951794</v>
      </c>
    </row>
    <row r="3" spans="1:15" x14ac:dyDescent="0.2">
      <c r="A3" s="7">
        <v>1</v>
      </c>
      <c r="B3" s="7">
        <v>0.222078091849052</v>
      </c>
      <c r="C3" s="7">
        <v>1.9728984185888299E-2</v>
      </c>
      <c r="D3" s="7">
        <v>0.24180707603494001</v>
      </c>
      <c r="F3" s="7" cm="1">
        <f t="array" aca="1" ref="F3" ca="1">OFFSET(D2,1,0,I4,1)</f>
        <v>0.24180707603494001</v>
      </c>
      <c r="G3" s="7" cm="1">
        <f t="array" aca="1" ref="G3:G101" ca="1">OFFSET(D2,1+I4,0,J4,1)</f>
        <v>1.13574022909368</v>
      </c>
      <c r="I3" s="77" t="s">
        <v>243</v>
      </c>
      <c r="J3" s="77" t="s">
        <v>244</v>
      </c>
      <c r="L3" s="7">
        <v>1</v>
      </c>
      <c r="M3" s="7">
        <f t="dataTable" ref="M3:M102" dt2D="0" dtr="0" r1="I4" ca="1"/>
        <v>6.168977879951794</v>
      </c>
      <c r="O3" s="7">
        <f>MIN(M3:M101)</f>
        <v>3.286397936832842</v>
      </c>
    </row>
    <row r="4" spans="1:15" x14ac:dyDescent="0.2">
      <c r="A4" s="7">
        <v>2</v>
      </c>
      <c r="B4" s="7">
        <v>0.82307268364381603</v>
      </c>
      <c r="C4" s="7">
        <v>0.31266754544986203</v>
      </c>
      <c r="D4" s="7">
        <v>1.13574022909368</v>
      </c>
      <c r="G4" s="7">
        <f ca="1"/>
        <v>0.78301399875384903</v>
      </c>
      <c r="I4" s="77">
        <v>1</v>
      </c>
      <c r="J4" s="77">
        <f>100-I4</f>
        <v>99</v>
      </c>
      <c r="L4" s="7">
        <v>2</v>
      </c>
      <c r="M4" s="7">
        <v>6.2605158825546239</v>
      </c>
    </row>
    <row r="5" spans="1:15" x14ac:dyDescent="0.2">
      <c r="A5" s="7">
        <v>3</v>
      </c>
      <c r="B5" s="7">
        <v>0.43253427012138101</v>
      </c>
      <c r="C5" s="7">
        <v>0.35047972863246801</v>
      </c>
      <c r="D5" s="7">
        <v>0.78301399875384903</v>
      </c>
      <c r="G5" s="7">
        <f ca="1"/>
        <v>0.23917758444975901</v>
      </c>
      <c r="I5" s="77"/>
      <c r="J5" s="77"/>
      <c r="L5" s="7">
        <v>3</v>
      </c>
      <c r="M5" s="7">
        <v>6.0503129024060929</v>
      </c>
    </row>
    <row r="6" spans="1:15" x14ac:dyDescent="0.2">
      <c r="A6" s="7">
        <v>4</v>
      </c>
      <c r="B6" s="7">
        <v>-0.26788947463742901</v>
      </c>
      <c r="C6" s="7">
        <v>0.50706705908718797</v>
      </c>
      <c r="D6" s="7">
        <v>0.23917758444975901</v>
      </c>
      <c r="G6" s="7">
        <f ca="1"/>
        <v>1.0751125785867599</v>
      </c>
      <c r="I6" s="77" t="s">
        <v>245</v>
      </c>
      <c r="J6" s="77" t="s">
        <v>246</v>
      </c>
      <c r="L6" s="7">
        <v>4</v>
      </c>
      <c r="M6" s="7">
        <v>5.852101549140861</v>
      </c>
    </row>
    <row r="7" spans="1:15" x14ac:dyDescent="0.2">
      <c r="A7" s="7">
        <v>5</v>
      </c>
      <c r="B7" s="7">
        <v>1.8886364222795899E-2</v>
      </c>
      <c r="C7" s="7">
        <v>1.05622621436396</v>
      </c>
      <c r="D7" s="7">
        <v>1.0751125785867599</v>
      </c>
      <c r="G7" s="7">
        <f ca="1"/>
        <v>2.6500747575569701</v>
      </c>
      <c r="I7" s="77">
        <f ca="1">_xlfn.VAR.P(F:F)</f>
        <v>0</v>
      </c>
      <c r="J7" s="77">
        <f ca="1">_xlfn.VAR.P(G:G)</f>
        <v>6.168977879951794</v>
      </c>
      <c r="L7" s="7">
        <v>5</v>
      </c>
      <c r="M7" s="7">
        <v>5.7248485272816581</v>
      </c>
    </row>
    <row r="8" spans="1:15" x14ac:dyDescent="0.2">
      <c r="A8" s="7">
        <v>6</v>
      </c>
      <c r="B8" s="7">
        <v>1.58612055156679</v>
      </c>
      <c r="C8" s="7">
        <v>1.0639542059901801</v>
      </c>
      <c r="D8" s="7">
        <v>2.6500747575569701</v>
      </c>
      <c r="G8" s="7">
        <f ca="1"/>
        <v>4.70249358492216E-2</v>
      </c>
      <c r="I8" s="77"/>
      <c r="J8" s="77"/>
      <c r="L8" s="7">
        <v>6</v>
      </c>
      <c r="M8" s="7">
        <v>6.2086219726217191</v>
      </c>
    </row>
    <row r="9" spans="1:15" x14ac:dyDescent="0.2">
      <c r="A9" s="7">
        <v>7</v>
      </c>
      <c r="B9" s="7">
        <v>-1.03773413978572</v>
      </c>
      <c r="C9" s="7">
        <v>1.0847590756349399</v>
      </c>
      <c r="D9" s="7">
        <v>4.70249358492216E-2</v>
      </c>
      <c r="G9" s="7">
        <f ca="1"/>
        <v>2.3383380814638599</v>
      </c>
      <c r="I9" s="77" t="s">
        <v>247</v>
      </c>
      <c r="J9" s="77"/>
      <c r="L9" s="7">
        <v>7</v>
      </c>
      <c r="M9" s="7">
        <v>5.9760981700563045</v>
      </c>
    </row>
    <row r="10" spans="1:15" x14ac:dyDescent="0.2">
      <c r="A10" s="7">
        <v>8</v>
      </c>
      <c r="B10" s="7">
        <v>1.2185001286216</v>
      </c>
      <c r="C10" s="7">
        <v>1.11983795284225</v>
      </c>
      <c r="D10" s="7">
        <v>2.3383380814638599</v>
      </c>
      <c r="G10" s="7">
        <f ca="1"/>
        <v>1.49876912222902</v>
      </c>
      <c r="I10" s="77">
        <f ca="1">I7+J7</f>
        <v>6.168977879951794</v>
      </c>
      <c r="J10" s="77"/>
      <c r="L10" s="7">
        <v>8</v>
      </c>
      <c r="M10" s="7">
        <v>6.0720952192785917</v>
      </c>
    </row>
    <row r="11" spans="1:15" x14ac:dyDescent="0.2">
      <c r="A11" s="7">
        <v>9</v>
      </c>
      <c r="B11" s="7">
        <v>0.34024503007623902</v>
      </c>
      <c r="C11" s="7">
        <v>1.15852409215279</v>
      </c>
      <c r="D11" s="7">
        <v>1.49876912222902</v>
      </c>
      <c r="G11" s="7">
        <f ca="1"/>
        <v>3.3926709650911699</v>
      </c>
      <c r="L11" s="7">
        <v>9</v>
      </c>
      <c r="M11" s="7">
        <v>5.8771289554735091</v>
      </c>
    </row>
    <row r="12" spans="1:15" x14ac:dyDescent="0.2">
      <c r="A12" s="7">
        <v>10</v>
      </c>
      <c r="B12" s="7">
        <v>2.0097513692907798</v>
      </c>
      <c r="C12" s="7">
        <v>1.3829195958003999</v>
      </c>
      <c r="D12" s="7">
        <v>3.3926709650911699</v>
      </c>
      <c r="G12" s="7">
        <f ca="1"/>
        <v>2.1437590019338502</v>
      </c>
      <c r="L12" s="7">
        <v>10</v>
      </c>
      <c r="M12" s="7">
        <v>6.2739232829801175</v>
      </c>
    </row>
    <row r="13" spans="1:15" x14ac:dyDescent="0.2">
      <c r="A13" s="7">
        <v>11</v>
      </c>
      <c r="B13" s="7">
        <v>0.74210521598346901</v>
      </c>
      <c r="C13" s="7">
        <v>1.4016537859503799</v>
      </c>
      <c r="D13" s="7">
        <v>2.1437590019338502</v>
      </c>
      <c r="G13" s="7">
        <f ca="1"/>
        <v>0.57061358691875896</v>
      </c>
      <c r="L13" s="7">
        <v>11</v>
      </c>
      <c r="M13" s="7">
        <v>6.1460766259515465</v>
      </c>
    </row>
    <row r="14" spans="1:15" x14ac:dyDescent="0.2">
      <c r="A14" s="7">
        <v>12</v>
      </c>
      <c r="B14" s="7">
        <v>-0.90857050664828398</v>
      </c>
      <c r="C14" s="7">
        <v>1.4791840935670399</v>
      </c>
      <c r="D14" s="7">
        <v>0.57061358691875896</v>
      </c>
      <c r="G14" s="7">
        <f ca="1"/>
        <v>2.5683926958063599</v>
      </c>
      <c r="L14" s="7">
        <v>12</v>
      </c>
      <c r="M14" s="7">
        <v>5.8728718161872253</v>
      </c>
    </row>
    <row r="15" spans="1:15" x14ac:dyDescent="0.2">
      <c r="A15" s="7">
        <v>13</v>
      </c>
      <c r="B15" s="7">
        <v>1.07686435082992</v>
      </c>
      <c r="C15" s="7">
        <v>1.49152834497644</v>
      </c>
      <c r="D15" s="7">
        <v>2.5683926958063599</v>
      </c>
      <c r="G15" s="7">
        <f ca="1"/>
        <v>2.8820418346349599</v>
      </c>
      <c r="L15" s="7">
        <v>13</v>
      </c>
      <c r="M15" s="7">
        <v>5.8407064875443524</v>
      </c>
    </row>
    <row r="16" spans="1:15" x14ac:dyDescent="0.2">
      <c r="A16" s="7">
        <v>14</v>
      </c>
      <c r="B16" s="7">
        <v>1.36970866161306</v>
      </c>
      <c r="C16" s="7">
        <v>1.5123331730219001</v>
      </c>
      <c r="D16" s="7">
        <v>2.8820418346349599</v>
      </c>
      <c r="G16" s="7">
        <f ca="1"/>
        <v>1.8940109740120801</v>
      </c>
      <c r="L16" s="7">
        <v>14</v>
      </c>
      <c r="M16" s="7">
        <v>5.8624802269640632</v>
      </c>
    </row>
    <row r="17" spans="1:13" x14ac:dyDescent="0.2">
      <c r="A17" s="7">
        <v>15</v>
      </c>
      <c r="B17" s="7">
        <v>0.36947725026318301</v>
      </c>
      <c r="C17" s="7">
        <v>1.5245337237488901</v>
      </c>
      <c r="D17" s="7">
        <v>1.8940109740120801</v>
      </c>
      <c r="G17" s="7">
        <f ca="1"/>
        <v>2.2643042985198898</v>
      </c>
      <c r="L17" s="7">
        <v>15</v>
      </c>
      <c r="M17" s="7">
        <v>5.6724045839546235</v>
      </c>
    </row>
    <row r="18" spans="1:13" x14ac:dyDescent="0.2">
      <c r="A18" s="7">
        <v>16</v>
      </c>
      <c r="B18" s="7">
        <v>0.69487932270388297</v>
      </c>
      <c r="C18" s="7">
        <v>1.5694249758159999</v>
      </c>
      <c r="D18" s="7">
        <v>2.2643042985198898</v>
      </c>
      <c r="G18" s="7">
        <f ca="1"/>
        <v>1.94575337560336</v>
      </c>
      <c r="L18" s="7">
        <v>16</v>
      </c>
      <c r="M18" s="7">
        <v>5.5383380958637742</v>
      </c>
    </row>
    <row r="19" spans="1:13" x14ac:dyDescent="0.2">
      <c r="A19" s="7">
        <v>17</v>
      </c>
      <c r="B19" s="7">
        <v>0.306308054632495</v>
      </c>
      <c r="C19" s="7">
        <v>1.6394453209708699</v>
      </c>
      <c r="D19" s="7">
        <v>1.94575337560336</v>
      </c>
      <c r="G19" s="7">
        <f ca="1"/>
        <v>3.66528779433495</v>
      </c>
      <c r="L19" s="7">
        <v>17</v>
      </c>
      <c r="M19" s="7">
        <v>5.3531181462434274</v>
      </c>
    </row>
    <row r="20" spans="1:13" x14ac:dyDescent="0.2">
      <c r="A20" s="7">
        <v>18</v>
      </c>
      <c r="B20" s="7">
        <v>1.9362747677704799</v>
      </c>
      <c r="C20" s="7">
        <v>1.7290130265644701</v>
      </c>
      <c r="D20" s="7">
        <v>3.66528779433495</v>
      </c>
      <c r="G20" s="7">
        <f ca="1"/>
        <v>1.0228459322640699</v>
      </c>
      <c r="L20" s="7">
        <v>18</v>
      </c>
      <c r="M20" s="7">
        <v>5.5088321503314672</v>
      </c>
    </row>
    <row r="21" spans="1:13" x14ac:dyDescent="0.2">
      <c r="A21" s="7">
        <v>19</v>
      </c>
      <c r="B21" s="7">
        <v>-0.71042855518793002</v>
      </c>
      <c r="C21" s="7">
        <v>1.7332744874520001</v>
      </c>
      <c r="D21" s="7">
        <v>1.0228459322640699</v>
      </c>
      <c r="G21" s="7">
        <f ca="1"/>
        <v>2.2106103342932699</v>
      </c>
      <c r="L21" s="7">
        <v>19</v>
      </c>
      <c r="M21" s="7">
        <v>5.2293185861066762</v>
      </c>
    </row>
    <row r="22" spans="1:13" x14ac:dyDescent="0.2">
      <c r="A22" s="7">
        <v>20</v>
      </c>
      <c r="B22" s="7">
        <v>0.37805386473117403</v>
      </c>
      <c r="C22" s="7">
        <v>1.83255646956209</v>
      </c>
      <c r="D22" s="7">
        <v>2.2106103342932699</v>
      </c>
      <c r="G22" s="7">
        <f ca="1"/>
        <v>1.75906795788873</v>
      </c>
      <c r="L22" s="7">
        <v>20</v>
      </c>
      <c r="M22" s="7">
        <v>5.0583493246927729</v>
      </c>
    </row>
    <row r="23" spans="1:13" x14ac:dyDescent="0.2">
      <c r="A23" s="7">
        <v>21</v>
      </c>
      <c r="B23" s="7">
        <v>-0.107147675201421</v>
      </c>
      <c r="C23" s="7">
        <v>1.86621563309015</v>
      </c>
      <c r="D23" s="7">
        <v>1.75906795788873</v>
      </c>
      <c r="G23" s="7">
        <f ca="1"/>
        <v>2.7761760793872998</v>
      </c>
      <c r="L23" s="7">
        <v>21</v>
      </c>
      <c r="M23" s="7">
        <v>4.8253704271733824</v>
      </c>
    </row>
    <row r="24" spans="1:13" x14ac:dyDescent="0.2">
      <c r="A24" s="7">
        <v>22</v>
      </c>
      <c r="B24" s="7">
        <v>0.84848901750184103</v>
      </c>
      <c r="C24" s="7">
        <v>1.92768706188546</v>
      </c>
      <c r="D24" s="7">
        <v>2.7761760793872998</v>
      </c>
      <c r="G24" s="7">
        <f ca="1"/>
        <v>2.1591600284807999</v>
      </c>
      <c r="L24" s="7">
        <v>22</v>
      </c>
      <c r="M24" s="7">
        <v>4.7342781291601632</v>
      </c>
    </row>
    <row r="25" spans="1:13" x14ac:dyDescent="0.2">
      <c r="A25" s="7">
        <v>23</v>
      </c>
      <c r="B25" s="7">
        <v>0.22220535340647801</v>
      </c>
      <c r="C25" s="7">
        <v>1.9369546750743201</v>
      </c>
      <c r="D25" s="7">
        <v>2.1591600284807999</v>
      </c>
      <c r="G25" s="7">
        <f ca="1"/>
        <v>3.9895764936349898</v>
      </c>
      <c r="L25" s="7">
        <v>23</v>
      </c>
      <c r="M25" s="7">
        <v>4.5383700740059325</v>
      </c>
    </row>
    <row r="26" spans="1:13" x14ac:dyDescent="0.2">
      <c r="A26" s="7">
        <v>24</v>
      </c>
      <c r="B26" s="7">
        <v>1.9935340259341401</v>
      </c>
      <c r="C26" s="7">
        <v>1.9960424677008599</v>
      </c>
      <c r="D26" s="7">
        <v>3.9895764936349898</v>
      </c>
      <c r="G26" s="7">
        <f ca="1"/>
        <v>3.3754139330161199</v>
      </c>
      <c r="L26" s="7">
        <v>24</v>
      </c>
      <c r="M26" s="7">
        <v>4.6736049684970613</v>
      </c>
    </row>
    <row r="27" spans="1:13" x14ac:dyDescent="0.2">
      <c r="A27" s="7">
        <v>25</v>
      </c>
      <c r="B27" s="7">
        <v>1.2447994450789599</v>
      </c>
      <c r="C27" s="7">
        <v>2.13061448793716</v>
      </c>
      <c r="D27" s="7">
        <v>3.3754139330161199</v>
      </c>
      <c r="G27" s="7">
        <f ca="1"/>
        <v>4.0838373586684797</v>
      </c>
      <c r="L27" s="7">
        <v>25</v>
      </c>
      <c r="M27" s="7">
        <v>4.6533167855746616</v>
      </c>
    </row>
    <row r="28" spans="1:13" x14ac:dyDescent="0.2">
      <c r="A28" s="7">
        <v>26</v>
      </c>
      <c r="B28" s="7">
        <v>1.92018284912992</v>
      </c>
      <c r="C28" s="7">
        <v>2.16365450953856</v>
      </c>
      <c r="D28" s="7">
        <v>4.0838373586684797</v>
      </c>
      <c r="G28" s="7">
        <f ca="1"/>
        <v>2.4935432277383098</v>
      </c>
      <c r="L28" s="7">
        <v>26</v>
      </c>
      <c r="M28" s="7">
        <v>4.7611660155341351</v>
      </c>
    </row>
    <row r="29" spans="1:13" x14ac:dyDescent="0.2">
      <c r="A29" s="7">
        <v>27</v>
      </c>
      <c r="B29" s="7">
        <v>0.30314746435190698</v>
      </c>
      <c r="C29" s="7">
        <v>2.1903957633864102</v>
      </c>
      <c r="D29" s="7">
        <v>2.4935432277383098</v>
      </c>
      <c r="G29" s="7">
        <f ca="1"/>
        <v>3.8288857440126698</v>
      </c>
      <c r="L29" s="7">
        <v>27</v>
      </c>
      <c r="M29" s="7">
        <v>4.5711457648798337</v>
      </c>
    </row>
    <row r="30" spans="1:13" x14ac:dyDescent="0.2">
      <c r="A30" s="7">
        <v>28</v>
      </c>
      <c r="B30" s="7">
        <v>1.6364118631284299</v>
      </c>
      <c r="C30" s="7">
        <v>2.1924738808842399</v>
      </c>
      <c r="D30" s="7">
        <v>3.8288857440126698</v>
      </c>
      <c r="G30" s="7">
        <f ca="1"/>
        <v>3.3465711518149699</v>
      </c>
      <c r="L30" s="7">
        <v>28</v>
      </c>
      <c r="M30" s="7">
        <v>4.5950137362693564</v>
      </c>
    </row>
    <row r="31" spans="1:13" x14ac:dyDescent="0.2">
      <c r="A31" s="7">
        <v>29</v>
      </c>
      <c r="B31" s="7">
        <v>1.0798928139788699</v>
      </c>
      <c r="C31" s="7">
        <v>2.2666783378361002</v>
      </c>
      <c r="D31" s="7">
        <v>3.3465711518149699</v>
      </c>
      <c r="G31" s="7">
        <f ca="1"/>
        <v>3.06974123271939</v>
      </c>
      <c r="L31" s="7">
        <v>29</v>
      </c>
      <c r="M31" s="7">
        <v>4.5179302169655671</v>
      </c>
    </row>
    <row r="32" spans="1:13" x14ac:dyDescent="0.2">
      <c r="A32" s="7">
        <v>30</v>
      </c>
      <c r="B32" s="7">
        <v>0.789120215780033</v>
      </c>
      <c r="C32" s="7">
        <v>2.2806210169393499</v>
      </c>
      <c r="D32" s="7">
        <v>3.06974123271939</v>
      </c>
      <c r="G32" s="7">
        <f ca="1"/>
        <v>4.4613703212128097</v>
      </c>
      <c r="L32" s="7">
        <v>30</v>
      </c>
      <c r="M32" s="7">
        <v>4.3867105869385963</v>
      </c>
    </row>
    <row r="33" spans="1:13" x14ac:dyDescent="0.2">
      <c r="A33" s="7">
        <v>31</v>
      </c>
      <c r="B33" s="7">
        <v>2.1780043899566</v>
      </c>
      <c r="C33" s="7">
        <v>2.2833659312562</v>
      </c>
      <c r="D33" s="7">
        <v>4.4613703212128097</v>
      </c>
      <c r="G33" s="7">
        <f ca="1"/>
        <v>3.56986114160315</v>
      </c>
      <c r="L33" s="7">
        <v>31</v>
      </c>
      <c r="M33" s="7">
        <v>4.4938633896252203</v>
      </c>
    </row>
    <row r="34" spans="1:13" x14ac:dyDescent="0.2">
      <c r="A34" s="7">
        <v>32</v>
      </c>
      <c r="B34" s="7">
        <v>1.26256334695218</v>
      </c>
      <c r="C34" s="7">
        <v>2.3072977946509701</v>
      </c>
      <c r="D34" s="7">
        <v>3.56986114160315</v>
      </c>
      <c r="G34" s="7">
        <f ca="1"/>
        <v>2.9119185063806201</v>
      </c>
      <c r="L34" s="7">
        <v>32</v>
      </c>
      <c r="M34" s="7">
        <v>4.4213612934894009</v>
      </c>
    </row>
    <row r="35" spans="1:13" x14ac:dyDescent="0.2">
      <c r="A35" s="7">
        <v>33</v>
      </c>
      <c r="B35" s="7">
        <v>0.58534839725679</v>
      </c>
      <c r="C35" s="7">
        <v>2.3265701091238302</v>
      </c>
      <c r="D35" s="7">
        <v>2.9119185063806201</v>
      </c>
      <c r="G35" s="7">
        <f ca="1"/>
        <v>3.2874800895004599</v>
      </c>
      <c r="L35" s="7">
        <v>33</v>
      </c>
      <c r="M35" s="7">
        <v>4.2374575000083565</v>
      </c>
    </row>
    <row r="36" spans="1:13" x14ac:dyDescent="0.2">
      <c r="A36" s="7">
        <v>34</v>
      </c>
      <c r="B36" s="7">
        <v>0.95238176417614195</v>
      </c>
      <c r="C36" s="7">
        <v>2.3350983253243198</v>
      </c>
      <c r="D36" s="7">
        <v>3.2874800895004599</v>
      </c>
      <c r="G36" s="7">
        <f ca="1"/>
        <v>4.3591449478607904</v>
      </c>
      <c r="L36" s="7">
        <v>34</v>
      </c>
      <c r="M36" s="7">
        <v>4.1010412938528589</v>
      </c>
    </row>
    <row r="37" spans="1:13" x14ac:dyDescent="0.2">
      <c r="A37" s="7">
        <v>35</v>
      </c>
      <c r="B37" s="7">
        <v>2.0086548440821699</v>
      </c>
      <c r="C37" s="7">
        <v>2.3504901037786201</v>
      </c>
      <c r="D37" s="7">
        <v>4.3591449478607904</v>
      </c>
      <c r="G37" s="7">
        <f ca="1"/>
        <v>3.621917690169</v>
      </c>
      <c r="L37" s="7">
        <v>35</v>
      </c>
      <c r="M37" s="7">
        <v>4.1364518159068648</v>
      </c>
    </row>
    <row r="38" spans="1:13" x14ac:dyDescent="0.2">
      <c r="A38" s="7">
        <v>36</v>
      </c>
      <c r="B38" s="7">
        <v>1.17155881763337</v>
      </c>
      <c r="C38" s="7">
        <v>2.45035887253563</v>
      </c>
      <c r="D38" s="7">
        <v>3.621917690169</v>
      </c>
      <c r="G38" s="7">
        <f ca="1"/>
        <v>4.5382717133881796</v>
      </c>
      <c r="L38" s="7">
        <v>36</v>
      </c>
      <c r="M38" s="7">
        <v>4.0325665519369505</v>
      </c>
    </row>
    <row r="39" spans="1:13" x14ac:dyDescent="0.2">
      <c r="A39" s="7">
        <v>37</v>
      </c>
      <c r="B39" s="7">
        <v>2.0873247124499299</v>
      </c>
      <c r="C39" s="7">
        <v>2.4509470009382501</v>
      </c>
      <c r="D39" s="7">
        <v>4.5382717133881796</v>
      </c>
      <c r="G39" s="7">
        <f ca="1"/>
        <v>3.2349993346327999</v>
      </c>
      <c r="L39" s="7">
        <v>37</v>
      </c>
      <c r="M39" s="7">
        <v>4.0751632211447104</v>
      </c>
    </row>
    <row r="40" spans="1:13" x14ac:dyDescent="0.2">
      <c r="A40" s="7">
        <v>38</v>
      </c>
      <c r="B40" s="7">
        <v>0.73461844033210499</v>
      </c>
      <c r="C40" s="7">
        <v>2.5003808943006902</v>
      </c>
      <c r="D40" s="7">
        <v>3.2349993346327999</v>
      </c>
      <c r="G40" s="7">
        <f ca="1"/>
        <v>4.1357470739363302</v>
      </c>
      <c r="L40" s="7">
        <v>38</v>
      </c>
      <c r="M40" s="7">
        <v>3.8896263536017699</v>
      </c>
    </row>
    <row r="41" spans="1:13" x14ac:dyDescent="0.2">
      <c r="A41" s="7">
        <v>39</v>
      </c>
      <c r="B41" s="7">
        <v>1.62328618159775</v>
      </c>
      <c r="C41" s="7">
        <v>2.5124608923385798</v>
      </c>
      <c r="D41" s="7">
        <v>4.1357470739363302</v>
      </c>
      <c r="G41" s="7">
        <f ca="1"/>
        <v>3.8587017921208502</v>
      </c>
      <c r="L41" s="7">
        <v>39</v>
      </c>
      <c r="M41" s="7">
        <v>3.8387322141067726</v>
      </c>
    </row>
    <row r="42" spans="1:13" x14ac:dyDescent="0.2">
      <c r="A42" s="7">
        <v>40</v>
      </c>
      <c r="B42" s="7">
        <v>1.3169308781260201</v>
      </c>
      <c r="C42" s="7">
        <v>2.5417709139948399</v>
      </c>
      <c r="D42" s="7">
        <v>3.8587017921208502</v>
      </c>
      <c r="G42" s="7">
        <f ca="1"/>
        <v>4.1988454895135403</v>
      </c>
      <c r="L42" s="7">
        <v>40</v>
      </c>
      <c r="M42" s="7">
        <v>3.7306167584892824</v>
      </c>
    </row>
    <row r="43" spans="1:13" x14ac:dyDescent="0.2">
      <c r="A43" s="7">
        <v>41</v>
      </c>
      <c r="B43" s="7">
        <v>1.63868488629764</v>
      </c>
      <c r="C43" s="7">
        <v>2.5601606032159001</v>
      </c>
      <c r="D43" s="7">
        <v>4.1988454895135403</v>
      </c>
      <c r="G43" s="7">
        <f ca="1"/>
        <v>3.80370880614052</v>
      </c>
      <c r="L43" s="7">
        <v>41</v>
      </c>
      <c r="M43" s="7">
        <v>3.668225677382106</v>
      </c>
    </row>
    <row r="44" spans="1:13" x14ac:dyDescent="0.2">
      <c r="A44" s="7">
        <v>42</v>
      </c>
      <c r="B44" s="7">
        <v>0.96452756918857396</v>
      </c>
      <c r="C44" s="7">
        <v>2.8391812369519398</v>
      </c>
      <c r="D44" s="7">
        <v>3.80370880614052</v>
      </c>
      <c r="G44" s="7">
        <f ca="1"/>
        <v>3.2467819086553602</v>
      </c>
      <c r="L44" s="7">
        <v>42</v>
      </c>
      <c r="M44" s="7">
        <v>3.5286892832787347</v>
      </c>
    </row>
    <row r="45" spans="1:13" x14ac:dyDescent="0.2">
      <c r="A45" s="7">
        <v>43</v>
      </c>
      <c r="B45" s="7">
        <v>0.39908690007543701</v>
      </c>
      <c r="C45" s="7">
        <v>2.8476950085799202</v>
      </c>
      <c r="D45" s="7">
        <v>3.2467819086553602</v>
      </c>
      <c r="G45" s="7">
        <f ca="1"/>
        <v>4.8729065249572097</v>
      </c>
      <c r="L45" s="7">
        <v>43</v>
      </c>
      <c r="M45" s="7">
        <v>3.286397936832842</v>
      </c>
    </row>
    <row r="46" spans="1:13" x14ac:dyDescent="0.2">
      <c r="A46" s="7">
        <v>44</v>
      </c>
      <c r="B46" s="7">
        <v>1.94274785304716</v>
      </c>
      <c r="C46" s="7">
        <v>2.9301586719100499</v>
      </c>
      <c r="D46" s="7">
        <v>4.8729065249572097</v>
      </c>
      <c r="G46" s="7">
        <f ca="1"/>
        <v>5.7779446870968396</v>
      </c>
      <c r="L46" s="7">
        <v>44</v>
      </c>
      <c r="M46" s="7">
        <v>3.3053146039226915</v>
      </c>
    </row>
    <row r="47" spans="1:13" x14ac:dyDescent="0.2">
      <c r="A47" s="7">
        <v>45</v>
      </c>
      <c r="B47" s="7">
        <v>2.82603441858293</v>
      </c>
      <c r="C47" s="7">
        <v>2.95191026851391</v>
      </c>
      <c r="D47" s="7">
        <v>5.7779446870968396</v>
      </c>
      <c r="G47" s="7">
        <f ca="1"/>
        <v>4.8517890988420502</v>
      </c>
      <c r="L47" s="7">
        <v>45</v>
      </c>
      <c r="M47" s="7">
        <v>3.4725703941339434</v>
      </c>
    </row>
    <row r="48" spans="1:13" x14ac:dyDescent="0.2">
      <c r="A48" s="7">
        <v>46</v>
      </c>
      <c r="B48" s="7">
        <v>1.8147197034117599</v>
      </c>
      <c r="C48" s="7">
        <v>3.0370693954302901</v>
      </c>
      <c r="D48" s="7">
        <v>4.8517890988420502</v>
      </c>
      <c r="G48" s="7">
        <f ca="1"/>
        <v>6.4159056725949402</v>
      </c>
      <c r="L48" s="7">
        <v>46</v>
      </c>
      <c r="M48" s="7">
        <v>3.4604558240444918</v>
      </c>
    </row>
    <row r="49" spans="1:13" x14ac:dyDescent="0.2">
      <c r="A49" s="7">
        <v>47</v>
      </c>
      <c r="B49" s="7">
        <v>3.32737747301984</v>
      </c>
      <c r="C49" s="7">
        <v>3.0885281995751002</v>
      </c>
      <c r="D49" s="7">
        <v>6.4159056725949402</v>
      </c>
      <c r="G49" s="7">
        <f ca="1"/>
        <v>7.7660340065941798</v>
      </c>
      <c r="L49" s="7">
        <v>47</v>
      </c>
      <c r="M49" s="7">
        <v>3.7098681501239872</v>
      </c>
    </row>
    <row r="50" spans="1:13" x14ac:dyDescent="0.2">
      <c r="A50" s="7">
        <v>48</v>
      </c>
      <c r="B50" s="7">
        <v>4.66507697992839</v>
      </c>
      <c r="C50" s="7">
        <v>3.1009570266657902</v>
      </c>
      <c r="D50" s="7">
        <v>7.7660340065941798</v>
      </c>
      <c r="G50" s="7">
        <f ca="1"/>
        <v>4.5463127114918596</v>
      </c>
      <c r="L50" s="7">
        <v>48</v>
      </c>
      <c r="M50" s="7">
        <v>4.1734077614437215</v>
      </c>
    </row>
    <row r="51" spans="1:13" x14ac:dyDescent="0.2">
      <c r="A51" s="7">
        <v>49</v>
      </c>
      <c r="B51" s="7">
        <v>1.44409844166024</v>
      </c>
      <c r="C51" s="7">
        <v>3.1022142698316202</v>
      </c>
      <c r="D51" s="7">
        <v>4.5463127114918596</v>
      </c>
      <c r="G51" s="7">
        <f ca="1"/>
        <v>6.2948431149103099</v>
      </c>
      <c r="L51" s="7">
        <v>49</v>
      </c>
      <c r="M51" s="7">
        <v>4.0672728105604561</v>
      </c>
    </row>
    <row r="52" spans="1:13" x14ac:dyDescent="0.2">
      <c r="A52" s="7">
        <v>50</v>
      </c>
      <c r="B52" s="7">
        <v>3.1612879733083301</v>
      </c>
      <c r="C52" s="7">
        <v>3.1335551416019798</v>
      </c>
      <c r="D52" s="7">
        <v>6.2948431149103099</v>
      </c>
      <c r="G52" s="7">
        <f ca="1"/>
        <v>5.2850093494934001</v>
      </c>
      <c r="L52" s="7">
        <v>50</v>
      </c>
      <c r="M52" s="7">
        <v>4.239998680474562</v>
      </c>
    </row>
    <row r="53" spans="1:13" x14ac:dyDescent="0.2">
      <c r="A53" s="7">
        <v>51</v>
      </c>
      <c r="B53" s="7">
        <v>2.1131215482335</v>
      </c>
      <c r="C53" s="7">
        <v>3.1718878012599001</v>
      </c>
      <c r="D53" s="7">
        <v>5.2850093494934001</v>
      </c>
      <c r="G53" s="7">
        <f ca="1"/>
        <v>5.1790042251267803</v>
      </c>
      <c r="L53" s="7">
        <v>51</v>
      </c>
      <c r="M53" s="7">
        <v>4.2340957476603434</v>
      </c>
    </row>
    <row r="54" spans="1:13" x14ac:dyDescent="0.2">
      <c r="A54" s="7">
        <v>52</v>
      </c>
      <c r="B54" s="7">
        <v>1.99004513177117</v>
      </c>
      <c r="C54" s="7">
        <v>3.18895909335561</v>
      </c>
      <c r="D54" s="7">
        <v>5.1790042251267803</v>
      </c>
      <c r="G54" s="7">
        <f ca="1"/>
        <v>4.3745980755796401</v>
      </c>
      <c r="L54" s="7">
        <v>52</v>
      </c>
      <c r="M54" s="7">
        <v>4.2005516505333045</v>
      </c>
    </row>
    <row r="55" spans="1:13" x14ac:dyDescent="0.2">
      <c r="A55" s="7">
        <v>53</v>
      </c>
      <c r="B55" s="7">
        <v>1.0846977704663801</v>
      </c>
      <c r="C55" s="7">
        <v>3.2899003051132598</v>
      </c>
      <c r="D55" s="7">
        <v>4.3745980755796401</v>
      </c>
      <c r="G55" s="7">
        <f ca="1"/>
        <v>6.3051712749218503</v>
      </c>
      <c r="L55" s="7">
        <v>53</v>
      </c>
      <c r="M55" s="7">
        <v>4.020976076841043</v>
      </c>
    </row>
    <row r="56" spans="1:13" x14ac:dyDescent="0.2">
      <c r="A56" s="7">
        <v>54</v>
      </c>
      <c r="B56" s="7">
        <v>2.9331279065981599</v>
      </c>
      <c r="C56" s="7">
        <v>3.3720433683236899</v>
      </c>
      <c r="D56" s="7">
        <v>6.3051712749218503</v>
      </c>
      <c r="G56" s="7">
        <f ca="1"/>
        <v>4.5282346141211596</v>
      </c>
      <c r="L56" s="7">
        <v>54</v>
      </c>
      <c r="M56" s="7">
        <v>4.1495204792229465</v>
      </c>
    </row>
    <row r="57" spans="1:13" x14ac:dyDescent="0.2">
      <c r="A57" s="7">
        <v>55</v>
      </c>
      <c r="B57" s="7">
        <v>1.08596700164615</v>
      </c>
      <c r="C57" s="7">
        <v>3.44226761247501</v>
      </c>
      <c r="D57" s="7">
        <v>4.5282346141211596</v>
      </c>
      <c r="G57" s="7">
        <f ca="1"/>
        <v>5.8397616525770797</v>
      </c>
      <c r="L57" s="7">
        <v>55</v>
      </c>
      <c r="M57" s="7">
        <v>3.970892614810122</v>
      </c>
    </row>
    <row r="58" spans="1:13" x14ac:dyDescent="0.2">
      <c r="A58" s="7">
        <v>56</v>
      </c>
      <c r="B58" s="7">
        <v>2.3780870282226001</v>
      </c>
      <c r="C58" s="7">
        <v>3.46167462435448</v>
      </c>
      <c r="D58" s="7">
        <v>5.8397616525770797</v>
      </c>
      <c r="G58" s="7">
        <f ca="1"/>
        <v>7.2671466563286202</v>
      </c>
      <c r="L58" s="7">
        <v>56</v>
      </c>
      <c r="M58" s="7">
        <v>4.0017082975987233</v>
      </c>
    </row>
    <row r="59" spans="1:13" x14ac:dyDescent="0.2">
      <c r="A59" s="7">
        <v>57</v>
      </c>
      <c r="B59" s="7">
        <v>3.7520515420101299</v>
      </c>
      <c r="C59" s="7">
        <v>3.5150951143184899</v>
      </c>
      <c r="D59" s="7">
        <v>7.2671466563286202</v>
      </c>
      <c r="G59" s="7">
        <f ca="1"/>
        <v>4.7356533042315396</v>
      </c>
      <c r="L59" s="7">
        <v>57</v>
      </c>
      <c r="M59" s="7">
        <v>4.2436960893157973</v>
      </c>
    </row>
    <row r="60" spans="1:13" x14ac:dyDescent="0.2">
      <c r="A60" s="7">
        <v>58</v>
      </c>
      <c r="B60" s="7">
        <v>1.1887182269649399</v>
      </c>
      <c r="C60" s="7">
        <v>3.5469350772666002</v>
      </c>
      <c r="D60" s="7">
        <v>4.7356533042315396</v>
      </c>
      <c r="G60" s="7">
        <f ca="1"/>
        <v>6.4905453593602598</v>
      </c>
      <c r="L60" s="7">
        <v>58</v>
      </c>
      <c r="M60" s="7">
        <v>4.0635348006285836</v>
      </c>
    </row>
    <row r="61" spans="1:13" x14ac:dyDescent="0.2">
      <c r="A61" s="7">
        <v>59</v>
      </c>
      <c r="B61" s="7">
        <v>2.8276477635766</v>
      </c>
      <c r="C61" s="7">
        <v>3.66289759578365</v>
      </c>
      <c r="D61" s="7">
        <v>6.4905453593602598</v>
      </c>
      <c r="G61" s="7">
        <f ca="1"/>
        <v>6.2487569888161101</v>
      </c>
      <c r="L61" s="7">
        <v>59</v>
      </c>
      <c r="M61" s="7">
        <v>4.164596776186678</v>
      </c>
    </row>
    <row r="62" spans="1:13" x14ac:dyDescent="0.2">
      <c r="A62" s="7">
        <v>60</v>
      </c>
      <c r="B62" s="7">
        <v>2.5504247986441002</v>
      </c>
      <c r="C62" s="7">
        <v>3.6983321901720001</v>
      </c>
      <c r="D62" s="7">
        <v>6.2487569888161101</v>
      </c>
      <c r="G62" s="7">
        <f ca="1"/>
        <v>6.8951935561327904</v>
      </c>
      <c r="L62" s="7">
        <v>60</v>
      </c>
      <c r="M62" s="7">
        <v>4.2174418909635518</v>
      </c>
    </row>
    <row r="63" spans="1:13" x14ac:dyDescent="0.2">
      <c r="A63" s="7">
        <v>61</v>
      </c>
      <c r="B63" s="7">
        <v>3.163825520904</v>
      </c>
      <c r="C63" s="7">
        <v>3.7313680352288001</v>
      </c>
      <c r="D63" s="7">
        <v>6.8951935561327904</v>
      </c>
      <c r="G63" s="7">
        <f ca="1"/>
        <v>8.3808219913451403</v>
      </c>
      <c r="L63" s="7">
        <v>61</v>
      </c>
      <c r="M63" s="7">
        <v>4.3594360530322147</v>
      </c>
    </row>
    <row r="64" spans="1:13" x14ac:dyDescent="0.2">
      <c r="A64" s="7">
        <v>62</v>
      </c>
      <c r="B64" s="7">
        <v>4.6386488848269103</v>
      </c>
      <c r="C64" s="7">
        <v>3.74217310651823</v>
      </c>
      <c r="D64" s="7">
        <v>8.3808219913451403</v>
      </c>
      <c r="G64" s="7">
        <f ca="1"/>
        <v>6.0540344388819101</v>
      </c>
      <c r="L64" s="7">
        <v>62</v>
      </c>
      <c r="M64" s="7">
        <v>4.6824105874142345</v>
      </c>
    </row>
    <row r="65" spans="1:13" x14ac:dyDescent="0.2">
      <c r="A65" s="7">
        <v>63</v>
      </c>
      <c r="B65" s="7">
        <v>2.2351762789571401</v>
      </c>
      <c r="C65" s="7">
        <v>3.81885815992477</v>
      </c>
      <c r="D65" s="7">
        <v>6.0540344388819101</v>
      </c>
      <c r="G65" s="7">
        <f ca="1"/>
        <v>8.9959303709359997</v>
      </c>
      <c r="L65" s="7">
        <v>63</v>
      </c>
      <c r="M65" s="7">
        <v>4.673606998138796</v>
      </c>
    </row>
    <row r="66" spans="1:13" x14ac:dyDescent="0.2">
      <c r="A66" s="7">
        <v>64</v>
      </c>
      <c r="B66" s="7">
        <v>5.1302065495417999</v>
      </c>
      <c r="C66" s="7">
        <v>3.86572382139421</v>
      </c>
      <c r="D66" s="7">
        <v>8.9959303709359997</v>
      </c>
      <c r="G66" s="7">
        <f ca="1"/>
        <v>6.2073582218039398</v>
      </c>
      <c r="L66" s="7">
        <v>64</v>
      </c>
      <c r="M66" s="7">
        <v>5.0238415580586837</v>
      </c>
    </row>
    <row r="67" spans="1:13" x14ac:dyDescent="0.2">
      <c r="A67" s="7">
        <v>65</v>
      </c>
      <c r="B67" s="7">
        <v>2.2557322504900399</v>
      </c>
      <c r="C67" s="7">
        <v>3.9516259713139101</v>
      </c>
      <c r="D67" s="7">
        <v>6.2073582218039398</v>
      </c>
      <c r="G67" s="7">
        <f ca="1"/>
        <v>7.0406333808147199</v>
      </c>
      <c r="L67" s="7">
        <v>65</v>
      </c>
      <c r="M67" s="7">
        <v>5.0189522548687622</v>
      </c>
    </row>
    <row r="68" spans="1:13" x14ac:dyDescent="0.2">
      <c r="A68" s="7">
        <v>66</v>
      </c>
      <c r="B68" s="7">
        <v>3.0307481147385</v>
      </c>
      <c r="C68" s="7">
        <v>4.0098852660762097</v>
      </c>
      <c r="D68" s="7">
        <v>7.0406333808147199</v>
      </c>
      <c r="G68" s="7">
        <f ca="1"/>
        <v>7.9673784175859703</v>
      </c>
      <c r="L68" s="7">
        <v>66</v>
      </c>
      <c r="M68" s="7">
        <v>5.127339566938045</v>
      </c>
    </row>
    <row r="69" spans="1:13" x14ac:dyDescent="0.2">
      <c r="A69" s="7">
        <v>67</v>
      </c>
      <c r="B69" s="7">
        <v>3.82833708780649</v>
      </c>
      <c r="C69" s="7">
        <v>4.1390413297794799</v>
      </c>
      <c r="D69" s="7">
        <v>7.9673784175859703</v>
      </c>
      <c r="G69" s="7">
        <f ca="1"/>
        <v>7.2649866755334997</v>
      </c>
      <c r="L69" s="7">
        <v>67</v>
      </c>
      <c r="M69" s="7">
        <v>5.3379081833721393</v>
      </c>
    </row>
    <row r="70" spans="1:13" x14ac:dyDescent="0.2">
      <c r="A70" s="7">
        <v>68</v>
      </c>
      <c r="B70" s="7">
        <v>3.1234250734765898</v>
      </c>
      <c r="C70" s="7">
        <v>4.1415616020569104</v>
      </c>
      <c r="D70" s="7">
        <v>7.2649866755334997</v>
      </c>
      <c r="G70" s="7">
        <f ca="1"/>
        <v>9.3339498205220899</v>
      </c>
      <c r="L70" s="7">
        <v>68</v>
      </c>
      <c r="M70" s="7">
        <v>5.4597211459595538</v>
      </c>
    </row>
    <row r="71" spans="1:13" x14ac:dyDescent="0.2">
      <c r="A71" s="7">
        <v>69</v>
      </c>
      <c r="B71" s="7">
        <v>5.1790076803280503</v>
      </c>
      <c r="C71" s="7">
        <v>4.1549421401940396</v>
      </c>
      <c r="D71" s="7">
        <v>9.3339498205220899</v>
      </c>
      <c r="G71" s="7">
        <f ca="1"/>
        <v>9.0118552321028407</v>
      </c>
      <c r="L71" s="7">
        <v>69</v>
      </c>
      <c r="M71" s="7">
        <v>5.7460114114834644</v>
      </c>
    </row>
    <row r="72" spans="1:13" x14ac:dyDescent="0.2">
      <c r="A72" s="7">
        <v>70</v>
      </c>
      <c r="B72" s="7">
        <v>4.7555974320788801</v>
      </c>
      <c r="C72" s="7">
        <v>4.2562578000239597</v>
      </c>
      <c r="D72" s="7">
        <v>9.0118552321028407</v>
      </c>
      <c r="G72" s="7">
        <f ca="1"/>
        <v>7.2533739282673197</v>
      </c>
      <c r="L72" s="7">
        <v>70</v>
      </c>
      <c r="M72" s="7">
        <v>5.9884784575886396</v>
      </c>
    </row>
    <row r="73" spans="1:13" x14ac:dyDescent="0.2">
      <c r="A73" s="7">
        <v>71</v>
      </c>
      <c r="B73" s="7">
        <v>2.9571963548903</v>
      </c>
      <c r="C73" s="7">
        <v>4.2961775733770198</v>
      </c>
      <c r="D73" s="7">
        <v>7.2533739282673197</v>
      </c>
      <c r="G73" s="7">
        <f ca="1"/>
        <v>5.8257835736523598</v>
      </c>
      <c r="L73" s="7">
        <v>71</v>
      </c>
      <c r="M73" s="7">
        <v>6.079445363727654</v>
      </c>
    </row>
    <row r="74" spans="1:13" x14ac:dyDescent="0.2">
      <c r="A74" s="7">
        <v>72</v>
      </c>
      <c r="B74" s="7">
        <v>1.5098165955852401</v>
      </c>
      <c r="C74" s="7">
        <v>4.3159669780671202</v>
      </c>
      <c r="D74" s="7">
        <v>5.8257835736523598</v>
      </c>
      <c r="G74" s="7">
        <f ca="1"/>
        <v>6.5124645225651401</v>
      </c>
      <c r="L74" s="7">
        <v>72</v>
      </c>
      <c r="M74" s="7">
        <v>5.9622700711717576</v>
      </c>
    </row>
    <row r="75" spans="1:13" x14ac:dyDescent="0.2">
      <c r="A75" s="7">
        <v>73</v>
      </c>
      <c r="B75" s="7">
        <v>2.1700510647179398</v>
      </c>
      <c r="C75" s="7">
        <v>4.3424134578471998</v>
      </c>
      <c r="D75" s="7">
        <v>6.5124645225651401</v>
      </c>
      <c r="G75" s="7">
        <f ca="1"/>
        <v>5.6267422067731996</v>
      </c>
      <c r="L75" s="7">
        <v>73</v>
      </c>
      <c r="M75" s="7">
        <v>5.9452306132353048</v>
      </c>
    </row>
    <row r="76" spans="1:13" x14ac:dyDescent="0.2">
      <c r="A76" s="7">
        <v>74</v>
      </c>
      <c r="B76" s="7">
        <v>1.2771926293345299</v>
      </c>
      <c r="C76" s="7">
        <v>4.3495495774386699</v>
      </c>
      <c r="D76" s="7">
        <v>5.6267422067731996</v>
      </c>
      <c r="G76" s="7">
        <f ca="1"/>
        <v>8.7143969161335804</v>
      </c>
      <c r="L76" s="7">
        <v>74</v>
      </c>
      <c r="M76" s="7">
        <v>5.7616006057020996</v>
      </c>
    </row>
    <row r="77" spans="1:13" x14ac:dyDescent="0.2">
      <c r="A77" s="7">
        <v>75</v>
      </c>
      <c r="B77" s="7">
        <v>4.3085709757339297</v>
      </c>
      <c r="C77" s="7">
        <v>4.4058259403996498</v>
      </c>
      <c r="D77" s="7">
        <v>8.7143969161335804</v>
      </c>
      <c r="G77" s="7">
        <f ca="1"/>
        <v>8.0403756788197107</v>
      </c>
      <c r="L77" s="7">
        <v>75</v>
      </c>
      <c r="M77" s="7">
        <v>5.9475787075549045</v>
      </c>
    </row>
    <row r="78" spans="1:13" x14ac:dyDescent="0.2">
      <c r="A78" s="7">
        <v>76</v>
      </c>
      <c r="B78" s="7">
        <v>3.6254133599765801</v>
      </c>
      <c r="C78" s="7">
        <v>4.4149623188431297</v>
      </c>
      <c r="D78" s="7">
        <v>8.0403756788197107</v>
      </c>
      <c r="G78" s="7">
        <f ca="1"/>
        <v>5.6231132020252703</v>
      </c>
      <c r="L78" s="7">
        <v>76</v>
      </c>
      <c r="M78" s="7">
        <v>6.0833911447804079</v>
      </c>
    </row>
    <row r="79" spans="1:13" x14ac:dyDescent="0.2">
      <c r="A79" s="7">
        <v>77</v>
      </c>
      <c r="B79" s="7">
        <v>1.1458435005572301</v>
      </c>
      <c r="C79" s="7">
        <v>4.4772697014680398</v>
      </c>
      <c r="D79" s="7">
        <v>5.6231132020252703</v>
      </c>
      <c r="G79" s="7">
        <f ca="1"/>
        <v>7.2156640683748003</v>
      </c>
      <c r="L79" s="7">
        <v>77</v>
      </c>
      <c r="M79" s="7">
        <v>5.8623577475002522</v>
      </c>
    </row>
    <row r="80" spans="1:13" x14ac:dyDescent="0.2">
      <c r="A80" s="7">
        <v>78</v>
      </c>
      <c r="B80" s="7">
        <v>2.68863534422499</v>
      </c>
      <c r="C80" s="7">
        <v>4.5270287241498002</v>
      </c>
      <c r="D80" s="7">
        <v>7.2156640683748003</v>
      </c>
      <c r="G80" s="7">
        <f ca="1"/>
        <v>8.0356452553590891</v>
      </c>
      <c r="L80" s="7">
        <v>78</v>
      </c>
      <c r="M80" s="7">
        <v>5.9024174289746654</v>
      </c>
    </row>
    <row r="81" spans="1:13" x14ac:dyDescent="0.2">
      <c r="A81" s="7">
        <v>79</v>
      </c>
      <c r="B81" s="7">
        <v>3.5010675038742902</v>
      </c>
      <c r="C81" s="7">
        <v>4.5345777514848002</v>
      </c>
      <c r="D81" s="7">
        <v>8.0356452553590891</v>
      </c>
      <c r="G81" s="7">
        <f ca="1"/>
        <v>7.7993289208767704</v>
      </c>
      <c r="L81" s="7">
        <v>79</v>
      </c>
      <c r="M81" s="7">
        <v>6.0222660027447281</v>
      </c>
    </row>
    <row r="82" spans="1:13" x14ac:dyDescent="0.2">
      <c r="A82" s="7">
        <v>80</v>
      </c>
      <c r="B82" s="7">
        <v>3.2132765057578401</v>
      </c>
      <c r="C82" s="7">
        <v>4.5860524151189299</v>
      </c>
      <c r="D82" s="7">
        <v>7.7993289208767704</v>
      </c>
      <c r="G82" s="7">
        <f ca="1"/>
        <v>8.9031927260719499</v>
      </c>
      <c r="L82" s="7">
        <v>80</v>
      </c>
      <c r="M82" s="7">
        <v>6.1194042650226352</v>
      </c>
    </row>
    <row r="83" spans="1:13" x14ac:dyDescent="0.2">
      <c r="A83" s="7">
        <v>81</v>
      </c>
      <c r="B83" s="7">
        <v>4.2945331253082104</v>
      </c>
      <c r="C83" s="7">
        <v>4.6086596007637501</v>
      </c>
      <c r="D83" s="7">
        <v>8.9031927260719499</v>
      </c>
      <c r="G83" s="7">
        <f ca="1"/>
        <v>8.6073588335852609</v>
      </c>
      <c r="L83" s="7">
        <v>81</v>
      </c>
      <c r="M83" s="7">
        <v>6.2560579257995022</v>
      </c>
    </row>
    <row r="84" spans="1:13" x14ac:dyDescent="0.2">
      <c r="A84" s="7">
        <v>82</v>
      </c>
      <c r="B84" s="7">
        <v>3.97968298782523</v>
      </c>
      <c r="C84" s="7">
        <v>4.62767584576003</v>
      </c>
      <c r="D84" s="7">
        <v>8.6073588335852609</v>
      </c>
      <c r="G84" s="7">
        <f ca="1"/>
        <v>8.3547139703602902</v>
      </c>
      <c r="L84" s="7">
        <v>82</v>
      </c>
      <c r="M84" s="7">
        <v>6.375563532824458</v>
      </c>
    </row>
    <row r="85" spans="1:13" x14ac:dyDescent="0.2">
      <c r="A85" s="7">
        <v>83</v>
      </c>
      <c r="B85" s="7">
        <v>3.6890848045137798</v>
      </c>
      <c r="C85" s="7">
        <v>4.6656291658465099</v>
      </c>
      <c r="D85" s="7">
        <v>8.3547139703602902</v>
      </c>
      <c r="G85" s="7">
        <f ca="1"/>
        <v>6.8904665304312704</v>
      </c>
      <c r="L85" s="7">
        <v>83</v>
      </c>
      <c r="M85" s="7">
        <v>6.4810820372257743</v>
      </c>
    </row>
    <row r="86" spans="1:13" x14ac:dyDescent="0.2">
      <c r="A86" s="7">
        <v>84</v>
      </c>
      <c r="B86" s="7">
        <v>2.2202312877214898</v>
      </c>
      <c r="C86" s="7">
        <v>4.6702352427097802</v>
      </c>
      <c r="D86" s="7">
        <v>6.8904665304312704</v>
      </c>
      <c r="G86" s="7">
        <f ca="1"/>
        <v>6.5595929773770001</v>
      </c>
      <c r="L86" s="7">
        <v>84</v>
      </c>
      <c r="M86" s="7">
        <v>6.4592313639509955</v>
      </c>
    </row>
    <row r="87" spans="1:13" x14ac:dyDescent="0.2">
      <c r="A87" s="7">
        <v>85</v>
      </c>
      <c r="B87" s="7">
        <v>1.8105461047365199</v>
      </c>
      <c r="C87" s="7">
        <v>4.7490468726404798</v>
      </c>
      <c r="D87" s="7">
        <v>6.5595929773770001</v>
      </c>
      <c r="G87" s="7">
        <f ca="1"/>
        <v>7.3087710111566597</v>
      </c>
      <c r="L87" s="7">
        <v>85</v>
      </c>
      <c r="M87" s="7">
        <v>6.3641713374743158</v>
      </c>
    </row>
    <row r="88" spans="1:13" x14ac:dyDescent="0.2">
      <c r="A88" s="7">
        <v>86</v>
      </c>
      <c r="B88" s="7">
        <v>2.52023794016158</v>
      </c>
      <c r="C88" s="7">
        <v>4.7885330709950802</v>
      </c>
      <c r="D88" s="7">
        <v>7.3087710111566597</v>
      </c>
      <c r="G88" s="7">
        <f ca="1"/>
        <v>8.4311946895501695</v>
      </c>
      <c r="L88" s="7">
        <v>86</v>
      </c>
      <c r="M88" s="7">
        <v>6.3857952778866869</v>
      </c>
    </row>
    <row r="89" spans="1:13" x14ac:dyDescent="0.2">
      <c r="A89" s="7">
        <v>87</v>
      </c>
      <c r="B89" s="7">
        <v>3.6260999456173102</v>
      </c>
      <c r="C89" s="7">
        <v>4.80509474393285</v>
      </c>
      <c r="D89" s="7">
        <v>8.4311946895501695</v>
      </c>
      <c r="G89" s="7">
        <f ca="1"/>
        <v>8.3479741253711097</v>
      </c>
      <c r="L89" s="7">
        <v>87</v>
      </c>
      <c r="M89" s="7">
        <v>6.4847825903103624</v>
      </c>
    </row>
    <row r="90" spans="1:13" x14ac:dyDescent="0.2">
      <c r="A90" s="7">
        <v>88</v>
      </c>
      <c r="B90" s="7">
        <v>3.4348250340261002</v>
      </c>
      <c r="C90" s="7">
        <v>4.9131490913449998</v>
      </c>
      <c r="D90" s="7">
        <v>8.3479741253711097</v>
      </c>
      <c r="G90" s="7">
        <f ca="1"/>
        <v>6.1695473964620096</v>
      </c>
      <c r="L90" s="7">
        <v>88</v>
      </c>
      <c r="M90" s="7">
        <v>6.5769489828496859</v>
      </c>
    </row>
    <row r="91" spans="1:13" x14ac:dyDescent="0.2">
      <c r="A91" s="7">
        <v>89</v>
      </c>
      <c r="B91" s="7">
        <v>1.22189308116993</v>
      </c>
      <c r="C91" s="7">
        <v>4.9476543152920698</v>
      </c>
      <c r="D91" s="7">
        <v>6.1695473964620096</v>
      </c>
      <c r="G91" s="7">
        <f ca="1"/>
        <v>7.6200783380116004</v>
      </c>
      <c r="L91" s="7">
        <v>89</v>
      </c>
      <c r="M91" s="7">
        <v>6.3145710946434335</v>
      </c>
    </row>
    <row r="92" spans="1:13" x14ac:dyDescent="0.2">
      <c r="A92" s="7">
        <v>90</v>
      </c>
      <c r="B92" s="7">
        <v>2.6488150010188298</v>
      </c>
      <c r="C92" s="7">
        <v>4.9712633369927604</v>
      </c>
      <c r="D92" s="7">
        <v>7.6200783380116004</v>
      </c>
      <c r="G92" s="7">
        <f ca="1"/>
        <v>7.0877049964385899</v>
      </c>
      <c r="L92" s="7">
        <v>90</v>
      </c>
      <c r="M92" s="7">
        <v>6.3509856753802882</v>
      </c>
    </row>
    <row r="93" spans="1:13" x14ac:dyDescent="0.2">
      <c r="A93" s="7">
        <v>91</v>
      </c>
      <c r="B93" s="7">
        <v>2.1065640928825902</v>
      </c>
      <c r="C93" s="7">
        <v>4.9811409035559997</v>
      </c>
      <c r="D93" s="7">
        <v>7.0877049964385899</v>
      </c>
      <c r="G93" s="7">
        <f ca="1"/>
        <v>7.6007558238966304</v>
      </c>
      <c r="L93" s="7">
        <v>91</v>
      </c>
      <c r="M93" s="7">
        <v>6.2766200912914467</v>
      </c>
    </row>
    <row r="94" spans="1:13" x14ac:dyDescent="0.2">
      <c r="A94" s="7">
        <v>92</v>
      </c>
      <c r="B94" s="7">
        <v>2.5883607604689001</v>
      </c>
      <c r="C94" s="7">
        <v>5.0123950634277303</v>
      </c>
      <c r="D94" s="7">
        <v>7.6007558238966304</v>
      </c>
      <c r="G94" s="7">
        <f ca="1"/>
        <v>8.8150802046635803</v>
      </c>
      <c r="L94" s="7">
        <v>92</v>
      </c>
      <c r="M94" s="7">
        <v>6.290155128922378</v>
      </c>
    </row>
    <row r="95" spans="1:13" x14ac:dyDescent="0.2">
      <c r="A95" s="7">
        <v>93</v>
      </c>
      <c r="B95" s="7">
        <v>3.7998600176783901</v>
      </c>
      <c r="C95" s="7">
        <v>5.0152201869851902</v>
      </c>
      <c r="D95" s="7">
        <v>8.8150802046635803</v>
      </c>
      <c r="G95" s="7">
        <f ca="1"/>
        <v>7.9559072946415599</v>
      </c>
      <c r="L95" s="7">
        <v>93</v>
      </c>
      <c r="M95" s="7">
        <v>6.3432409188420626</v>
      </c>
    </row>
    <row r="96" spans="1:13" x14ac:dyDescent="0.2">
      <c r="A96" s="7">
        <v>94</v>
      </c>
      <c r="B96" s="7">
        <v>2.8964546336402299</v>
      </c>
      <c r="C96" s="7">
        <v>5.0594526610013304</v>
      </c>
      <c r="D96" s="7">
        <v>7.9559072946415599</v>
      </c>
      <c r="G96" s="7">
        <f ca="1"/>
        <v>7.3171401243007104</v>
      </c>
      <c r="L96" s="7">
        <v>94</v>
      </c>
      <c r="M96" s="7">
        <v>6.4041105494889514</v>
      </c>
    </row>
    <row r="97" spans="1:13" x14ac:dyDescent="0.2">
      <c r="A97" s="7">
        <v>95</v>
      </c>
      <c r="B97" s="7">
        <v>2.0774975995607199</v>
      </c>
      <c r="C97" s="7">
        <v>5.23964252473999</v>
      </c>
      <c r="D97" s="7">
        <v>7.3171401243007104</v>
      </c>
      <c r="G97" s="7">
        <f ca="1"/>
        <v>7.7200932238257503</v>
      </c>
      <c r="L97" s="7">
        <v>95</v>
      </c>
      <c r="M97" s="7">
        <v>6.3166274324263423</v>
      </c>
    </row>
    <row r="98" spans="1:13" x14ac:dyDescent="0.2">
      <c r="A98" s="7">
        <v>96</v>
      </c>
      <c r="B98" s="7">
        <v>2.42637074728193</v>
      </c>
      <c r="C98" s="7">
        <v>5.2937224765438202</v>
      </c>
      <c r="D98" s="7">
        <v>7.7200932238257503</v>
      </c>
      <c r="G98" s="7">
        <f ca="1"/>
        <v>7.9850714192073804</v>
      </c>
      <c r="L98" s="7">
        <v>96</v>
      </c>
      <c r="M98" s="7">
        <v>6.2982809582651482</v>
      </c>
    </row>
    <row r="99" spans="1:13" x14ac:dyDescent="0.2">
      <c r="A99" s="7">
        <v>97</v>
      </c>
      <c r="B99" s="7">
        <v>2.6179773308676002</v>
      </c>
      <c r="C99" s="7">
        <v>5.3670940883397904</v>
      </c>
      <c r="D99" s="7">
        <v>7.9850714192073804</v>
      </c>
      <c r="G99" s="7">
        <f ca="1"/>
        <v>7.9362489928739004</v>
      </c>
      <c r="L99" s="7">
        <v>97</v>
      </c>
      <c r="M99" s="7">
        <v>6.3186925924802404</v>
      </c>
    </row>
    <row r="100" spans="1:13" x14ac:dyDescent="0.2">
      <c r="A100" s="7">
        <v>98</v>
      </c>
      <c r="B100" s="7">
        <v>2.3953265424716701</v>
      </c>
      <c r="C100" s="7">
        <v>5.5409224504022303</v>
      </c>
      <c r="D100" s="7">
        <v>7.9362489928739004</v>
      </c>
      <c r="G100" s="7">
        <f ca="1"/>
        <v>8.6758289085631493</v>
      </c>
      <c r="L100" s="7">
        <v>98</v>
      </c>
      <c r="M100" s="7">
        <v>6.2335720027320649</v>
      </c>
    </row>
    <row r="101" spans="1:13" x14ac:dyDescent="0.2">
      <c r="A101" s="7">
        <v>99</v>
      </c>
      <c r="B101" s="7">
        <v>2.93922238793016</v>
      </c>
      <c r="C101" s="7">
        <v>5.7366065206329901</v>
      </c>
      <c r="D101" s="7">
        <v>8.6758289085631493</v>
      </c>
      <c r="G101" s="7">
        <f ca="1"/>
        <v>8.5781340055469606</v>
      </c>
      <c r="L101" s="7">
        <v>99</v>
      </c>
      <c r="M101" s="7">
        <v>6.2967769280156176</v>
      </c>
    </row>
    <row r="102" spans="1:13" x14ac:dyDescent="0.2">
      <c r="A102" s="7">
        <v>100</v>
      </c>
      <c r="B102" s="7">
        <v>2.4539876147647002</v>
      </c>
      <c r="C102" s="7">
        <v>6.1241463907822604</v>
      </c>
      <c r="D102" s="7">
        <v>8.5781340055469606</v>
      </c>
      <c r="L102" s="7">
        <v>100</v>
      </c>
      <c r="M102" s="7" t="e">
        <v>#REF!</v>
      </c>
    </row>
  </sheetData>
  <conditionalFormatting sqref="M3:M102">
    <cfRule type="colorScale" priority="1">
      <colorScale>
        <cfvo type="min"/>
        <cfvo type="percentile" val="50"/>
        <cfvo type="max"/>
        <color rgb="FFF8696B"/>
        <color rgb="FFFCFCFF"/>
        <color rgb="FF63BE7B"/>
      </colorScale>
    </cfRule>
  </conditionalFormatting>
  <pageMargins left="0.75" right="0.75" top="1" bottom="1" header="0.5" footer="0.5"/>
  <extLst>
    <ext xmlns:x14="http://schemas.microsoft.com/office/spreadsheetml/2009/9/main" uri="{05C60535-1F16-4fd2-B633-F4F36F0B64E0}">
      <x14:sparklineGroups xmlns:xm="http://schemas.microsoft.com/office/excel/2006/main">
        <x14:sparklineGroup displayEmptyCellsAs="gap" xr2:uid="{BA0A42AB-9E02-9C47-974A-AC5834FB86E9}">
          <x14:colorSeries rgb="FF376092"/>
          <x14:colorNegative rgb="FFD00000"/>
          <x14:colorAxis rgb="FF000000"/>
          <x14:colorMarkers rgb="FFD00000"/>
          <x14:colorFirst rgb="FFD00000"/>
          <x14:colorLast rgb="FFD00000"/>
          <x14:colorHigh rgb="FFD00000"/>
          <x14:colorLow rgb="FFD00000"/>
          <x14:sparklines>
            <x14:sparkline>
              <xm:f>SplittingExamplePt3!B3:B102</xm:f>
              <xm:sqref>B1</xm:sqref>
            </x14:sparkline>
            <x14:sparkline>
              <xm:f>SplittingExamplePt3!C3:C102</xm:f>
              <xm:sqref>C1</xm:sqref>
            </x14:sparkline>
            <x14:sparkline>
              <xm:f>SplittingExamplePt3!D3:D102</xm:f>
              <xm:sqref>D1</xm:sqref>
            </x14:sparkline>
          </x14:sparklines>
        </x14:sparklineGroup>
      </x14:sparklineGroups>
    </ext>
  </extLst>
</worksheet>
</file>

<file path=xl/worksheets/sheet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C7AB4FE-AF2B-CE47-B84E-0EA1339295B2}">
  <sheetPr codeName="Sheet8">
    <tabColor rgb="FFFF0000"/>
  </sheetPr>
  <dimension ref="A1"/>
  <sheetViews>
    <sheetView workbookViewId="0"/>
  </sheetViews>
  <sheetFormatPr baseColWidth="10" defaultRowHeight="26" x14ac:dyDescent="0.3"/>
  <cols>
    <col min="1" max="16384" width="10.83203125" style="1"/>
  </cols>
  <sheetData>
    <row r="1" spans="1:1" x14ac:dyDescent="0.3">
      <c r="A1" s="78" t="s">
        <v>119</v>
      </c>
    </row>
  </sheetData>
  <hyperlinks>
    <hyperlink ref="A1" r:id="rId1" xr:uid="{D72C45F5-3B15-D244-A41D-1EEF2E55E896}"/>
  </hyperlinks>
  <pageMargins left="0.7" right="0.7" top="0.75" bottom="0.75" header="0.3" footer="0.3"/>
</worksheet>
</file>

<file path=xl/worksheets/sheet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93AD888-DAE0-5D4D-B83D-60819285B39F}">
  <sheetPr codeName="Sheet9">
    <tabColor rgb="FFFF0000"/>
  </sheetPr>
  <dimension ref="A1:A2"/>
  <sheetViews>
    <sheetView zoomScale="50" zoomScaleNormal="50" workbookViewId="0"/>
  </sheetViews>
  <sheetFormatPr baseColWidth="10" defaultRowHeight="26" x14ac:dyDescent="0.3"/>
  <cols>
    <col min="1" max="11" width="10.83203125" style="1"/>
    <col min="12" max="12" width="10.83203125" style="1" customWidth="1"/>
    <col min="13" max="16384" width="10.83203125" style="1"/>
  </cols>
  <sheetData>
    <row r="1" spans="1:1" ht="37" x14ac:dyDescent="0.45">
      <c r="A1" s="79" t="s">
        <v>248</v>
      </c>
    </row>
    <row r="2" spans="1:1" ht="37" x14ac:dyDescent="0.45">
      <c r="A2" s="79" t="s">
        <v>249</v>
      </c>
    </row>
  </sheetData>
  <hyperlinks>
    <hyperlink ref="A2" r:id="rId1" display="CostComplexityPruning" xr:uid="{FE77A89C-8738-A249-AEF4-DC1DA99EA143}"/>
    <hyperlink ref="A1" r:id="rId2" xr:uid="{20A2B79D-9E7D-B742-9D05-6583911223F8}"/>
  </hyperlinks>
  <pageMargins left="0.7" right="0.7" top="0.75" bottom="0.75" header="0.3" footer="0.3"/>
  <drawing r:id="rId3"/>
</worksheet>
</file>

<file path=xl/worksheets/sheet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7A01465-90E9-D14C-98E7-EEB6C41AD261}">
  <sheetPr codeName="Sheet10">
    <tabColor rgb="FFFF0000"/>
  </sheetPr>
  <dimension ref="A1:E16"/>
  <sheetViews>
    <sheetView workbookViewId="0"/>
  </sheetViews>
  <sheetFormatPr baseColWidth="10" defaultRowHeight="26" x14ac:dyDescent="0.3"/>
  <cols>
    <col min="1" max="16384" width="10.83203125" style="1"/>
  </cols>
  <sheetData>
    <row r="1" spans="1:5" x14ac:dyDescent="0.3">
      <c r="A1" s="1" t="s">
        <v>250</v>
      </c>
    </row>
    <row r="2" spans="1:5" x14ac:dyDescent="0.3">
      <c r="B2" s="1" t="s">
        <v>251</v>
      </c>
    </row>
    <row r="4" spans="1:5" x14ac:dyDescent="0.3">
      <c r="C4" s="1" t="s">
        <v>252</v>
      </c>
    </row>
    <row r="6" spans="1:5" x14ac:dyDescent="0.3">
      <c r="C6" s="1" t="s">
        <v>253</v>
      </c>
    </row>
    <row r="7" spans="1:5" x14ac:dyDescent="0.3">
      <c r="D7" s="1" t="s">
        <v>254</v>
      </c>
    </row>
    <row r="8" spans="1:5" x14ac:dyDescent="0.3">
      <c r="E8" s="1" t="s">
        <v>255</v>
      </c>
    </row>
    <row r="9" spans="1:5" x14ac:dyDescent="0.3">
      <c r="E9" s="1" t="s">
        <v>256</v>
      </c>
    </row>
    <row r="10" spans="1:5" x14ac:dyDescent="0.3">
      <c r="D10" s="1" t="s">
        <v>257</v>
      </c>
    </row>
    <row r="11" spans="1:5" x14ac:dyDescent="0.3">
      <c r="E11" s="1" t="s">
        <v>258</v>
      </c>
    </row>
    <row r="13" spans="1:5" x14ac:dyDescent="0.3">
      <c r="C13" s="1" t="s">
        <v>259</v>
      </c>
    </row>
    <row r="14" spans="1:5" x14ac:dyDescent="0.3">
      <c r="D14" s="1" t="s">
        <v>260</v>
      </c>
    </row>
    <row r="15" spans="1:5" x14ac:dyDescent="0.3">
      <c r="E15" s="1" t="s">
        <v>261</v>
      </c>
    </row>
    <row r="16" spans="1:5" x14ac:dyDescent="0.3">
      <c r="E16" s="1" t="s">
        <v>262</v>
      </c>
    </row>
  </sheetData>
  <pageMargins left="0.7" right="0.7" top="0.75" bottom="0.75" header="0.3" footer="0.3"/>
</worksheet>
</file>

<file path=xl/worksheets/sheet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709851F-BDF5-C54D-933F-F46B5D61867D}">
  <sheetPr codeName="Sheet11">
    <tabColor rgb="FFFF0000"/>
  </sheetPr>
  <dimension ref="A1"/>
  <sheetViews>
    <sheetView workbookViewId="0"/>
  </sheetViews>
  <sheetFormatPr baseColWidth="10" defaultRowHeight="26" x14ac:dyDescent="0.3"/>
  <cols>
    <col min="1" max="16384" width="10.83203125" style="1"/>
  </cols>
  <sheetData/>
  <pageMargins left="0.7" right="0.7" top="0.75" bottom="0.75" header="0.3" footer="0.3"/>
  <drawing r:id="rId1"/>
</worksheet>
</file>

<file path=xl/worksheets/sheet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47C12A8-1E2E-7546-B425-0635DC1F11F7}">
  <sheetPr codeName="Sheet25">
    <tabColor rgb="FF92D050"/>
  </sheetPr>
  <dimension ref="B2:B10"/>
  <sheetViews>
    <sheetView workbookViewId="0"/>
  </sheetViews>
  <sheetFormatPr baseColWidth="10" defaultRowHeight="26" x14ac:dyDescent="0.3"/>
  <cols>
    <col min="1" max="16384" width="10.83203125" style="1"/>
  </cols>
  <sheetData>
    <row r="2" spans="2:2" x14ac:dyDescent="0.3">
      <c r="B2" s="4" t="s">
        <v>45</v>
      </c>
    </row>
    <row r="4" spans="2:2" x14ac:dyDescent="0.3">
      <c r="B4" s="1" t="s">
        <v>48</v>
      </c>
    </row>
    <row r="6" spans="2:2" x14ac:dyDescent="0.3">
      <c r="B6" s="1" t="s">
        <v>72</v>
      </c>
    </row>
    <row r="8" spans="2:2" x14ac:dyDescent="0.3">
      <c r="B8" s="1" t="s">
        <v>47</v>
      </c>
    </row>
    <row r="10" spans="2:2" x14ac:dyDescent="0.3">
      <c r="B10" s="1" t="s">
        <v>46</v>
      </c>
    </row>
  </sheetData>
  <pageMargins left="0.7" right="0.7" top="0.75" bottom="0.75" header="0.3" footer="0.3"/>
</worksheet>
</file>

<file path=xl/worksheets/sheet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99621DE-8030-644A-81FF-E22A1CAB1177}">
  <sheetPr codeName="Sheet26">
    <tabColor rgb="FFFFFF00"/>
  </sheetPr>
  <dimension ref="A2:C5"/>
  <sheetViews>
    <sheetView workbookViewId="0"/>
  </sheetViews>
  <sheetFormatPr baseColWidth="10" defaultRowHeight="26" x14ac:dyDescent="0.3"/>
  <cols>
    <col min="1" max="1" width="10.83203125" style="1"/>
    <col min="2" max="2" width="36.6640625" style="1" bestFit="1" customWidth="1"/>
    <col min="3" max="3" width="22.5" style="1" customWidth="1"/>
    <col min="4" max="16384" width="10.83203125" style="1"/>
  </cols>
  <sheetData>
    <row r="2" spans="1:3" x14ac:dyDescent="0.3">
      <c r="B2" s="1" t="s">
        <v>6</v>
      </c>
      <c r="C2" s="5" t="s">
        <v>7</v>
      </c>
    </row>
    <row r="3" spans="1:3" x14ac:dyDescent="0.3">
      <c r="A3" s="1">
        <v>1</v>
      </c>
      <c r="B3" s="1" t="s">
        <v>226</v>
      </c>
      <c r="C3" s="1">
        <v>10</v>
      </c>
    </row>
    <row r="4" spans="1:3" x14ac:dyDescent="0.3">
      <c r="A4" s="1">
        <v>2</v>
      </c>
      <c r="B4" s="1" t="s">
        <v>47</v>
      </c>
      <c r="C4" s="1">
        <v>5</v>
      </c>
    </row>
    <row r="5" spans="1:3" x14ac:dyDescent="0.3">
      <c r="A5" s="1">
        <v>3</v>
      </c>
      <c r="B5" s="1" t="s">
        <v>214</v>
      </c>
      <c r="C5" s="1">
        <v>5</v>
      </c>
    </row>
  </sheetData>
  <phoneticPr fontId="6" type="noConversion"/>
  <pageMargins left="0.7" right="0.7" top="0.75" bottom="0.75" header="0.3" footer="0.3"/>
</worksheet>
</file>

<file path=xl/worksheets/sheet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5437410-43FC-6442-A3A3-811157BEC808}">
  <sheetPr codeName="Sheet93">
    <tabColor rgb="FFFFFF00"/>
  </sheetPr>
  <dimension ref="A2:B9"/>
  <sheetViews>
    <sheetView workbookViewId="0"/>
  </sheetViews>
  <sheetFormatPr baseColWidth="10" defaultRowHeight="26" x14ac:dyDescent="0.3"/>
  <cols>
    <col min="1" max="16384" width="10.83203125" style="1"/>
  </cols>
  <sheetData>
    <row r="2" spans="1:2" x14ac:dyDescent="0.3">
      <c r="B2" s="1" t="s">
        <v>274</v>
      </c>
    </row>
    <row r="3" spans="1:2" s="12" customFormat="1" x14ac:dyDescent="0.3">
      <c r="A3" s="1"/>
    </row>
    <row r="4" spans="1:2" x14ac:dyDescent="0.3">
      <c r="B4" s="1" t="s">
        <v>275</v>
      </c>
    </row>
    <row r="5" spans="1:2" s="12" customFormat="1" x14ac:dyDescent="0.3">
      <c r="A5" s="1"/>
    </row>
    <row r="6" spans="1:2" x14ac:dyDescent="0.3">
      <c r="B6" s="1" t="s">
        <v>276</v>
      </c>
    </row>
    <row r="7" spans="1:2" s="12" customFormat="1" x14ac:dyDescent="0.3">
      <c r="A7" s="1"/>
    </row>
    <row r="8" spans="1:2" x14ac:dyDescent="0.3">
      <c r="B8" s="1" t="s">
        <v>277</v>
      </c>
    </row>
    <row r="9" spans="1:2" s="12" customFormat="1" x14ac:dyDescent="0.3">
      <c r="A9" s="1"/>
    </row>
  </sheetData>
  <pageMargins left="0.7" right="0.7" top="0.75" bottom="0.75" header="0.3" footer="0.3"/>
</worksheet>
</file>

<file path=xl/worksheets/sheet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D2F37BD-B9CE-D24E-9EDF-05D0002F9D97}">
  <sheetPr codeName="Sheet94">
    <tabColor rgb="FFFFFF00"/>
  </sheetPr>
  <dimension ref="B2:B3"/>
  <sheetViews>
    <sheetView tabSelected="1" workbookViewId="0"/>
  </sheetViews>
  <sheetFormatPr baseColWidth="10" defaultRowHeight="26" x14ac:dyDescent="0.3"/>
  <cols>
    <col min="1" max="16384" width="10.83203125" style="1"/>
  </cols>
  <sheetData>
    <row r="2" spans="2:2" x14ac:dyDescent="0.3">
      <c r="B2" s="1" t="s">
        <v>227</v>
      </c>
    </row>
    <row r="3" spans="2:2" x14ac:dyDescent="0.3">
      <c r="B3" s="1" t="s">
        <v>228</v>
      </c>
    </row>
  </sheetData>
  <pageMargins left="0.7" right="0.7" top="0.75" bottom="0.75" header="0.3" footer="0.3"/>
</worksheet>
</file>

<file path=xl/worksheets/sheet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83A46BF-B09A-2B4C-9389-2C17B90CA0BC}">
  <sheetPr codeName="Sheet90">
    <tabColor rgb="FFFFFF00"/>
  </sheetPr>
  <dimension ref="B2:D19"/>
  <sheetViews>
    <sheetView workbookViewId="0"/>
  </sheetViews>
  <sheetFormatPr baseColWidth="10" defaultRowHeight="26" x14ac:dyDescent="0.3"/>
  <cols>
    <col min="1" max="2" width="10.83203125" style="1"/>
    <col min="3" max="3" width="13.5" style="1" bestFit="1" customWidth="1"/>
    <col min="4" max="4" width="18.6640625" style="1" bestFit="1" customWidth="1"/>
    <col min="5" max="16384" width="10.83203125" style="1"/>
  </cols>
  <sheetData>
    <row r="2" spans="2:4" x14ac:dyDescent="0.3">
      <c r="B2" s="1" t="s">
        <v>215</v>
      </c>
    </row>
    <row r="4" spans="2:4" x14ac:dyDescent="0.3">
      <c r="C4" s="61" t="s">
        <v>222</v>
      </c>
      <c r="D4" s="73">
        <v>2000000</v>
      </c>
    </row>
    <row r="5" spans="2:4" x14ac:dyDescent="0.3">
      <c r="C5" s="61" t="s">
        <v>223</v>
      </c>
      <c r="D5" s="74">
        <v>0.03</v>
      </c>
    </row>
    <row r="6" spans="2:4" x14ac:dyDescent="0.3">
      <c r="C6" s="61" t="s">
        <v>224</v>
      </c>
      <c r="D6" s="74">
        <v>0.04</v>
      </c>
    </row>
    <row r="7" spans="2:4" x14ac:dyDescent="0.3">
      <c r="C7" s="61" t="s">
        <v>225</v>
      </c>
      <c r="D7" s="61">
        <v>10</v>
      </c>
    </row>
    <row r="9" spans="2:4" x14ac:dyDescent="0.3">
      <c r="B9" s="1" t="s">
        <v>216</v>
      </c>
    </row>
    <row r="10" spans="2:4" x14ac:dyDescent="0.3">
      <c r="B10" s="1" t="s">
        <v>217</v>
      </c>
    </row>
    <row r="11" spans="2:4" x14ac:dyDescent="0.3">
      <c r="B11" s="1" t="s">
        <v>218</v>
      </c>
    </row>
    <row r="12" spans="2:4" x14ac:dyDescent="0.3">
      <c r="B12" s="1" t="s">
        <v>219</v>
      </c>
    </row>
    <row r="13" spans="2:4" x14ac:dyDescent="0.3">
      <c r="B13" s="1" t="s">
        <v>220</v>
      </c>
    </row>
    <row r="14" spans="2:4" x14ac:dyDescent="0.3">
      <c r="B14" s="1" t="s">
        <v>221</v>
      </c>
    </row>
    <row r="16" spans="2:4" x14ac:dyDescent="0.3">
      <c r="B16" s="1" t="s">
        <v>229</v>
      </c>
    </row>
    <row r="17" spans="2:2" x14ac:dyDescent="0.3">
      <c r="B17" s="1" t="s">
        <v>230</v>
      </c>
    </row>
    <row r="18" spans="2:2" x14ac:dyDescent="0.3">
      <c r="B18" s="1" t="s">
        <v>231</v>
      </c>
    </row>
    <row r="19" spans="2:2" x14ac:dyDescent="0.3">
      <c r="B19" s="1" t="s">
        <v>232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4" baseType="variant">
      <vt:variant>
        <vt:lpstr>Worksheets</vt:lpstr>
      </vt:variant>
      <vt:variant>
        <vt:i4>11</vt:i4>
      </vt:variant>
      <vt:variant>
        <vt:lpstr>Named Ranges</vt:lpstr>
      </vt:variant>
      <vt:variant>
        <vt:i4>11</vt:i4>
      </vt:variant>
    </vt:vector>
  </HeadingPairs>
  <TitlesOfParts>
    <vt:vector size="22" baseType="lpstr">
      <vt:lpstr>Today</vt:lpstr>
      <vt:lpstr>Shapley</vt:lpstr>
      <vt:lpstr>NaiveBayes</vt:lpstr>
      <vt:lpstr>PCA</vt:lpstr>
      <vt:lpstr>MarketBasketAnalysis</vt:lpstr>
      <vt:lpstr>DecisionTrees</vt:lpstr>
      <vt:lpstr>PreWork4NextClass</vt:lpstr>
      <vt:lpstr>InClassProjects</vt:lpstr>
      <vt:lpstr>qDecisionTrees</vt:lpstr>
      <vt:lpstr>qNaiveBayes</vt:lpstr>
      <vt:lpstr>Q_PCA_Q2</vt:lpstr>
      <vt:lpstr>Balloons</vt:lpstr>
      <vt:lpstr>Candy_Bar</vt:lpstr>
      <vt:lpstr>Flowers</vt:lpstr>
      <vt:lpstr>Get_Well_Card</vt:lpstr>
      <vt:lpstr>Soda</vt:lpstr>
      <vt:lpstr>Stuffed_Animal</vt:lpstr>
      <vt:lpstr>SplittingExamplePt3!X1_</vt:lpstr>
      <vt:lpstr>SplittingExamplePt3!X2_</vt:lpstr>
      <vt:lpstr>X2_</vt:lpstr>
      <vt:lpstr>SplittingExamplePt3!X3_</vt:lpstr>
      <vt:lpstr>X3_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Microsoft Office User</dc:creator>
  <cp:lastModifiedBy>David Romoff</cp:lastModifiedBy>
  <dcterms:created xsi:type="dcterms:W3CDTF">2021-03-06T03:52:09Z</dcterms:created>
  <dcterms:modified xsi:type="dcterms:W3CDTF">2022-07-20T19:18:39Z</dcterms:modified>
</cp:coreProperties>
</file>