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4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6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7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2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3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harts/chart13.xml" ContentType="application/vnd.openxmlformats-officedocument.drawingml.chart+xml"/>
  <Override PartName="/xl/drawings/drawing3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Library/CloudStorage/GoogleDrive-davethemovie@gmail.com/My Drive/Columbia/Classes/QRM/Dev/"/>
    </mc:Choice>
  </mc:AlternateContent>
  <xr:revisionPtr revIDLastSave="0" documentId="13_ncr:1_{76392816-1329-254C-9276-B96F9A394B12}" xr6:coauthVersionLast="47" xr6:coauthVersionMax="47" xr10:uidLastSave="{00000000-0000-0000-0000-000000000000}"/>
  <bookViews>
    <workbookView xWindow="0" yWindow="0" windowWidth="28800" windowHeight="18000" xr2:uid="{2528C2F6-2D91-5941-BA0A-8E362C5A735B}"/>
  </bookViews>
  <sheets>
    <sheet name="Today" sheetId="101" r:id="rId1"/>
    <sheet name="Regression" sheetId="105" r:id="rId2"/>
    <sheet name="RegressionGuide" sheetId="117" state="veryHidden" r:id="rId3"/>
    <sheet name="Reg1" sheetId="82" state="veryHidden" r:id="rId4"/>
    <sheet name="MLE_Ex1" sheetId="83" state="veryHidden" r:id="rId5"/>
    <sheet name="MLE_Ex2" sheetId="84" state="veryHidden" r:id="rId6"/>
    <sheet name="MLE_Tools" sheetId="85" state="veryHidden" r:id="rId7"/>
    <sheet name="MLE_Demo" sheetId="86" state="veryHidden" r:id="rId8"/>
    <sheet name="MLE_Formalism" sheetId="87" state="veryHidden" r:id="rId9"/>
    <sheet name="MLE_Note" sheetId="88" state="veryHidden" r:id="rId10"/>
    <sheet name="Reg2_AssumptionTesting" sheetId="35" state="veryHidden" r:id="rId11"/>
    <sheet name="SetUp" sheetId="12" state="veryHidden" r:id="rId12"/>
    <sheet name="Linearity" sheetId="8" state="veryHidden" r:id="rId13"/>
    <sheet name="NormalErrors" sheetId="68" state="veryHidden" r:id="rId14"/>
    <sheet name="ConstantVariance" sheetId="9" state="veryHidden" r:id="rId15"/>
    <sheet name="Leverage" sheetId="10" state="veryHidden" r:id="rId16"/>
    <sheet name="CooksDistance" sheetId="69" state="veryHidden" r:id="rId17"/>
    <sheet name="IndependentErrors" sheetId="11" state="veryHidden" r:id="rId18"/>
    <sheet name="DurbinWatson" sheetId="16" state="veryHidden" r:id="rId19"/>
    <sheet name="Reg2_AIC" sheetId="64" state="veryHidden" r:id="rId20"/>
    <sheet name="MLR_Step" sheetId="51" state="veryHidden" r:id="rId21"/>
    <sheet name="Data" sheetId="53" state="veryHidden" r:id="rId22"/>
    <sheet name="AIC_0" sheetId="62" state="veryHidden" r:id="rId23"/>
    <sheet name="AIC_1" sheetId="63" state="veryHidden" r:id="rId24"/>
    <sheet name="Reg3" sheetId="36" state="veryHidden" r:id="rId25"/>
    <sheet name="Setup_" sheetId="39" state="veryHidden" r:id="rId26"/>
    <sheet name="Explore" sheetId="40" state="veryHidden" r:id="rId27"/>
    <sheet name="Tools" sheetId="41" state="veryHidden" r:id="rId28"/>
    <sheet name="LM_InAndOut" sheetId="42" state="veryHidden" r:id="rId29"/>
    <sheet name="Optim_InAndOut" sheetId="43" state="veryHidden" r:id="rId30"/>
    <sheet name="Optim_Shrinkage" sheetId="44" state="veryHidden" r:id="rId31"/>
    <sheet name="Optim_LSearch" sheetId="81" state="veryHidden" r:id="rId32"/>
    <sheet name="Options" sheetId="113" r:id="rId33"/>
    <sheet name="Options1" sheetId="89" state="veryHidden" r:id="rId34"/>
    <sheet name="BS_Intuition" sheetId="90" state="veryHidden" r:id="rId35"/>
    <sheet name="O_Greeks" sheetId="91" state="veryHidden" r:id="rId36"/>
    <sheet name="O_GreeksBehavior" sheetId="92" state="veryHidden" r:id="rId37"/>
    <sheet name="TaylorCalc" sheetId="93" state="veryHidden" r:id="rId38"/>
    <sheet name="Options2" sheetId="119" state="veryHidden" r:id="rId39"/>
    <sheet name="Classification" sheetId="120" r:id="rId40"/>
    <sheet name="Classification1" sheetId="34" state="veryHidden" r:id="rId41"/>
    <sheet name="KNN_Data" sheetId="45" state="veryHidden" r:id="rId42"/>
    <sheet name="KNN_XNew" sheetId="46" state="veryHidden" r:id="rId43"/>
    <sheet name="KNN_Distance" sheetId="47" state="veryHidden" r:id="rId44"/>
    <sheet name="KNN_Nearest" sheetId="48" state="veryHidden" r:id="rId45"/>
    <sheet name="KNN_K" sheetId="49" state="veryHidden" r:id="rId46"/>
    <sheet name="KNN_Vote" sheetId="50" state="veryHidden" r:id="rId47"/>
    <sheet name="KNN_RCode" sheetId="72" state="veryHidden" r:id="rId48"/>
    <sheet name="Classification2" sheetId="121" state="veryHidden" r:id="rId49"/>
    <sheet name="Diagnostics" sheetId="104" r:id="rId50"/>
    <sheet name="Diagnostics1" sheetId="103" state="veryHidden" r:id="rId51"/>
    <sheet name="Diagnostics2" sheetId="80" state="veryHidden" r:id="rId52"/>
    <sheet name="Diagnostics3" sheetId="116" state="veryHidden" r:id="rId53"/>
    <sheet name="PPF_0" sheetId="106" state="veryHidden" r:id="rId54"/>
    <sheet name="PPF_1" sheetId="107" state="veryHidden" r:id="rId55"/>
    <sheet name="ROC_Curve" sheetId="108" state="veryHidden" r:id="rId56"/>
    <sheet name="ROC_Generator" sheetId="109" state="veryHidden" r:id="rId57"/>
    <sheet name="SpecialTopics" sheetId="115" r:id="rId58"/>
    <sheet name="SpecialTopics1" sheetId="94" state="veryHidden" r:id="rId59"/>
    <sheet name="CVA_1" sheetId="95" state="veryHidden" r:id="rId60"/>
    <sheet name="CVA_2" sheetId="96" state="veryHidden" r:id="rId61"/>
    <sheet name="DVA_1" sheetId="97" state="veryHidden" r:id="rId62"/>
    <sheet name="ELoss" sheetId="98" state="veryHidden" r:id="rId63"/>
    <sheet name="Spread2PD" sheetId="99" state="veryHidden" r:id="rId64"/>
    <sheet name="Backtest" sheetId="100" state="veryHidden" r:id="rId65"/>
    <sheet name="SpecialTopics2" sheetId="118" state="veryHidden" r:id="rId66"/>
    <sheet name="DistributionTesting" sheetId="137" state="veryHidden" r:id="rId67"/>
    <sheet name="QQPlots" sheetId="139" state="veryHidden" r:id="rId68"/>
    <sheet name="SpecialTopics3" sheetId="138" state="veryHidden" r:id="rId69"/>
    <sheet name="HW" sheetId="122" r:id="rId70"/>
    <sheet name="HW1" sheetId="123" state="veryHidden" r:id="rId71"/>
    <sheet name="Q_Regression1" sheetId="126" state="veryHidden" r:id="rId72"/>
    <sheet name="Q_Classification1" sheetId="127" state="veryHidden" r:id="rId73"/>
    <sheet name="Q_Diagnostics1" sheetId="131" state="veryHidden" r:id="rId74"/>
    <sheet name="Q_Options1" sheetId="128" state="veryHidden" r:id="rId75"/>
    <sheet name="Q_SpecialTopics1" sheetId="129" state="veryHidden" r:id="rId76"/>
    <sheet name="Q_TimeSeries1" sheetId="130" state="veryHidden" r:id="rId77"/>
    <sheet name="PreWork4NextClass1" sheetId="27" state="veryHidden" r:id="rId78"/>
    <sheet name="HW2" sheetId="124" state="veryHidden" r:id="rId79"/>
    <sheet name="Q_Regression2" sheetId="76" state="veryHidden" r:id="rId80"/>
    <sheet name="Q_Diagnostics2" sheetId="31" state="veryHidden" r:id="rId81"/>
    <sheet name="Q_Classification2" sheetId="25" state="veryHidden" r:id="rId82"/>
    <sheet name="Q_Options2" sheetId="133" state="veryHidden" r:id="rId83"/>
    <sheet name="Q_SpecialTopics2" sheetId="134" state="veryHidden" r:id="rId84"/>
    <sheet name="Q_TimeSeries2" sheetId="135" state="veryHidden" r:id="rId85"/>
    <sheet name="PreWork4NextClass2" sheetId="136" state="veryHidden" r:id="rId86"/>
    <sheet name="HW3" sheetId="125" state="veryHidden" r:id="rId87"/>
    <sheet name="Q_Regression3" sheetId="33" state="veryHidden" r:id="rId88"/>
    <sheet name="Q_Diagnostics3" sheetId="112" state="veryHidden" r:id="rId89"/>
  </sheets>
  <externalReferences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</externalReferences>
  <definedNames>
    <definedName name="_2_10_2017">#REF!</definedName>
    <definedName name="_2_11_2017">#REF!</definedName>
    <definedName name="_2_12_2017">#REF!</definedName>
    <definedName name="_2_13_2017" localSheetId="64">#REF!</definedName>
    <definedName name="_2_13_2017">#REF!</definedName>
    <definedName name="_2_14_2017">#REF!</definedName>
    <definedName name="_2_15_2017" localSheetId="34">[1]VaR3!$D$11:$H$11</definedName>
    <definedName name="_2_15_2017" localSheetId="37">[1]VaR3!$D$11:$H$11</definedName>
    <definedName name="_2_15_2017">#REF!</definedName>
    <definedName name="_2_3_2017">#REF!</definedName>
    <definedName name="_2_4_2017">#REF!</definedName>
    <definedName name="_2_5_2017">#REF!</definedName>
    <definedName name="_2_6_2017">#REF!</definedName>
    <definedName name="_2_7_2017" localSheetId="64">#REF!</definedName>
    <definedName name="_2_7_2017">#REF!</definedName>
    <definedName name="_2_8_2017" localSheetId="64">#REF!</definedName>
    <definedName name="_2_8_2017">#REF!</definedName>
    <definedName name="_2_9_2017" localSheetId="64">#REF!</definedName>
    <definedName name="_2_9_2017">#REF!</definedName>
    <definedName name="_r2" localSheetId="50">#REF!</definedName>
    <definedName name="_r2">#REF!</definedName>
    <definedName name="_R2_orig">[2]RSquareAdj!$C$6</definedName>
    <definedName name="A" localSheetId="64">#REF!</definedName>
    <definedName name="a" localSheetId="34">[3]Liquidity1!$B$7:$B$23</definedName>
    <definedName name="A" localSheetId="50">[4]NextClass1_MeanVar!#REF!</definedName>
    <definedName name="a" localSheetId="37">[3]Liquidity1!$B$7:$B$23</definedName>
    <definedName name="A">[5]Liquidity_VaR!$B$7:$B$23</definedName>
    <definedName name="A_x">[6]ProductRule!$C$14</definedName>
    <definedName name="A_x_h">[6]ProductRule!$C$16</definedName>
    <definedName name="AccrualPMT" localSheetId="34">[7]PD2Spread!$I$23:$I$27</definedName>
    <definedName name="AccrualPMT" localSheetId="62">[7]PD2Spread!$I$23:$I$27</definedName>
    <definedName name="AccrualPMT" localSheetId="63">#REF!</definedName>
    <definedName name="AccrualPMT" localSheetId="37">[7]PD2Spread!$I$23:$I$27</definedName>
    <definedName name="AccrualPMT">[8]CDS!$I$21:$I$25</definedName>
    <definedName name="ad" localSheetId="34">#REF!</definedName>
    <definedName name="ad" localSheetId="37">#REF!</definedName>
    <definedName name="ad">#REF!</definedName>
    <definedName name="age">[9]Aggregation!$E$4:$E$15</definedName>
    <definedName name="alan" localSheetId="34">#REF!</definedName>
    <definedName name="alan" localSheetId="37">#REF!</definedName>
    <definedName name="alan">[10]Excel!$C$10</definedName>
    <definedName name="alpha" localSheetId="34">#REF!</definedName>
    <definedName name="alpha" localSheetId="37">#REF!</definedName>
    <definedName name="alpha">[5]Liquidity_VaR!$G$28</definedName>
    <definedName name="avg_hazard_rate">[11]HazardRate2!$C$10</definedName>
    <definedName name="B" localSheetId="64">#REF!</definedName>
    <definedName name="b" localSheetId="34">#REF!</definedName>
    <definedName name="B" localSheetId="50">[4]NextClass1_MeanVar!#REF!</definedName>
    <definedName name="b" localSheetId="9">[2]OrdinaryLeastSquares!$E$3</definedName>
    <definedName name="b" localSheetId="37">#REF!</definedName>
    <definedName name="B">#REF!</definedName>
    <definedName name="b0" localSheetId="50">#REF!</definedName>
    <definedName name="b0">#REF!</definedName>
    <definedName name="b1_" localSheetId="64">#REF!</definedName>
    <definedName name="b1_" localSheetId="50">#REF!</definedName>
    <definedName name="b1_">#REF!</definedName>
    <definedName name="b2_">#REF!</definedName>
    <definedName name="beta" localSheetId="50">#REF!</definedName>
    <definedName name="beta">#REF!</definedName>
    <definedName name="beta_0">[2]QualityOfFit!$C$1</definedName>
    <definedName name="beta0">[2]ExcelOutput!$C$1</definedName>
    <definedName name="beta1" localSheetId="50">#REF!</definedName>
    <definedName name="beta1">#REF!</definedName>
    <definedName name="beta2" localSheetId="50">#REF!</definedName>
    <definedName name="beta2">#REF!</definedName>
    <definedName name="bid" localSheetId="34">[3]Liquidity1!$C$7:$C$23</definedName>
    <definedName name="bid" localSheetId="37">[3]Liquidity1!$C$7:$C$23</definedName>
    <definedName name="bid">[5]Liquidity_VaR!$C$7:$C$23</definedName>
    <definedName name="Bins" localSheetId="34">#REF!</definedName>
    <definedName name="Bins" localSheetId="50">#REF!</definedName>
    <definedName name="Bins" localSheetId="37">#REF!</definedName>
    <definedName name="Bins">#REF!</definedName>
    <definedName name="Bond_Value" localSheetId="64">#REF!</definedName>
    <definedName name="Bond_Value" localSheetId="34">#REF!</definedName>
    <definedName name="Bond_Value" localSheetId="50">#REF!</definedName>
    <definedName name="Bond_Value" localSheetId="62">#REF!</definedName>
    <definedName name="Bond_Value" localSheetId="63">Spread2PD!$G$10:$G$19</definedName>
    <definedName name="Bond_Value" localSheetId="37">#REF!</definedName>
    <definedName name="Bond_Value">#REF!</definedName>
    <definedName name="Bond_Value_" localSheetId="64">#REF!</definedName>
    <definedName name="Bond_Value_" localSheetId="34">#REF!</definedName>
    <definedName name="Bond_Value_" localSheetId="50">#REF!</definedName>
    <definedName name="Bond_Value_" localSheetId="62">#REF!</definedName>
    <definedName name="Bond_Value_" localSheetId="63">#REF!</definedName>
    <definedName name="Bond_Value_" localSheetId="37">#REF!</definedName>
    <definedName name="Bond_Value_">#REF!</definedName>
    <definedName name="Boots">#REF!</definedName>
    <definedName name="Borrowing_Rate">[12]MyCo4!$B$20</definedName>
    <definedName name="C_" localSheetId="34">[13]A4_1!$C$20:$E$20</definedName>
    <definedName name="C_" localSheetId="37">[13]A4_1!$C$20:$E$20</definedName>
    <definedName name="C_">[14]OptionsHW!$C$20:$E$20</definedName>
    <definedName name="Cake">#REF!</definedName>
    <definedName name="Capex">[12]MyCo5!$V$12:$Z$12</definedName>
    <definedName name="Cash">[12]MyCo3!$L$5</definedName>
    <definedName name="Cash_Flow">[12]MyCo5!$V$26:$Z$26</definedName>
    <definedName name="Cd" localSheetId="64">#REF!</definedName>
    <definedName name="Cd" localSheetId="34">#REF!</definedName>
    <definedName name="Cd" localSheetId="50">[15]Options2!#REF!</definedName>
    <definedName name="Cd" localSheetId="62">[16]Options2!#REF!</definedName>
    <definedName name="Cd" localSheetId="63">[15]Options2!#REF!</definedName>
    <definedName name="Cd" localSheetId="37">#REF!</definedName>
    <definedName name="Cd">[15]Options2!#REF!</definedName>
    <definedName name="Cd_" localSheetId="34">[17]BOPM3!#REF!</definedName>
    <definedName name="Cd_" localSheetId="37">[17]BOPM3!#REF!</definedName>
    <definedName name="Cd_">[18]BOPM3!#REF!</definedName>
    <definedName name="CF_from_Financing">[12]MyCo5!$V$18:$Z$18</definedName>
    <definedName name="CF_from_Investments">[12]MyCo5!$V$13:$Z$13</definedName>
    <definedName name="Change" localSheetId="64">#REF!</definedName>
    <definedName name="Change" localSheetId="34">#REF!</definedName>
    <definedName name="Change" localSheetId="50">[10]VaR0!#REF!</definedName>
    <definedName name="Change" localSheetId="62">[10]VaR0!#REF!</definedName>
    <definedName name="Change" localSheetId="37">#REF!</definedName>
    <definedName name="Change">[10]VaR0!#REF!</definedName>
    <definedName name="change1" localSheetId="64">#REF!</definedName>
    <definedName name="change1" localSheetId="50">#REF!</definedName>
    <definedName name="change1">#REF!</definedName>
    <definedName name="change2" localSheetId="64">#REF!</definedName>
    <definedName name="change2" localSheetId="50">#REF!</definedName>
    <definedName name="change2">#REF!</definedName>
    <definedName name="change3" localSheetId="50">#REF!</definedName>
    <definedName name="change3">#REF!</definedName>
    <definedName name="change4">#REF!</definedName>
    <definedName name="change5">#REF!</definedName>
    <definedName name="CI" localSheetId="64">#REF!</definedName>
    <definedName name="CI" localSheetId="34">#REF!</definedName>
    <definedName name="CI" localSheetId="62">#REF!</definedName>
    <definedName name="CI" localSheetId="63">#REF!</definedName>
    <definedName name="CI" localSheetId="37">#REF!</definedName>
    <definedName name="CI">#REF!</definedName>
    <definedName name="CI_lo" localSheetId="64">#REF!</definedName>
    <definedName name="CI_lo" localSheetId="34">#REF!</definedName>
    <definedName name="CI_lo" localSheetId="62">#REF!</definedName>
    <definedName name="CI_lo" localSheetId="63">#REF!</definedName>
    <definedName name="CI_lo" localSheetId="37">#REF!</definedName>
    <definedName name="CI_lo">#REF!</definedName>
    <definedName name="class">Data!$K$2:$K$235</definedName>
    <definedName name="Coffee" localSheetId="64">#REF!</definedName>
    <definedName name="Coffee" localSheetId="50">#REF!</definedName>
    <definedName name="Coffee">#REF!</definedName>
    <definedName name="COGS">[12]MyCo3!$O$12</definedName>
    <definedName name="cogs_table">[19]Definitions!$A$2:$B$5</definedName>
    <definedName name="contracts" localSheetId="34">[13]A4_1!$C$25:$E$25</definedName>
    <definedName name="contracts" localSheetId="37">[13]A4_1!$C$25:$E$25</definedName>
    <definedName name="contracts">[14]OptionsHW!$C$26:$E$26</definedName>
    <definedName name="corrmat" localSheetId="34">[20]VaR4!$M$43:$Q$47</definedName>
    <definedName name="corrmat" localSheetId="50">[21]PortfolioVaRExample!$M$43:$Q$47</definedName>
    <definedName name="corrmat" localSheetId="37">[20]VaR4!$M$43:$Q$47</definedName>
    <definedName name="corrmat">#REF!</definedName>
    <definedName name="CountVec">[22]Example!$H$5:$AE$5</definedName>
    <definedName name="CouponPmt" localSheetId="34">#REF!</definedName>
    <definedName name="CouponPmt" localSheetId="50">#REF!</definedName>
    <definedName name="CouponPmt" localSheetId="62">#REF!</definedName>
    <definedName name="CouponPmt" localSheetId="63">Spread2PD!$C$15</definedName>
    <definedName name="CouponPmt" localSheetId="37">#REF!</definedName>
    <definedName name="CouponPmt">#REF!</definedName>
    <definedName name="couponrate" localSheetId="34">#REF!</definedName>
    <definedName name="couponRate" localSheetId="50">[23]qFunctions!$C$8</definedName>
    <definedName name="CouponRate" localSheetId="62">#REF!</definedName>
    <definedName name="CouponRate" localSheetId="63">Spread2PD!$C$10</definedName>
    <definedName name="couponrate" localSheetId="37">#REF!</definedName>
    <definedName name="couponRate">#REF!</definedName>
    <definedName name="couponrate_ctd" localSheetId="34">[24]A4_2_1!$C$18</definedName>
    <definedName name="couponrate_ctd" localSheetId="37">[24]A4_2_1!$C$18</definedName>
    <definedName name="couponrate_ctd">[25]A4_2_1!$C$18</definedName>
    <definedName name="covmat" localSheetId="34">[1]VaR3!$D$43:$H$47</definedName>
    <definedName name="covmat" localSheetId="50">[26]VaR3!$D$43:$H$47</definedName>
    <definedName name="covmat" localSheetId="37">[1]VaR3!$D$43:$H$47</definedName>
    <definedName name="covmat">#REF!</definedName>
    <definedName name="covmat_calc" localSheetId="34">[20]VaR4!$M$59:$Q$63</definedName>
    <definedName name="covmat_calc" localSheetId="50">[21]PortfolioVaRExample!$M$59:$Q$63</definedName>
    <definedName name="covmat_calc" localSheetId="37">[20]VaR4!$M$59:$Q$63</definedName>
    <definedName name="covmat_calc">#REF!</definedName>
    <definedName name="cty">Data!$H$2:$H$235</definedName>
    <definedName name="Cu" localSheetId="64">#REF!</definedName>
    <definedName name="Cu" localSheetId="34">#REF!</definedName>
    <definedName name="Cu" localSheetId="50">[15]Options2!#REF!</definedName>
    <definedName name="Cu" localSheetId="62">[16]Options2!#REF!</definedName>
    <definedName name="Cu" localSheetId="63">[15]Options2!#REF!</definedName>
    <definedName name="Cu" localSheetId="37">#REF!</definedName>
    <definedName name="Cu">[15]Options2!#REF!</definedName>
    <definedName name="cyl">Data!$E$2:$E$235</definedName>
    <definedName name="cyl_Permute">#REF!</definedName>
    <definedName name="cyl_RandPermute">#REF!</definedName>
    <definedName name="d" localSheetId="34">#REF!</definedName>
    <definedName name="d" localSheetId="63">[15]Options2!$C$7</definedName>
    <definedName name="d" localSheetId="37">#REF!</definedName>
    <definedName name="d">[15]Options2!$C$7</definedName>
    <definedName name="d1_" localSheetId="64">#REF!</definedName>
    <definedName name="d1_" localSheetId="34">[13]A4_1!$C$9:$E$9</definedName>
    <definedName name="d1_" localSheetId="50">#REF!</definedName>
    <definedName name="d1_" localSheetId="62">#REF!</definedName>
    <definedName name="d1_" localSheetId="63">#REF!</definedName>
    <definedName name="d1_" localSheetId="37">[13]A4_1!$C$9:$E$9</definedName>
    <definedName name="d1_">#REF!</definedName>
    <definedName name="d2_" localSheetId="64">#REF!</definedName>
    <definedName name="d2_" localSheetId="34">[13]A4_1!$C$10:$E$10</definedName>
    <definedName name="d2_" localSheetId="50">#REF!</definedName>
    <definedName name="d2_" localSheetId="62">#REF!</definedName>
    <definedName name="d2_" localSheetId="63">#REF!</definedName>
    <definedName name="d2_" localSheetId="37">[13]A4_1!$C$10:$E$10</definedName>
    <definedName name="d2_">#REF!</definedName>
    <definedName name="data" localSheetId="64">#REF!</definedName>
    <definedName name="Data" localSheetId="34">[27]Vlookup!$C$4:$E$7</definedName>
    <definedName name="data" localSheetId="50">#REF!</definedName>
    <definedName name="Data" localSheetId="37">[27]Vlookup!$C$4:$E$7</definedName>
    <definedName name="data">#REF!</definedName>
    <definedName name="Debt_issued">[12]MyCo5!$V$16:$Z$16</definedName>
    <definedName name="Denomination_F" localSheetId="34">[24]A4_2_1!$C$24</definedName>
    <definedName name="Denomination_F" localSheetId="37">[24]A4_2_1!$C$24</definedName>
    <definedName name="Denomination_F">[25]A4_2_1!$C$24</definedName>
    <definedName name="Depreciation">[12]MyCo3!$O$13</definedName>
    <definedName name="df" localSheetId="34">#REF!</definedName>
    <definedName name="df" localSheetId="50">#REF!</definedName>
    <definedName name="df" localSheetId="37">#REF!</definedName>
    <definedName name="df">#REF!</definedName>
    <definedName name="displ">Data!$C$2:$C$235</definedName>
    <definedName name="displ_Permute">#REF!</definedName>
    <definedName name="displ_RandPermute">#REF!</definedName>
    <definedName name="dollar_rate" localSheetId="34">#REF!</definedName>
    <definedName name="dollar_rate" localSheetId="63">#REF!</definedName>
    <definedName name="dollar_rate" localSheetId="37">#REF!</definedName>
    <definedName name="dollar_rate">[28]FX_Intro!$C$67</definedName>
    <definedName name="dr">[11]CreditMetrics_Example!$Y$31:$Y$36</definedName>
    <definedName name="drv">Data!$G$2:$G$235</definedName>
    <definedName name="Duration" localSheetId="34">[24]A4_2_1!$C$10</definedName>
    <definedName name="Duration" localSheetId="37">[24]A4_2_1!$C$10</definedName>
    <definedName name="Duration">[11]CreditMetrics_Example!$T$31:$T$36</definedName>
    <definedName name="Duration_">[11]CreditMetrics_Example!$G$10:$G$109</definedName>
    <definedName name="Duration_ctd" localSheetId="34">[24]A4_2_1!$C$21</definedName>
    <definedName name="Duration_ctd" localSheetId="37">[24]A4_2_1!$C$21</definedName>
    <definedName name="Duration_ctd">[25]A4_2_1!$C$21</definedName>
    <definedName name="e" localSheetId="64">#REF!</definedName>
    <definedName name="e" localSheetId="50">#REF!</definedName>
    <definedName name="e">#REF!</definedName>
    <definedName name="e_2" localSheetId="64">#REF!</definedName>
    <definedName name="e_2" localSheetId="50">#REF!</definedName>
    <definedName name="e_2">#REF!</definedName>
    <definedName name="Earnings_per_Share">[12]MyCo3!$O$26</definedName>
    <definedName name="EBIT">[12]MyCo3!$O$16</definedName>
    <definedName name="Eloss" localSheetId="34">[7]Spread2PD!$C$18</definedName>
    <definedName name="Eloss" localSheetId="62">[7]Spread2PD!$C$18</definedName>
    <definedName name="Eloss" localSheetId="63">Spread2PD!$C$18</definedName>
    <definedName name="Eloss" localSheetId="37">[7]Spread2PD!$C$18</definedName>
    <definedName name="Eloss">[8]Spread2PD!$C$16</definedName>
    <definedName name="Epayoff" localSheetId="34">[7]PD2Spread!$E$23:$E$27</definedName>
    <definedName name="Epayoff" localSheetId="62">[7]PD2Spread!$E$23:$E$27</definedName>
    <definedName name="Epayoff" localSheetId="63">#REF!</definedName>
    <definedName name="Epayoff" localSheetId="37">[7]PD2Spread!$E$23:$E$27</definedName>
    <definedName name="Epayoff">[8]CDS!$E$21:$E$25</definedName>
    <definedName name="EPS">[12]MyCo7!$AK$8:$AO$8</definedName>
    <definedName name="Equity_issued">[12]MyCo5!$V$17:$Z$17</definedName>
    <definedName name="ErrorFraction">[2]RSquareAdj!$C$7</definedName>
    <definedName name="F" localSheetId="34">[29]CentralLimitTheorem!$E$8</definedName>
    <definedName name="F" localSheetId="37">[29]CentralLimitTheorem!$E$8</definedName>
    <definedName name="F">[30]CentralLimitTheorem!$E$3</definedName>
    <definedName name="F_Draw" localSheetId="34">[29]FnS!$B$7:$B$106</definedName>
    <definedName name="F_Draw" localSheetId="37">[29]FnS!$B$7:$B$106</definedName>
    <definedName name="F_Draw">[30]FnS!$B$7:$B$106</definedName>
    <definedName name="F_Row" localSheetId="34">[29]CentralLimitTheorem!$E$10:$P$10</definedName>
    <definedName name="F_Row" localSheetId="37">[29]CentralLimitTheorem!$E$10:$P$10</definedName>
    <definedName name="F_Row">[30]CentralLimitTheorem!$E$5:$P$5</definedName>
    <definedName name="f_x">[6]ProductRule!$C$12</definedName>
    <definedName name="f_x_h">[6]ProductRule!$C$20</definedName>
    <definedName name="face" localSheetId="34">#REF!</definedName>
    <definedName name="face" localSheetId="50">[23]qFunctions!$C$6</definedName>
    <definedName name="Face" localSheetId="62">#REF!</definedName>
    <definedName name="Face" localSheetId="63">Spread2PD!$C$9</definedName>
    <definedName name="face" localSheetId="37">#REF!</definedName>
    <definedName name="face">#REF!</definedName>
    <definedName name="Factories">[12]MyCo4!$O$7:$S$7</definedName>
    <definedName name="Fixed_Assets">[12]MyCo3!$L$6</definedName>
    <definedName name="fl">Data!$J$2:$J$235</definedName>
    <definedName name="forward_rate" localSheetId="34">#REF!</definedName>
    <definedName name="forward_rate" localSheetId="63">#REF!</definedName>
    <definedName name="forward_rate" localSheetId="37">#REF!</definedName>
    <definedName name="forward_rate">[28]FX_Intro!$C$68</definedName>
    <definedName name="Frequency" localSheetId="64">#REF!</definedName>
    <definedName name="Frequency" localSheetId="34">#REF!</definedName>
    <definedName name="Frequency" localSheetId="50">#REF!</definedName>
    <definedName name="Frequency" localSheetId="62">#REF!</definedName>
    <definedName name="Frequency" localSheetId="63">Spread2PD!$C$11</definedName>
    <definedName name="Frequency" localSheetId="37">#REF!</definedName>
    <definedName name="Frequency">#REF!</definedName>
    <definedName name="Futures" localSheetId="34">[24]A4_2_1!$C$25</definedName>
    <definedName name="Futures" localSheetId="37">[24]A4_2_1!$C$25</definedName>
    <definedName name="Futures">[25]A4_2_1!$C$25</definedName>
    <definedName name="g_x">[6]ProductRule!$C$13</definedName>
    <definedName name="g_x_h">[6]ProductRule!$D$20</definedName>
    <definedName name="gender">[9]Aggregation!$C$4:$C$15</definedName>
    <definedName name="Goodwill">[12]MyCo3!$L$8</definedName>
    <definedName name="Gross_Margin">[12]MyCo4!$O$28:$S$28</definedName>
    <definedName name="h">[6]ProductRule!$C$15</definedName>
    <definedName name="hazard" localSheetId="34">[7]PD2Spread!$B$9:$B$9</definedName>
    <definedName name="hazard" localSheetId="62">[7]PD2Spread!$B$9:$B$9</definedName>
    <definedName name="hazard" localSheetId="63">#REF!</definedName>
    <definedName name="hazard" localSheetId="37">[7]PD2Spread!$B$9:$B$9</definedName>
    <definedName name="hazard">[8]CDS!$B$7:$B$7</definedName>
    <definedName name="Heights" localSheetId="50">[31]Calcs_Mean2!$C$10:$C$109</definedName>
    <definedName name="Heights">[32]Calcs_Mean2!$C$10:$C$109</definedName>
    <definedName name="Heights1" localSheetId="50">[31]Calcs_MeanDiff!$C$10:$C$109</definedName>
    <definedName name="Heights1">[32]Calcs_MeanDiff!$C$10:$C$109</definedName>
    <definedName name="Heights2" localSheetId="50">[31]Calcs_MeanDiff!$D$10:$D$109</definedName>
    <definedName name="Heights2">[32]Calcs_MeanDiff!$D$10:$D$109</definedName>
    <definedName name="HowMany">[22]Example!$B$6:$B$36</definedName>
    <definedName name="hwy">Data!$I$2:$I$235</definedName>
    <definedName name="hwy_Permute">#REF!</definedName>
    <definedName name="hwy_RandPermute">#REF!</definedName>
    <definedName name="i">#REF!</definedName>
    <definedName name="idx" localSheetId="64">#REF!</definedName>
    <definedName name="idx" localSheetId="34">[7]Spread2PD!$P$24:$P$28</definedName>
    <definedName name="idx" localSheetId="50">#REF!</definedName>
    <definedName name="idx" localSheetId="63">Spread2PD!#REF!</definedName>
    <definedName name="idx" localSheetId="37">[7]Spread2PD!$P$24:$P$28</definedName>
    <definedName name="idx">#REF!</definedName>
    <definedName name="income">[9]Aggregation!$D$4:$D$15</definedName>
    <definedName name="Inflator">[2]RSquareAdj!$C$10</definedName>
    <definedName name="Interest_Expense">[12]MyCo3!$O$18</definedName>
    <definedName name="Inventory">[12]MyCo3!$L$7</definedName>
    <definedName name="k" localSheetId="22">[4]Binomial!$C$14</definedName>
    <definedName name="k" localSheetId="23">[4]Binomial!$C$14</definedName>
    <definedName name="k" localSheetId="64">[33]Binomial!$C$14</definedName>
    <definedName name="K" localSheetId="34">[13]A4_1!$C$3</definedName>
    <definedName name="k" localSheetId="21">[4]Binomial!$C$14</definedName>
    <definedName name="k" localSheetId="50">[34]KNN_Vote!$AB$4</definedName>
    <definedName name="k" localSheetId="45">KNN_K!$AB$4</definedName>
    <definedName name="k" localSheetId="20">[4]Binomial!$C$14</definedName>
    <definedName name="K" localSheetId="37">[13]A4_1!$C$3</definedName>
    <definedName name="k">KNN_Vote!$AB$4</definedName>
    <definedName name="L">#REF!</definedName>
    <definedName name="Labor">[12]MyCo3!$O$14</definedName>
    <definedName name="lamda">[22]Example!$B$3</definedName>
    <definedName name="listrange">[27]NamedRange!$E$21:$E$23</definedName>
    <definedName name="LL">#REF!</definedName>
    <definedName name="LN_Sim" localSheetId="34">#REF!</definedName>
    <definedName name="LN_Sim" localSheetId="50">#REF!</definedName>
    <definedName name="LN_Sim" localSheetId="37">#REF!</definedName>
    <definedName name="LN_Sim">#REF!</definedName>
    <definedName name="loss" localSheetId="64">#REF!</definedName>
    <definedName name="loss" localSheetId="34">#REF!</definedName>
    <definedName name="loss" localSheetId="50">#REF!</definedName>
    <definedName name="Loss" localSheetId="62">[7]Spread2PD!$E$41:$E$46</definedName>
    <definedName name="Loss" localSheetId="63">Spread2PD!$E$32:$E$36</definedName>
    <definedName name="loss" localSheetId="37">#REF!</definedName>
    <definedName name="loss">[8]Spread2PD!$E$40:$E$44</definedName>
    <definedName name="loss_30" localSheetId="64">#REF!</definedName>
    <definedName name="loss_30" localSheetId="34">#REF!</definedName>
    <definedName name="loss_30" localSheetId="50">#REF!</definedName>
    <definedName name="loss_30" localSheetId="62">#REF!</definedName>
    <definedName name="loss_30" localSheetId="63">#REF!</definedName>
    <definedName name="loss_30" localSheetId="37">#REF!</definedName>
    <definedName name="loss_30">#REF!</definedName>
    <definedName name="loss_t" localSheetId="64">#REF!</definedName>
    <definedName name="loss_t" localSheetId="34">#REF!</definedName>
    <definedName name="loss_t" localSheetId="62">#REF!</definedName>
    <definedName name="loss_t" localSheetId="63">#REF!</definedName>
    <definedName name="loss_t" localSheetId="37">#REF!</definedName>
    <definedName name="loss_t">#REF!</definedName>
    <definedName name="lossAmount" localSheetId="34">[7]Spread2PD!$G$47</definedName>
    <definedName name="lossAmount" localSheetId="62">[7]Spread2PD!$G$47</definedName>
    <definedName name="lossAmount" localSheetId="63">Spread2PD!$G$37</definedName>
    <definedName name="lossAmount" localSheetId="37">[7]Spread2PD!$G$47</definedName>
    <definedName name="lossAmount">[8]Spread2PD!$G$45</definedName>
    <definedName name="M">[21]MatrixMult_Credit!$I$7:$K$9</definedName>
    <definedName name="M1_" localSheetId="64">#REF!</definedName>
    <definedName name="M1_" localSheetId="50">[21]MatrixMult_Credit!#REF!</definedName>
    <definedName name="M1_">[21]MatrixMult_Credit!#REF!</definedName>
    <definedName name="M2_" localSheetId="64">#REF!</definedName>
    <definedName name="M2_" localSheetId="50">[21]MatrixMult_Credit!#REF!</definedName>
    <definedName name="M2_">[21]MatrixMult_Credit!#REF!</definedName>
    <definedName name="manufacturer">Data!$A$2:$A$235</definedName>
    <definedName name="maturityDate">[35]semi!$C$13</definedName>
    <definedName name="maturityDate_ctd" localSheetId="34">[24]A4_2_1!$C$17</definedName>
    <definedName name="maturityDate_ctd" localSheetId="37">[24]A4_2_1!$C$17</definedName>
    <definedName name="maturityDate_ctd">[25]A4_2_1!$C$17</definedName>
    <definedName name="max" localSheetId="64">[33]NextClass1_MeanVar!$E$25</definedName>
    <definedName name="max" localSheetId="50">[4]NextClass1_MeanVar!$E$25</definedName>
    <definedName name="max">#REF!</definedName>
    <definedName name="Mean" localSheetId="64">#REF!</definedName>
    <definedName name="Mean" localSheetId="34">#REF!</definedName>
    <definedName name="Mean" localSheetId="50">#REF!</definedName>
    <definedName name="Mean" localSheetId="62">#REF!</definedName>
    <definedName name="Mean" localSheetId="63">#REF!</definedName>
    <definedName name="Mean" localSheetId="37">#REF!</definedName>
    <definedName name="Mean">#REF!</definedName>
    <definedName name="midprice" localSheetId="34">[3]Liquidity1!$E$7:$E$23</definedName>
    <definedName name="midprice" localSheetId="37">[3]Liquidity1!$E$7:$E$23</definedName>
    <definedName name="midprice">[5]Liquidity_VaR!$E$7:$E$23</definedName>
    <definedName name="min" localSheetId="64">[33]NextClass1_MeanVar!$E$24</definedName>
    <definedName name="min" localSheetId="50">[4]NextClass1_MeanVar!$E$24</definedName>
    <definedName name="min">#REF!</definedName>
    <definedName name="model">Data!$B$2:$B$235</definedName>
    <definedName name="MSE">#REF!</definedName>
    <definedName name="mu" localSheetId="34">[3]Liquidity1!$G$25</definedName>
    <definedName name="mu" localSheetId="50">[31]Calcs_Mean2!$O$23</definedName>
    <definedName name="mu" localSheetId="37">[3]Liquidity1!$G$25</definedName>
    <definedName name="mu">[5]Liquidity_VaR!$G$25</definedName>
    <definedName name="MyBank" localSheetId="34">#REF!</definedName>
    <definedName name="MyBank" localSheetId="37">#REF!</definedName>
    <definedName name="MyBank">[36]Cor_N_Cov!$G$14:$G$35</definedName>
    <definedName name="MyBankDeposits" localSheetId="34">#REF!</definedName>
    <definedName name="MyBankDeposits" localSheetId="37">#REF!</definedName>
    <definedName name="MyBankDeposits">[36]Cor_N_Cov!$D$14:$D$35</definedName>
    <definedName name="mycol1">[37]VectorCalcs!$D$4:$D$8</definedName>
    <definedName name="mycol2">[37]VectorCalcs!$E$4:$E$8</definedName>
    <definedName name="MyFriendsBank" localSheetId="34">#REF!</definedName>
    <definedName name="MyFriendsBank" localSheetId="37">#REF!</definedName>
    <definedName name="MyFriendsBank">[36]Cor_N_Cov!$H$14:$H$35</definedName>
    <definedName name="MyFriendsDeposits" localSheetId="34">#REF!</definedName>
    <definedName name="MyFriendsDeposits" localSheetId="37">#REF!</definedName>
    <definedName name="MyFriendsDeposits">[36]Cor_N_Cov!$E$14:$E$35</definedName>
    <definedName name="myRow">[27]NamedRange2!$C$3:$I$3</definedName>
    <definedName name="mytable">[37]Vlookup!$C$25:$G$32</definedName>
    <definedName name="mytitlerow">[37]Vlookup!$C$25:$G$25</definedName>
    <definedName name="n" localSheetId="64">[33]Binomial!$C$12</definedName>
    <definedName name="n" localSheetId="34">#REF!</definedName>
    <definedName name="n" localSheetId="50">[4]Binomial!$C$12</definedName>
    <definedName name="n" localSheetId="62">#REF!</definedName>
    <definedName name="n" localSheetId="9">#REF!</definedName>
    <definedName name="n" localSheetId="63">Spread2PD!$C$12</definedName>
    <definedName name="n" localSheetId="37">#REF!</definedName>
    <definedName name="n">#REF!</definedName>
    <definedName name="n_" localSheetId="34">[14]Date0Check1!$H$4:$H$23</definedName>
    <definedName name="n_" localSheetId="50">#REF!</definedName>
    <definedName name="n_" localSheetId="37">[14]Date0Check1!$H$4:$H$23</definedName>
    <definedName name="n_">#REF!</definedName>
    <definedName name="N__d1" localSheetId="34">[13]A4_1!$C$14:$E$14</definedName>
    <definedName name="N__d1" localSheetId="37">[13]A4_1!$C$14:$E$14</definedName>
    <definedName name="N__d1">[14]OptionsHW!$C$14:$E$14</definedName>
    <definedName name="N__d2" localSheetId="34">[13]A4_1!$C$15:$E$15</definedName>
    <definedName name="N__d2" localSheetId="37">[13]A4_1!$C$15:$E$15</definedName>
    <definedName name="N__d2">[14]OptionsHW!$C$15:$E$15</definedName>
    <definedName name="N_d1" localSheetId="34">[13]A4_1!$C$12:$E$12</definedName>
    <definedName name="N_d1" localSheetId="37">[13]A4_1!$C$12:$E$12</definedName>
    <definedName name="N_d1">[14]OptionsHW!$C$12:$E$12</definedName>
    <definedName name="N_d2" localSheetId="34">[13]A4_1!$C$13:$E$13</definedName>
    <definedName name="N_d2" localSheetId="37">[13]A4_1!$C$13:$E$13</definedName>
    <definedName name="N_d2">[14]OptionsHW!$C$13:$E$13</definedName>
    <definedName name="n1_" localSheetId="50">[31]Calcs_MeanDiff!$R$19</definedName>
    <definedName name="n1_">[32]Calcs_MeanDiff!$R$19</definedName>
    <definedName name="n2_" localSheetId="50">[31]Calcs_MeanDiff!$R$20</definedName>
    <definedName name="n2_">[32]Calcs_MeanDiff!$R$20</definedName>
    <definedName name="Net_Income">[12]MyCo3!$O$25</definedName>
    <definedName name="NewError">[2]RSquareAdj!$C$11</definedName>
    <definedName name="notional" localSheetId="34">[13]A4_1!$C$24:$E$24</definedName>
    <definedName name="notional" localSheetId="62">[14]OptionsHW!$C$25:$E$25</definedName>
    <definedName name="notional" localSheetId="63">[14]OptionsHW!$C$25:$E$25</definedName>
    <definedName name="notional" localSheetId="37">[13]A4_1!$C$24:$E$24</definedName>
    <definedName name="notional">[14]OptionsHW!$C$25:$E$25</definedName>
    <definedName name="offer" localSheetId="34">[3]Liquidity1!$D$7:$D$23</definedName>
    <definedName name="offer" localSheetId="37">[3]Liquidity1!$D$7:$D$23</definedName>
    <definedName name="offer">[5]Liquidity_VaR!$D$7:$D$23</definedName>
    <definedName name="p" localSheetId="22">[4]Binomial!$C$13</definedName>
    <definedName name="p" localSheetId="23">[4]Binomial!$C$13</definedName>
    <definedName name="p" localSheetId="64">[33]Binomial!$C$13</definedName>
    <definedName name="p" localSheetId="34">#REF!</definedName>
    <definedName name="p" localSheetId="21">[4]Binomial!$C$13</definedName>
    <definedName name="p" localSheetId="50">[34]DurbinWatson!$B$3</definedName>
    <definedName name="p" localSheetId="9">[2]RSquareAdj!$C$9</definedName>
    <definedName name="p" localSheetId="20">[4]Binomial!$C$13</definedName>
    <definedName name="p" localSheetId="37">#REF!</definedName>
    <definedName name="p">DurbinWatson!$B$3</definedName>
    <definedName name="PD" localSheetId="34">[7]PD2Spread!$C$23:$C$27</definedName>
    <definedName name="PD" localSheetId="62">[7]PD2Spread!$C$23:$C$27</definedName>
    <definedName name="PD" localSheetId="63">#REF!</definedName>
    <definedName name="PD" localSheetId="37">[7]PD2Spread!$C$23:$C$27</definedName>
    <definedName name="PD">[8]CDS!$C$21:$C$25</definedName>
    <definedName name="PD_cum">#REF!</definedName>
    <definedName name="PDF" localSheetId="50">[31]Calcs_Mean2!$K$10:$K$30</definedName>
    <definedName name="PDF">[32]Calcs_Mean2!$K$10:$K$30</definedName>
    <definedName name="PE">[12]MyCo7!$AK$5</definedName>
    <definedName name="Period" localSheetId="64">#REF!</definedName>
    <definedName name="Period" localSheetId="34">#REF!</definedName>
    <definedName name="Period" localSheetId="50">#REF!</definedName>
    <definedName name="Period" localSheetId="62">#REF!</definedName>
    <definedName name="Period" localSheetId="63">Spread2PD!$F$10:$F$19</definedName>
    <definedName name="Period" localSheetId="37">#REF!</definedName>
    <definedName name="Period">#REF!</definedName>
    <definedName name="peso_rate" localSheetId="34">#REF!</definedName>
    <definedName name="peso_rate" localSheetId="63">#REF!</definedName>
    <definedName name="peso_rate" localSheetId="37">#REF!</definedName>
    <definedName name="peso_rate">[28]FX_Intro!$C$66</definedName>
    <definedName name="Pij">#REF!</definedName>
    <definedName name="pmt" localSheetId="64">#REF!</definedName>
    <definedName name="pmt" localSheetId="34">#REF!</definedName>
    <definedName name="pmt" localSheetId="50">#REF!</definedName>
    <definedName name="pmt" localSheetId="62">#REF!</definedName>
    <definedName name="pmt" localSheetId="63">Spread2PD!$H$10:$H$19</definedName>
    <definedName name="pmt" localSheetId="37">#REF!</definedName>
    <definedName name="pmt">#REF!</definedName>
    <definedName name="pmt_" localSheetId="34">[14]Date0Check2!$F$4</definedName>
    <definedName name="pmt_" localSheetId="50">#REF!</definedName>
    <definedName name="pmt_" localSheetId="37">[14]Date0Check2!$F$4</definedName>
    <definedName name="pmt_">#REF!</definedName>
    <definedName name="pmtper">#REF!</definedName>
    <definedName name="pmtperyear" localSheetId="34">#REF!</definedName>
    <definedName name="pmtperyear" localSheetId="37">#REF!</definedName>
    <definedName name="pmtperyear">[38]Bond!$C$6</definedName>
    <definedName name="pmtperyear_ctd" localSheetId="34">[24]A4_2_1!$C$20</definedName>
    <definedName name="pmtperyear_ctd" localSheetId="37">[24]A4_2_1!$C$20</definedName>
    <definedName name="pmtperyear_ctd">[25]A4_2_1!$C$20</definedName>
    <definedName name="pmts" localSheetId="34">#REF!</definedName>
    <definedName name="pmts" localSheetId="37">#REF!</definedName>
    <definedName name="pmts">[38]Bond!$E$12:$E$25</definedName>
    <definedName name="PPS">[12]MyCo3!$L$17</definedName>
    <definedName name="Pretax_Earnings">[12]MyCo4!$O$20:$S$20</definedName>
    <definedName name="Price" localSheetId="64">#REF!</definedName>
    <definedName name="Price" localSheetId="34">#REF!</definedName>
    <definedName name="Price" localSheetId="62">[10]VaR0!#REF!</definedName>
    <definedName name="Price" localSheetId="37">#REF!</definedName>
    <definedName name="Price">[10]VaR0!#REF!</definedName>
    <definedName name="Price_">[11]CreditMetrics_Example!$F$10:$F$109</definedName>
    <definedName name="Price_F" localSheetId="34">[24]A4_2_1!#REF!</definedName>
    <definedName name="Price_F" localSheetId="37">[24]A4_2_1!#REF!</definedName>
    <definedName name="Price_F">[25]A4_2_1!#REF!</definedName>
    <definedName name="Price_per_unit">[12]MyCo3!$O$9</definedName>
    <definedName name="price1" localSheetId="64">#REF!</definedName>
    <definedName name="price1" localSheetId="50">#REF!</definedName>
    <definedName name="price1">#REF!</definedName>
    <definedName name="price2" localSheetId="64">#REF!</definedName>
    <definedName name="price2" localSheetId="50">#REF!</definedName>
    <definedName name="price2">#REF!</definedName>
    <definedName name="price3" localSheetId="64">#REF!</definedName>
    <definedName name="price3" localSheetId="50">#REF!</definedName>
    <definedName name="price3">#REF!</definedName>
    <definedName name="price4">#REF!</definedName>
    <definedName name="price5">#REF!</definedName>
    <definedName name="Probability1">[36]Copula3!$E$13:$E$62</definedName>
    <definedName name="Probability2">[36]Copula3!$F$13:$F$62</definedName>
    <definedName name="PS" localSheetId="34">[7]PD2Spread!$C$13:$C$17</definedName>
    <definedName name="PS" localSheetId="62">[7]PD2Spread!$C$13:$C$17</definedName>
    <definedName name="PS" localSheetId="63">#REF!</definedName>
    <definedName name="PS" localSheetId="37">[7]PD2Spread!$C$13:$C$17</definedName>
    <definedName name="PS">[8]CDS!$C$11:$C$15</definedName>
    <definedName name="PS_cum">#REF!</definedName>
    <definedName name="PurchasePrice" localSheetId="34">[39]O1_Intro!$F$15:$F$20</definedName>
    <definedName name="PurchasePrice" localSheetId="37">[39]O1_Intro!$F$15:$F$20</definedName>
    <definedName name="PurchasePrice">[40]O1_Intro!$F$15:$F$20</definedName>
    <definedName name="pv" localSheetId="34">#REF!</definedName>
    <definedName name="pv" localSheetId="62">#REF!</definedName>
    <definedName name="pv" localSheetId="63">Spread2PD!$I$10:$I$19</definedName>
    <definedName name="pv" localSheetId="37">#REF!</definedName>
    <definedName name="PV">[8]CDS!$E$11:$E$15</definedName>
    <definedName name="PV_" localSheetId="34">[7]PD2Spread!$F$23:$F$27</definedName>
    <definedName name="PV_" localSheetId="62">[7]PD2Spread!$F$23:$F$27</definedName>
    <definedName name="PV_" localSheetId="63">#REF!</definedName>
    <definedName name="PV_" localSheetId="37">[7]PD2Spread!$F$23:$F$27</definedName>
    <definedName name="PV_">[8]CDS!$F$21:$F$25</definedName>
    <definedName name="pv_rf" localSheetId="34">[7]Spread2PD!$F$22:$F$31</definedName>
    <definedName name="pv_rf" localSheetId="62">[7]Spread2PD!$F$22:$F$31</definedName>
    <definedName name="pv_rf" localSheetId="63">Spread2PD!$J$10:$J$19</definedName>
    <definedName name="pv_rf" localSheetId="37">[7]Spread2PD!$F$22:$F$31</definedName>
    <definedName name="pv_rf">[8]Spread2PD!$F$20:$F$29</definedName>
    <definedName name="pv_rf_" localSheetId="34">[7]Spread2PD!$F$42:$F$46</definedName>
    <definedName name="pv_rf_" localSheetId="62">[7]Spread2PD!$F$42:$F$46</definedName>
    <definedName name="pv_rf_" localSheetId="63">Spread2PD!$F$32:$F$36</definedName>
    <definedName name="pv_rf_" localSheetId="37">[7]Spread2PD!$F$42:$F$46</definedName>
    <definedName name="pv_rf_">[8]Spread2PD!$F$40:$F$44</definedName>
    <definedName name="pv_rf_pmt" localSheetId="34">[7]Spread2PD!$G$22:$G$31</definedName>
    <definedName name="pv_rf_pmt" localSheetId="63">Spread2PD!$G$21:$G$21</definedName>
    <definedName name="pv_rf_pmt" localSheetId="37">[7]Spread2PD!$G$22:$G$31</definedName>
    <definedName name="pv_rf_pmt">#REF!</definedName>
    <definedName name="pv2_" localSheetId="34">#REF!</definedName>
    <definedName name="pv2_" localSheetId="37">#REF!</definedName>
    <definedName name="pv2_">[38]Dur2!$G$12:$G$25</definedName>
    <definedName name="PVA" localSheetId="34">#REF!</definedName>
    <definedName name="PVA" localSheetId="37">#REF!</definedName>
    <definedName name="PVA">[38]InstallmentLoan!$F$3</definedName>
    <definedName name="Pvalue" localSheetId="50">[31]Calcs_VarianceDiff!$E$18</definedName>
    <definedName name="Pvalue">[32]Calcs_VarianceDiff!$E$18</definedName>
    <definedName name="PVPayoff" localSheetId="34">[7]PD2Spread!$G$23:$G$27</definedName>
    <definedName name="PVPayoff" localSheetId="37">[7]PD2Spread!$G$23:$G$27</definedName>
    <definedName name="PVPayoff">#REF!</definedName>
    <definedName name="PVPMT" localSheetId="34">[7]PD2Spread!$F$13:$F$17</definedName>
    <definedName name="PVPMT" localSheetId="37">[7]PD2Spread!$F$13:$F$17</definedName>
    <definedName name="PVPMT">#REF!</definedName>
    <definedName name="PVPMT_A" localSheetId="34">[7]PD2Spread!$J$23:$J$27</definedName>
    <definedName name="PVPMT_A" localSheetId="62">[7]PD2Spread!$J$23:$J$27</definedName>
    <definedName name="PVPMT_A" localSheetId="63">#REF!</definedName>
    <definedName name="PVPMT_A" localSheetId="37">[7]PD2Spread!$J$23:$J$27</definedName>
    <definedName name="PVPMT_A">[8]CDS!$J$21:$J$25</definedName>
    <definedName name="q" localSheetId="64">#REF!</definedName>
    <definedName name="q" localSheetId="34">[13]A4_1!$C$6:$E$6</definedName>
    <definedName name="q" localSheetId="50">#REF!</definedName>
    <definedName name="q" localSheetId="62">#REF!</definedName>
    <definedName name="q" localSheetId="63">#REF!</definedName>
    <definedName name="q" localSheetId="37">[13]A4_1!$C$6:$E$6</definedName>
    <definedName name="q">#REF!</definedName>
    <definedName name="r_" localSheetId="64">#REF!</definedName>
    <definedName name="r_" localSheetId="34">[13]A4_1!$C$5:$E$5</definedName>
    <definedName name="r_" localSheetId="50">#REF!</definedName>
    <definedName name="r_" localSheetId="62">#REF!</definedName>
    <definedName name="r_" localSheetId="63">#REF!</definedName>
    <definedName name="r_" localSheetId="37">[13]A4_1!$C$5:$E$5</definedName>
    <definedName name="r_">[8]CDS!$D$21:$D$25</definedName>
    <definedName name="Rain">#REF!</definedName>
    <definedName name="range" localSheetId="64">[33]NextClass1_MeanVar!$E$26</definedName>
    <definedName name="range" localSheetId="50">[4]NextClass1_MeanVar!$E$26</definedName>
    <definedName name="range">#REF!</definedName>
    <definedName name="rate" localSheetId="34">[14]Date0Check2!$E$4</definedName>
    <definedName name="rate" localSheetId="37">[14]Date0Check2!$E$4</definedName>
    <definedName name="rate">[8]CDS!$C$7</definedName>
    <definedName name="rated" localSheetId="34">[41]A2!$E$4:$H$4</definedName>
    <definedName name="rated" localSheetId="37">[41]A2!$E$4:$H$4</definedName>
    <definedName name="rated">[14]fxHW!$F$4:$H$4</definedName>
    <definedName name="ratef" localSheetId="34">[41]A2!$E$5:$H$5</definedName>
    <definedName name="ratef" localSheetId="37">[41]A2!$E$5:$H$5</definedName>
    <definedName name="ratef">[14]fxHW!$F$5:$H$5</definedName>
    <definedName name="RatingLast" localSheetId="34">[42]CreditMatrix!$D$10:$D$109</definedName>
    <definedName name="RatingLast" localSheetId="50">[42]CreditMatrix!$D$10:$D$109</definedName>
    <definedName name="RatingLast" localSheetId="62">[43]CreditMatrix!$D$10:$D$109</definedName>
    <definedName name="RatingLast" localSheetId="63">[44]CreditMatrix!$D$10:$D$109</definedName>
    <definedName name="RatingLast" localSheetId="37">[42]CreditMatrix!$D$10:$D$109</definedName>
    <definedName name="RatingLast">[44]CreditMatrix!$D$10:$D$109</definedName>
    <definedName name="RatingNow" localSheetId="34">[42]CreditMatrix!$E$10:$E$109</definedName>
    <definedName name="RatingNow" localSheetId="50">[42]CreditMatrix!$E$10:$E$109</definedName>
    <definedName name="RatingNow" localSheetId="62">[43]CreditMatrix!$E$10:$E$109</definedName>
    <definedName name="RatingNow" localSheetId="63">[44]CreditMatrix!$E$10:$E$109</definedName>
    <definedName name="RatingNow" localSheetId="37">[42]CreditMatrix!$E$10:$E$109</definedName>
    <definedName name="RatingNow">[44]CreditMatrix!$E$10:$E$109</definedName>
    <definedName name="ratingsTbl" localSheetId="34">[42]CreditMatrix!$B$2:$C$7</definedName>
    <definedName name="ratingsTbl" localSheetId="50">[42]CreditMatrix!$B$2:$C$7</definedName>
    <definedName name="ratingsTbl" localSheetId="62">[43]CreditMatrix!$B$2:$C$7</definedName>
    <definedName name="ratingsTbl" localSheetId="63">[44]CreditMatrix!$B$2:$C$7</definedName>
    <definedName name="ratingsTbl" localSheetId="37">[42]CreditMatrix!$B$2:$C$7</definedName>
    <definedName name="ratingsTbl">[44]CreditMatrix!$B$2:$C$7</definedName>
    <definedName name="Ratio" localSheetId="50">[31]Calcs_VarianceDiff!$E$17</definedName>
    <definedName name="Ratio">[32]Calcs_VarianceDiff!$E$17</definedName>
    <definedName name="Recovery" localSheetId="34">[7]Spread2PD!$D$42:$D$46</definedName>
    <definedName name="Recovery" localSheetId="62">[7]Spread2PD!$D$42:$D$46</definedName>
    <definedName name="Recovery" localSheetId="63">Spread2PD!$D$32:$D$36</definedName>
    <definedName name="Recovery" localSheetId="37">[7]Spread2PD!$D$42:$D$46</definedName>
    <definedName name="Recovery">[8]Spread2PD!$D$40:$D$44</definedName>
    <definedName name="Revenue">[12]MyCo3!$O$10</definedName>
    <definedName name="Rho">'[45]VlkUp &amp; NmdRng'!$K$11</definedName>
    <definedName name="risk1" localSheetId="50">#REF!</definedName>
    <definedName name="risk1">#REF!</definedName>
    <definedName name="risk2" localSheetId="64">#REF!</definedName>
    <definedName name="risk2" localSheetId="50">#REF!</definedName>
    <definedName name="risk2">#REF!</definedName>
    <definedName name="risk3" localSheetId="64">#REF!</definedName>
    <definedName name="risk3" localSheetId="50">#REF!</definedName>
    <definedName name="risk3">#REF!</definedName>
    <definedName name="RSE" localSheetId="64">#REF!</definedName>
    <definedName name="RSE">#REF!</definedName>
    <definedName name="RSS" localSheetId="64">#REF!</definedName>
    <definedName name="RSS">[2]RSquareAdj!#REF!</definedName>
    <definedName name="s" localSheetId="64">#REF!</definedName>
    <definedName name="s" localSheetId="34">#REF!</definedName>
    <definedName name="s" localSheetId="50">#REF!</definedName>
    <definedName name="s" localSheetId="62">#REF!</definedName>
    <definedName name="s" localSheetId="63">#REF!</definedName>
    <definedName name="s" localSheetId="37">#REF!</definedName>
    <definedName name="s">[5]Liquidity_VaR!$G$7:$G$23</definedName>
    <definedName name="S0" localSheetId="34">[13]A4_1!$C$2:$E$2</definedName>
    <definedName name="S0" localSheetId="50">#REF!</definedName>
    <definedName name="S0" localSheetId="62">#REF!</definedName>
    <definedName name="S0" localSheetId="63">#REF!</definedName>
    <definedName name="S0" localSheetId="37">[13]A4_1!$C$2:$E$2</definedName>
    <definedName name="S0">#REF!</definedName>
    <definedName name="S0_e_qt" localSheetId="34">[13]A4_1!$C$17:$E$17</definedName>
    <definedName name="S0_e_qt" localSheetId="37">[13]A4_1!$C$17:$E$17</definedName>
    <definedName name="S0_e_qt">[14]OptionsHW!$C$17:$E$17</definedName>
    <definedName name="Salad">#REF!</definedName>
    <definedName name="SampleVar1" localSheetId="50">[31]Calcs_VarianceDiff!$E$13</definedName>
    <definedName name="SampleVar1">[32]Calcs_VarianceDiff!$E$13</definedName>
    <definedName name="SampleVar2" localSheetId="50">[31]Calcs_VarianceDiff!$E$14</definedName>
    <definedName name="SampleVar2">[32]Calcs_VarianceDiff!$E$14</definedName>
    <definedName name="SD" localSheetId="64">#REF!</definedName>
    <definedName name="SD" localSheetId="34">#REF!</definedName>
    <definedName name="SD" localSheetId="50">#REF!</definedName>
    <definedName name="SD" localSheetId="62">#REF!</definedName>
    <definedName name="SD" localSheetId="63">#REF!</definedName>
    <definedName name="SD" localSheetId="37">#REF!</definedName>
    <definedName name="SD">#REF!</definedName>
    <definedName name="sd_x">[2]MaximumLikelihood!$C$3</definedName>
    <definedName name="SD_xbar" localSheetId="50">[31]Calcs_Mean2!$O$28</definedName>
    <definedName name="SD_xbar">[32]Calcs_Mean2!$O$28</definedName>
    <definedName name="SE0" localSheetId="50">#REF!</definedName>
    <definedName name="SE0">#REF!</definedName>
    <definedName name="SE1_" localSheetId="64">#REF!</definedName>
    <definedName name="SE1_" localSheetId="50">#REF!</definedName>
    <definedName name="SE1_">#REF!</definedName>
    <definedName name="SE2_" localSheetId="50">#REF!</definedName>
    <definedName name="SE2_">#REF!</definedName>
    <definedName name="Sensitivity" localSheetId="34">[24]A4_2_1!$C$12</definedName>
    <definedName name="Sensitivity" localSheetId="37">[24]A4_2_1!$C$12</definedName>
    <definedName name="Sensitivity">[11]CreditMetrics_Example!$AA$31:$AA$35</definedName>
    <definedName name="Sensitivity_F" localSheetId="34">[24]A4_2_1!$C$27</definedName>
    <definedName name="Sensitivity_F" localSheetId="37">[24]A4_2_1!$C$27</definedName>
    <definedName name="Sensitivity_F">[25]A4_2_1!$C$27</definedName>
    <definedName name="settlementDate">[35]semi!$C$12</definedName>
    <definedName name="settlementDate_ctd" localSheetId="34">[24]A4_2_1!$C$16</definedName>
    <definedName name="settlementDate_ctd" localSheetId="37">[24]A4_2_1!$C$16</definedName>
    <definedName name="settlementDate_ctd">[25]A4_2_1!$C$16</definedName>
    <definedName name="Shareholder_Equity">[12]MyCo5!$L$18</definedName>
    <definedName name="Shares" localSheetId="34">[1]VaR3!$D$6:$H$6</definedName>
    <definedName name="Shares" localSheetId="50">[26]VaR3!$D$6:$H$6</definedName>
    <definedName name="Shares" localSheetId="62">[46]MyCo3!$L$16</definedName>
    <definedName name="Shares" localSheetId="37">[1]VaR3!$D$6:$H$6</definedName>
    <definedName name="Shares">[5]Liquidity_VaR!$I$7:$I$23</definedName>
    <definedName name="Sick" localSheetId="64">#REF!</definedName>
    <definedName name="Sick" localSheetId="50">#REF!</definedName>
    <definedName name="Sick">#REF!</definedName>
    <definedName name="sigma" localSheetId="34">[3]Liquidity1!$G$26</definedName>
    <definedName name="sigma" localSheetId="50">[31]Calcs_Mean1!$O$21</definedName>
    <definedName name="sigma" localSheetId="9">#REF!</definedName>
    <definedName name="sigma" localSheetId="37">[3]Liquidity1!$G$26</definedName>
    <definedName name="sigma">[5]Liquidity_VaR!$G$26</definedName>
    <definedName name="Sim16_">[22]Example!$H$21:$AE$21</definedName>
    <definedName name="Sim2_">[22]Example!$H$7:$AE$7</definedName>
    <definedName name="simS" localSheetId="34">[3]Liquidity1!$G$29</definedName>
    <definedName name="simS" localSheetId="37">[3]Liquidity1!$G$29</definedName>
    <definedName name="simS">[5]Liquidity_VaR!$G$29</definedName>
    <definedName name="sims_a" localSheetId="34">#REF!</definedName>
    <definedName name="sims_a" localSheetId="50">[26]VaR1!$I$19:$I$39</definedName>
    <definedName name="sims_a" localSheetId="37">#REF!</definedName>
    <definedName name="sims_a">[47]VaR1!$I$17:$I$37</definedName>
    <definedName name="sims_h" localSheetId="34">#REF!</definedName>
    <definedName name="sims_h" localSheetId="50">[26]VaR1!$H$19:$H$39</definedName>
    <definedName name="sims_h" localSheetId="37">#REF!</definedName>
    <definedName name="sims_h">[47]VaR1!$H$17:$H$37</definedName>
    <definedName name="simSpread" localSheetId="34">[3]Liquidity1!$J$7:$J$23</definedName>
    <definedName name="simSpread" localSheetId="37">[3]Liquidity1!$J$7:$J$23</definedName>
    <definedName name="simSpread">[5]Liquidity_VaR!$J$7:$J$23</definedName>
    <definedName name="simSpreadPerShare" localSheetId="34">[3]Liquidity1!$H$7:$H$23</definedName>
    <definedName name="simSpreadPerShare" localSheetId="37">[3]Liquidity1!$H$7:$H$23</definedName>
    <definedName name="simSpreadPerShare">[5]Liquidity_VaR!$H$7:$H$23</definedName>
    <definedName name="Simulation">[22]Example!$AH$6:$AH$36</definedName>
    <definedName name="SimVec">[22]Example!$G$6:$G$36</definedName>
    <definedName name="Smoking" localSheetId="64">#REF!</definedName>
    <definedName name="Smoking" localSheetId="50">#REF!</definedName>
    <definedName name="Smoking">#REF!</definedName>
    <definedName name="Spot" localSheetId="34">[41]A2!$E$3:$H$3</definedName>
    <definedName name="Spot" localSheetId="37">[41]A2!$E$3:$H$3</definedName>
    <definedName name="Spot">[14]fxHW!$F$3:$H$3</definedName>
    <definedName name="spread" localSheetId="34">[3]Liquidity1!$F$7:$F$23</definedName>
    <definedName name="spread" localSheetId="37">[3]Liquidity1!$F$7:$F$23</definedName>
    <definedName name="spread">[5]Liquidity_VaR!$F$7:$F$23</definedName>
    <definedName name="SpreadVaR" localSheetId="50">#REF!</definedName>
    <definedName name="SpreadVaR">#REF!</definedName>
    <definedName name="ssreg" localSheetId="64">#REF!</definedName>
    <definedName name="ssreg" localSheetId="50">#REF!</definedName>
    <definedName name="ssreg">#REF!</definedName>
    <definedName name="ssresid" localSheetId="64">#REF!</definedName>
    <definedName name="ssresid" localSheetId="50">#REF!</definedName>
    <definedName name="ssresid">#REF!</definedName>
    <definedName name="SST">#REF!</definedName>
    <definedName name="SSx">#REF!</definedName>
    <definedName name="StartingPortfolio" localSheetId="34">[3]ExporeInf!$C$29:$H$29</definedName>
    <definedName name="StartingPortfolio" localSheetId="37">[3]ExporeInf!$C$29:$H$29</definedName>
    <definedName name="StartingPortfolio">[8]ExporeInf!$C$29:$H$29</definedName>
    <definedName name="stdev" localSheetId="64">#REF!</definedName>
    <definedName name="stdev" localSheetId="34">#REF!</definedName>
    <definedName name="stdev" localSheetId="50">#REF!</definedName>
    <definedName name="stdev" localSheetId="37">#REF!</definedName>
    <definedName name="stdev">#REF!</definedName>
    <definedName name="Stock" localSheetId="34">[39]O1_Intro!$C$15:$C$20</definedName>
    <definedName name="Stock" localSheetId="37">[39]O1_Intro!$C$15:$C$20</definedName>
    <definedName name="Stock">[40]O1_Intro!$C$15:$C$20</definedName>
    <definedName name="Strike" localSheetId="34">[39]O1_Intro!$D$15:$D$20</definedName>
    <definedName name="Strike" localSheetId="37">[39]O1_Intro!$D$15:$D$20</definedName>
    <definedName name="Strike">[40]O1_Intro!$D$15:$D$20</definedName>
    <definedName name="Sum" localSheetId="34">[29]CentralLimitTheorem!$C$12:$C$111</definedName>
    <definedName name="Sum" localSheetId="37">[29]CentralLimitTheorem!$C$12:$C$111</definedName>
    <definedName name="Sum">[30]CentralLimitTheorem!$C$7:$C$106</definedName>
    <definedName name="Sw" localSheetId="34">#REF!</definedName>
    <definedName name="Sw" localSheetId="37">#REF!</definedName>
    <definedName name="Sw">#REF!</definedName>
    <definedName name="Sx" localSheetId="34">#REF!</definedName>
    <definedName name="Sx" localSheetId="37">#REF!</definedName>
    <definedName name="Sx">#REF!</definedName>
    <definedName name="t" localSheetId="64">#REF!</definedName>
    <definedName name="t" localSheetId="34">[13]A4_1!$C$7:$E$7</definedName>
    <definedName name="t" localSheetId="50">#REF!</definedName>
    <definedName name="t" localSheetId="62">#REF!</definedName>
    <definedName name="t" localSheetId="63">#REF!</definedName>
    <definedName name="t" localSheetId="37">[13]A4_1!$C$7:$E$7</definedName>
    <definedName name="t">[8]CDS!$B$11:$B$15</definedName>
    <definedName name="t_" localSheetId="34">[7]PD2Spread!$B$23:$B$27</definedName>
    <definedName name="t_" localSheetId="62">[7]PD2Spread!$B$23:$B$27</definedName>
    <definedName name="t_" localSheetId="63">#REF!</definedName>
    <definedName name="t_" localSheetId="37">[7]PD2Spread!$B$23:$B$27</definedName>
    <definedName name="t_">[8]CDS!$B$21:$B$25</definedName>
    <definedName name="table_asf">[48]ASF!$C$31:$D$34</definedName>
    <definedName name="Table1">'[45]VlkUp &amp; NmdRng'!$B$14:$D$23</definedName>
    <definedName name="Table2">'[45]VlkUp &amp; NmdRng'!$F$14:$H$23</definedName>
    <definedName name="tAge">#REF!</definedName>
    <definedName name="Tax_Rate">[12]MyCo4!$O$22:$S$22</definedName>
    <definedName name="Taxes">[12]MyCo4!$O$23:$S$23</definedName>
    <definedName name="Time" localSheetId="64">#REF!</definedName>
    <definedName name="Time" localSheetId="34">#REF!</definedName>
    <definedName name="Time" localSheetId="50">#REF!</definedName>
    <definedName name="Time" localSheetId="62">#REF!</definedName>
    <definedName name="Time" localSheetId="63">#REF!</definedName>
    <definedName name="Time" localSheetId="37">#REF!</definedName>
    <definedName name="Time">#REF!</definedName>
    <definedName name="Time_" localSheetId="34">[7]Spread2PD!$B$42:$B$46</definedName>
    <definedName name="Time_" localSheetId="62">[7]Spread2PD!$B$42:$B$46</definedName>
    <definedName name="Time_" localSheetId="63">Spread2PD!$B$32:$B$36</definedName>
    <definedName name="Time_" localSheetId="37">[7]Spread2PD!$B$42:$B$46</definedName>
    <definedName name="Time_">[8]Spread2PD!$B$40:$B$44</definedName>
    <definedName name="TimeR" localSheetId="34">[7]Spread2PD!$C$35:$C$39</definedName>
    <definedName name="TimeR" localSheetId="63">Spread2PD!$C$25:$C$29</definedName>
    <definedName name="TimeR" localSheetId="37">[7]Spread2PD!$C$35:$C$39</definedName>
    <definedName name="TimeR">#REF!</definedName>
    <definedName name="tmat" localSheetId="34">[3]ExporeInf!$C$3:$H$8</definedName>
    <definedName name="tmat" localSheetId="37">[3]ExporeInf!$C$3:$H$8</definedName>
    <definedName name="tmat">[8]ExporeInf!$C$3:$H$8</definedName>
    <definedName name="tmat12" localSheetId="64">#REF!</definedName>
    <definedName name="tmat12" localSheetId="34">#REF!</definedName>
    <definedName name="tmat12" localSheetId="50">#REF!</definedName>
    <definedName name="tmat12" localSheetId="62">#REF!</definedName>
    <definedName name="tmat12" localSheetId="63">#REF!</definedName>
    <definedName name="tmat12" localSheetId="37">#REF!</definedName>
    <definedName name="tmat12">#REF!</definedName>
    <definedName name="tmat5" localSheetId="34">[3]ExporeInf!$C$12:$H$17</definedName>
    <definedName name="tmat5" localSheetId="37">[3]ExporeInf!$C$12:$H$17</definedName>
    <definedName name="tmat5">[8]ExporeInf!$C$12:$H$17</definedName>
    <definedName name="tmatInf" localSheetId="34">[3]ExporeInf!$C$21:$H$26</definedName>
    <definedName name="tmatInf" localSheetId="37">[3]ExporeInf!$C$21:$H$26</definedName>
    <definedName name="tmatInf">[8]ExporeInf!$C$21:$H$26</definedName>
    <definedName name="Total">[12]MyCo3!$L$18</definedName>
    <definedName name="Total_Liabilities">[12]MyCo3!$L$13</definedName>
    <definedName name="TotalValue" localSheetId="34">[1]VaR3!$D$52</definedName>
    <definedName name="TotalValue" localSheetId="50">[26]VaR3!$D$52</definedName>
    <definedName name="TotalValue" localSheetId="37">[1]VaR3!$D$52</definedName>
    <definedName name="TotalValue">#REF!</definedName>
    <definedName name="trans">Data!$F$2:$F$235</definedName>
    <definedName name="TSS" localSheetId="64">#REF!</definedName>
    <definedName name="TSS" localSheetId="50">[2]RSquareAdj!#REF!</definedName>
    <definedName name="TSS">[2]RSquareAdj!#REF!</definedName>
    <definedName name="u" localSheetId="64">#REF!</definedName>
    <definedName name="u" localSheetId="34">#REF!</definedName>
    <definedName name="u" localSheetId="50">[21]MatrixMult_Credit!#REF!</definedName>
    <definedName name="u" localSheetId="63">[15]Options2!$C$6</definedName>
    <definedName name="u" localSheetId="37">#REF!</definedName>
    <definedName name="u">[15]Options2!$C$6</definedName>
    <definedName name="Umbrella">[33]ConditionalProb2!$C$6:$C$1005</definedName>
    <definedName name="usd_peso" localSheetId="34">#REF!</definedName>
    <definedName name="usd_peso" localSheetId="63">#REF!</definedName>
    <definedName name="usd_peso" localSheetId="37">#REF!</definedName>
    <definedName name="usd_peso">[28]FX_Intro!$C$65</definedName>
    <definedName name="v" localSheetId="34">#REF!</definedName>
    <definedName name="v" localSheetId="50">'[49]2_PMT'!$C$13</definedName>
    <definedName name="v" localSheetId="37">#REF!</definedName>
    <definedName name="v">#REF!</definedName>
    <definedName name="Value" localSheetId="34">[1]VaR3!$D$50:$H$50</definedName>
    <definedName name="Value" localSheetId="50">[26]VaR3!$D$50:$H$50</definedName>
    <definedName name="Value" localSheetId="37">[1]VaR3!$D$50:$H$50</definedName>
    <definedName name="Value">[38]Curve0!$E$26</definedName>
    <definedName name="Value_" localSheetId="34">[39]O1_Intro!$E$15:$E$20</definedName>
    <definedName name="Value_" localSheetId="37">[39]O1_Intro!$E$15:$E$20</definedName>
    <definedName name="Value_">[40]O1_Intro!$E$15:$E$20</definedName>
    <definedName name="value_01" localSheetId="34">#REF!</definedName>
    <definedName name="value_01" localSheetId="37">#REF!</definedName>
    <definedName name="value_01">[38]Dur2!$I$12</definedName>
    <definedName name="Value_F" localSheetId="34">[24]A4_2_1!#REF!</definedName>
    <definedName name="Value_F" localSheetId="37">[24]A4_2_1!#REF!</definedName>
    <definedName name="Value_F">[25]A4_2_1!#REF!</definedName>
    <definedName name="value_lo" localSheetId="64">#REF!</definedName>
    <definedName name="value_lo" localSheetId="34">#REF!</definedName>
    <definedName name="value_lo" localSheetId="50">#REF!</definedName>
    <definedName name="value_lo" localSheetId="62">#REF!</definedName>
    <definedName name="value_lo" localSheetId="63">#REF!</definedName>
    <definedName name="value_lo" localSheetId="37">#REF!</definedName>
    <definedName name="value_lo">#REF!</definedName>
    <definedName name="value_rf_" localSheetId="34">[7]Spread2PD!$C$42:$C$46</definedName>
    <definedName name="value_rf_" localSheetId="62">[7]Spread2PD!$C$42:$C$46</definedName>
    <definedName name="value_rf_" localSheetId="63">Spread2PD!$C$32:$C$36</definedName>
    <definedName name="value_rf_" localSheetId="37">[7]Spread2PD!$C$42:$C$46</definedName>
    <definedName name="value_rf_">[8]Spread2PD!$C$40:$C$44</definedName>
    <definedName name="VaR" localSheetId="34">#REF!</definedName>
    <definedName name="VaR" localSheetId="37">#REF!</definedName>
    <definedName name="VaR">#REF!</definedName>
    <definedName name="Variance" localSheetId="34">[1]VaR3!$D$61</definedName>
    <definedName name="Variance" localSheetId="50">[26]VaR3!$D$61</definedName>
    <definedName name="Variance" localSheetId="37">[1]VaR3!$D$61</definedName>
    <definedName name="Variance">#REF!</definedName>
    <definedName name="Variance_calc" localSheetId="34">[20]VaR4!$M$65</definedName>
    <definedName name="Variance_calc" localSheetId="50">[21]PortfolioVaRExample!$M$65</definedName>
    <definedName name="Variance_calc" localSheetId="37">[20]VaR4!$M$65</definedName>
    <definedName name="Variance_calc">#REF!</definedName>
    <definedName name="variancePct" localSheetId="34">#REF!</definedName>
    <definedName name="variancePct" localSheetId="37">#REF!</definedName>
    <definedName name="variancePct">#REF!</definedName>
    <definedName name="VaRPct" localSheetId="34">#REF!</definedName>
    <definedName name="VaRPct" localSheetId="37">#REF!</definedName>
    <definedName name="VaRPct">#REF!</definedName>
    <definedName name="vol" localSheetId="34">#REF!</definedName>
    <definedName name="vol" localSheetId="37">#REF!</definedName>
    <definedName name="vol">#REF!</definedName>
    <definedName name="Volatility" localSheetId="50">#REF!</definedName>
    <definedName name="Volatility">#REF!</definedName>
    <definedName name="Volatility_calc" localSheetId="50">#REF!</definedName>
    <definedName name="Volatility_calc">#REF!</definedName>
    <definedName name="volmat" localSheetId="34">[20]VaR4!$M$52:$Q$56</definedName>
    <definedName name="volmat" localSheetId="50">[21]PortfolioVaRExample!$M$52:$Q$56</definedName>
    <definedName name="volmat" localSheetId="37">[20]VaR4!$M$52:$Q$56</definedName>
    <definedName name="volmat">#REF!</definedName>
    <definedName name="vols" localSheetId="34">[20]VaR4!$J$52:$J$56</definedName>
    <definedName name="vols" localSheetId="50">[21]PortfolioVaRExample!$J$52:$J$56</definedName>
    <definedName name="vols" localSheetId="37">[20]VaR4!$J$52:$J$56</definedName>
    <definedName name="vols">#REF!</definedName>
    <definedName name="vols_" localSheetId="34">[20]VaR4!$M$49:$Q$49</definedName>
    <definedName name="vols_" localSheetId="50">[21]PortfolioVaRExample!$M$49:$Q$49</definedName>
    <definedName name="vols_" localSheetId="37">[20]VaR4!$M$49:$Q$49</definedName>
    <definedName name="vols_">#REF!</definedName>
    <definedName name="w" localSheetId="34">#REF!</definedName>
    <definedName name="w" localSheetId="37">#REF!</definedName>
    <definedName name="w">[21]MatrixMult_CovCorr!$M$43:$M$45</definedName>
    <definedName name="weight" localSheetId="34">[42]CreditMatrix_Weighted!$F$10:$F$109</definedName>
    <definedName name="weight" localSheetId="50">[42]CreditMatrix_Weighted!$F$10:$F$109</definedName>
    <definedName name="weight" localSheetId="62">[43]CreditMatrix_Weighted!$F$10:$F$109</definedName>
    <definedName name="weight" localSheetId="63">[44]CreditMatrix_Weighted!$F$10:$F$109</definedName>
    <definedName name="weight" localSheetId="37">[42]CreditMatrix_Weighted!$F$10:$F$109</definedName>
    <definedName name="weight">[44]CreditMatrix_Weighted!$F$10:$F$109</definedName>
    <definedName name="weights" localSheetId="34">[1]VaR3!$C$55:$C$59</definedName>
    <definedName name="weights" localSheetId="50">[26]VaR3!$C$55:$C$59</definedName>
    <definedName name="weights" localSheetId="37">[1]VaR3!$C$55:$C$59</definedName>
    <definedName name="weights">#REF!</definedName>
    <definedName name="Widgets_sold">[12]MyCo3!$O$8</definedName>
    <definedName name="Widgets_sold_Per_Factory">[12]MyCo4!$O$8:$S$8</definedName>
    <definedName name="Withdrawl">[50]InvestmentReturns!$B$12</definedName>
    <definedName name="X" localSheetId="64">#REF!</definedName>
    <definedName name="X" localSheetId="34">#REF!</definedName>
    <definedName name="X" localSheetId="50">[4]NextClass1_MeanVar!$C$30:$C$129</definedName>
    <definedName name="X" localSheetId="62">#REF!</definedName>
    <definedName name="x" localSheetId="9">#REF!</definedName>
    <definedName name="X" localSheetId="63">#REF!</definedName>
    <definedName name="X" localSheetId="37">#REF!</definedName>
    <definedName name="X">#REF!</definedName>
    <definedName name="x_draw" localSheetId="50">#REF!</definedName>
    <definedName name="x_draw">#REF!</definedName>
    <definedName name="X_e_rt" localSheetId="34">[13]A4_1!$C$18:$E$18</definedName>
    <definedName name="X_e_rt" localSheetId="37">[13]A4_1!$C$18:$E$18</definedName>
    <definedName name="X_e_rt">[14]OptionsHW!$C$18:$E$18</definedName>
    <definedName name="X_orig">#REF!</definedName>
    <definedName name="x0">#REF!</definedName>
    <definedName name="x0_">#REF!</definedName>
    <definedName name="x1_" localSheetId="50">#REF!</definedName>
    <definedName name="x1_">#REF!</definedName>
    <definedName name="x2_">#REF!</definedName>
    <definedName name="xbar" localSheetId="50">[31]Calcs_Mean2!$O$20</definedName>
    <definedName name="xbar" localSheetId="9">#REF!</definedName>
    <definedName name="xbar">[32]Calcs_Mean2!$O$20</definedName>
    <definedName name="xbar_mu__sigma_average" localSheetId="50">[31]Calcs_Mean1!$O$29</definedName>
    <definedName name="xbar_mu__sigma_average">[32]Calcs_Mean1!$O$29</definedName>
    <definedName name="xbar1" localSheetId="50">[31]Calcs_MeanDiff!$R$21</definedName>
    <definedName name="xbar1">[32]Calcs_MeanDiff!$R$21</definedName>
    <definedName name="xbar2" localSheetId="50">[31]Calcs_MeanDiff!$R$22</definedName>
    <definedName name="xbar2">[32]Calcs_MeanDiff!$R$22</definedName>
    <definedName name="y" localSheetId="34">#REF!</definedName>
    <definedName name="y" localSheetId="9">#REF!</definedName>
    <definedName name="y" localSheetId="37">#REF!</definedName>
    <definedName name="y">[38]Bond!$C$8</definedName>
    <definedName name="y_ctd" localSheetId="34">[24]A4_2_1!$C$19</definedName>
    <definedName name="y_ctd" localSheetId="37">[24]A4_2_1!$C$19</definedName>
    <definedName name="y_ctd">[25]A4_2_1!$C$19</definedName>
    <definedName name="y_draw" localSheetId="64">#REF!</definedName>
    <definedName name="y_draw" localSheetId="50">#REF!</definedName>
    <definedName name="y_draw">#REF!</definedName>
    <definedName name="y_orig">#REF!</definedName>
    <definedName name="ybar" localSheetId="50">#REF!</definedName>
    <definedName name="ybar">#REF!</definedName>
    <definedName name="year">Data!$D$2:$D$235</definedName>
    <definedName name="year_Permute">#REF!</definedName>
    <definedName name="year_RandPermute">#REF!</definedName>
    <definedName name="years" localSheetId="34">#REF!</definedName>
    <definedName name="years" localSheetId="37">#REF!</definedName>
    <definedName name="years">[38]Bond!$C$7</definedName>
    <definedName name="Years_F" localSheetId="34">[24]A4_2_1!$C$23</definedName>
    <definedName name="Years_F" localSheetId="37">[24]A4_2_1!$C$23</definedName>
    <definedName name="Years_F">[25]A4_2_1!$C$23</definedName>
    <definedName name="yhat" localSheetId="64">#REF!</definedName>
    <definedName name="yhat" localSheetId="50">#REF!</definedName>
    <definedName name="yhat">#REF!</definedName>
    <definedName name="yhat_i">#REF!</definedName>
    <definedName name="yield">#REF!</definedName>
    <definedName name="YTM" localSheetId="34">#REF!</definedName>
    <definedName name="ytm" localSheetId="50">[23]qFunctions!$C$7</definedName>
    <definedName name="YTM" localSheetId="62">#REF!</definedName>
    <definedName name="YTM" localSheetId="63">Spread2PD!$C$13</definedName>
    <definedName name="YTM" localSheetId="37">#REF!</definedName>
    <definedName name="ytm">#REF!</definedName>
    <definedName name="YTM_rf" localSheetId="34">#REF!</definedName>
    <definedName name="YTM_rf" localSheetId="50">#REF!</definedName>
    <definedName name="YTM_rf" localSheetId="62">#REF!</definedName>
    <definedName name="YTM_rf" localSheetId="63">Spread2PD!$C$14</definedName>
    <definedName name="YTM_rf" localSheetId="37">#REF!</definedName>
    <definedName name="YTM_rf">#REF!</definedName>
    <definedName name="z" localSheetId="34">#REF!</definedName>
    <definedName name="z" localSheetId="37">#REF!</definedName>
    <definedName name="z">#REF!</definedName>
    <definedName name="σ" localSheetId="50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09" l="1"/>
  <c r="B3" i="109" s="1"/>
  <c r="C3" i="108"/>
  <c r="B3" i="108" s="1"/>
  <c r="B4" i="108"/>
  <c r="B5" i="108"/>
  <c r="B6" i="108"/>
  <c r="B7" i="108"/>
  <c r="B8" i="108"/>
  <c r="B9" i="108"/>
  <c r="B10" i="108"/>
  <c r="B11" i="108"/>
  <c r="B12" i="108"/>
  <c r="B13" i="108"/>
  <c r="B14" i="108"/>
  <c r="B15" i="108"/>
  <c r="B16" i="108"/>
  <c r="B17" i="108"/>
  <c r="B18" i="108"/>
  <c r="B19" i="108"/>
  <c r="B20" i="108"/>
  <c r="B21" i="108"/>
  <c r="B22" i="108"/>
  <c r="B23" i="108"/>
  <c r="B24" i="108"/>
  <c r="B25" i="108"/>
  <c r="B26" i="108"/>
  <c r="B27" i="108"/>
  <c r="B28" i="108"/>
  <c r="B29" i="108"/>
  <c r="B30" i="108"/>
  <c r="B31" i="108"/>
  <c r="B32" i="108"/>
  <c r="B33" i="108"/>
  <c r="B34" i="108"/>
  <c r="B35" i="108"/>
  <c r="B36" i="108"/>
  <c r="B37" i="108"/>
  <c r="B38" i="108"/>
  <c r="B39" i="108"/>
  <c r="B40" i="108"/>
  <c r="B41" i="108"/>
  <c r="B42" i="108"/>
  <c r="B43" i="108"/>
  <c r="B44" i="108"/>
  <c r="B45" i="108"/>
  <c r="B46" i="108"/>
  <c r="B47" i="108"/>
  <c r="B48" i="108"/>
  <c r="B49" i="108"/>
  <c r="B50" i="108"/>
  <c r="B51" i="108"/>
  <c r="B52" i="108"/>
  <c r="B53" i="108"/>
  <c r="B54" i="108"/>
  <c r="B55" i="108"/>
  <c r="B56" i="108"/>
  <c r="B57" i="108"/>
  <c r="B58" i="108"/>
  <c r="B59" i="108"/>
  <c r="B60" i="108"/>
  <c r="B61" i="108"/>
  <c r="B62" i="108"/>
  <c r="B63" i="108"/>
  <c r="B64" i="108"/>
  <c r="B65" i="108"/>
  <c r="B66" i="108"/>
  <c r="B67" i="108"/>
  <c r="B68" i="108"/>
  <c r="B69" i="108"/>
  <c r="B70" i="108"/>
  <c r="B71" i="108"/>
  <c r="B72" i="108"/>
  <c r="B73" i="108"/>
  <c r="B74" i="108"/>
  <c r="B75" i="108"/>
  <c r="B76" i="108"/>
  <c r="B77" i="108"/>
  <c r="B78" i="108"/>
  <c r="B79" i="108"/>
  <c r="B80" i="108"/>
  <c r="B81" i="108"/>
  <c r="B82" i="108"/>
  <c r="B83" i="108"/>
  <c r="B84" i="108"/>
  <c r="B85" i="108"/>
  <c r="B86" i="108"/>
  <c r="B87" i="108"/>
  <c r="B88" i="108"/>
  <c r="B89" i="108"/>
  <c r="B90" i="108"/>
  <c r="B91" i="108"/>
  <c r="B92" i="108"/>
  <c r="B93" i="108"/>
  <c r="B94" i="108"/>
  <c r="B95" i="108"/>
  <c r="B96" i="108"/>
  <c r="B97" i="108"/>
  <c r="B98" i="108"/>
  <c r="B99" i="108"/>
  <c r="B100" i="108"/>
  <c r="B101" i="108"/>
  <c r="B102" i="108"/>
  <c r="B103" i="108"/>
  <c r="B104" i="108"/>
  <c r="B105" i="108"/>
  <c r="B106" i="108"/>
  <c r="B107" i="108"/>
  <c r="B108" i="108"/>
  <c r="B109" i="108"/>
  <c r="B110" i="108"/>
  <c r="B111" i="108"/>
  <c r="B112" i="108"/>
  <c r="B113" i="108"/>
  <c r="B114" i="108"/>
  <c r="B115" i="108"/>
  <c r="B116" i="108"/>
  <c r="B117" i="108"/>
  <c r="B118" i="108"/>
  <c r="B119" i="108"/>
  <c r="B120" i="108"/>
  <c r="B121" i="108"/>
  <c r="B122" i="108"/>
  <c r="B123" i="108"/>
  <c r="B124" i="108"/>
  <c r="B125" i="108"/>
  <c r="B126" i="108"/>
  <c r="B127" i="108"/>
  <c r="B128" i="108"/>
  <c r="B129" i="108"/>
  <c r="B130" i="108"/>
  <c r="B131" i="108"/>
  <c r="B132" i="108"/>
  <c r="B133" i="108"/>
  <c r="B134" i="108"/>
  <c r="B135" i="108"/>
  <c r="B136" i="108"/>
  <c r="B137" i="108"/>
  <c r="B138" i="108"/>
  <c r="B139" i="108"/>
  <c r="B140" i="108"/>
  <c r="B141" i="108"/>
  <c r="B142" i="108"/>
  <c r="B143" i="108"/>
  <c r="B144" i="108"/>
  <c r="B145" i="108"/>
  <c r="B146" i="108"/>
  <c r="B147" i="108"/>
  <c r="B148" i="108"/>
  <c r="B149" i="108"/>
  <c r="B150" i="108"/>
  <c r="B151" i="108"/>
  <c r="B152" i="108"/>
  <c r="B153" i="108"/>
  <c r="B154" i="108"/>
  <c r="B155" i="108"/>
  <c r="B156" i="108"/>
  <c r="B157" i="108"/>
  <c r="B158" i="108"/>
  <c r="B159" i="108"/>
  <c r="B160" i="108"/>
  <c r="B161" i="108"/>
  <c r="B162" i="108"/>
  <c r="B163" i="108"/>
  <c r="B164" i="108"/>
  <c r="B165" i="108"/>
  <c r="B166" i="108"/>
  <c r="B167" i="108"/>
  <c r="B168" i="108"/>
  <c r="B169" i="108"/>
  <c r="B170" i="108"/>
  <c r="B171" i="108"/>
  <c r="B172" i="108"/>
  <c r="B173" i="108"/>
  <c r="B174" i="108"/>
  <c r="B175" i="108"/>
  <c r="B176" i="108"/>
  <c r="B177" i="108"/>
  <c r="B178" i="108"/>
  <c r="B179" i="108"/>
  <c r="B180" i="108"/>
  <c r="B181" i="108"/>
  <c r="B182" i="108"/>
  <c r="B183" i="108"/>
  <c r="B184" i="108"/>
  <c r="B185" i="108"/>
  <c r="B186" i="108"/>
  <c r="B187" i="108"/>
  <c r="B188" i="108"/>
  <c r="B189" i="108"/>
  <c r="B190" i="108"/>
  <c r="B191" i="108"/>
  <c r="B192" i="108"/>
  <c r="B193" i="108"/>
  <c r="B194" i="108"/>
  <c r="B195" i="108"/>
  <c r="B196" i="108"/>
  <c r="B197" i="108"/>
  <c r="B198" i="108"/>
  <c r="B199" i="108"/>
  <c r="B200" i="108"/>
  <c r="B201" i="108"/>
  <c r="B202" i="108"/>
  <c r="B203" i="108"/>
  <c r="B204" i="108"/>
  <c r="B205" i="108"/>
  <c r="B206" i="108"/>
  <c r="B207" i="108"/>
  <c r="B208" i="108"/>
  <c r="B209" i="108"/>
  <c r="B210" i="108"/>
  <c r="B211" i="108"/>
  <c r="B212" i="108"/>
  <c r="B213" i="108"/>
  <c r="B214" i="108"/>
  <c r="B215" i="108"/>
  <c r="B216" i="108"/>
  <c r="B217" i="108"/>
  <c r="B218" i="108"/>
  <c r="B219" i="108"/>
  <c r="B220" i="108"/>
  <c r="B221" i="108"/>
  <c r="B222" i="108"/>
  <c r="B223" i="108"/>
  <c r="B224" i="108"/>
  <c r="B225" i="108"/>
  <c r="B226" i="108"/>
  <c r="B227" i="108"/>
  <c r="B228" i="108"/>
  <c r="B229" i="108"/>
  <c r="B230" i="108"/>
  <c r="B231" i="108"/>
  <c r="B232" i="108"/>
  <c r="B233" i="108"/>
  <c r="B234" i="108"/>
  <c r="B235" i="108"/>
  <c r="B236" i="108"/>
  <c r="B237" i="108"/>
  <c r="B238" i="108"/>
  <c r="B239" i="108"/>
  <c r="B240" i="108"/>
  <c r="B241" i="108"/>
  <c r="B242" i="108"/>
  <c r="B243" i="108"/>
  <c r="B244" i="108"/>
  <c r="B245" i="108"/>
  <c r="B246" i="108"/>
  <c r="B247" i="108"/>
  <c r="B248" i="108"/>
  <c r="B249" i="108"/>
  <c r="B250" i="108"/>
  <c r="B251" i="108"/>
  <c r="B252" i="108"/>
  <c r="B253" i="108"/>
  <c r="B254" i="108"/>
  <c r="B255" i="108"/>
  <c r="B256" i="108"/>
  <c r="B257" i="108"/>
  <c r="B258" i="108"/>
  <c r="B259" i="108"/>
  <c r="B260" i="108"/>
  <c r="B261" i="108"/>
  <c r="B262" i="108"/>
  <c r="B263" i="108"/>
  <c r="B264" i="108"/>
  <c r="B265" i="108"/>
  <c r="B266" i="108"/>
  <c r="B267" i="108"/>
  <c r="B268" i="108"/>
  <c r="B269" i="108"/>
  <c r="B270" i="108"/>
  <c r="B271" i="108"/>
  <c r="B272" i="108"/>
  <c r="B273" i="108"/>
  <c r="B274" i="108"/>
  <c r="B275" i="108"/>
  <c r="B276" i="108"/>
  <c r="B277" i="108"/>
  <c r="B278" i="108"/>
  <c r="B279" i="108"/>
  <c r="B280" i="108"/>
  <c r="B281" i="108"/>
  <c r="B282" i="108"/>
  <c r="B283" i="108"/>
  <c r="B284" i="108"/>
  <c r="B285" i="108"/>
  <c r="B286" i="108"/>
  <c r="B287" i="108"/>
  <c r="B288" i="108"/>
  <c r="B289" i="108"/>
  <c r="B290" i="108"/>
  <c r="B291" i="108"/>
  <c r="B292" i="108"/>
  <c r="B293" i="108"/>
  <c r="B294" i="108"/>
  <c r="B295" i="108"/>
  <c r="B296" i="108"/>
  <c r="B297" i="108"/>
  <c r="B298" i="108"/>
  <c r="B299" i="108"/>
  <c r="B300" i="108"/>
  <c r="B301" i="108"/>
  <c r="B302" i="108"/>
  <c r="B303" i="108"/>
  <c r="B304" i="108"/>
  <c r="B305" i="108"/>
  <c r="B306" i="108"/>
  <c r="B307" i="108"/>
  <c r="B308" i="108"/>
  <c r="B309" i="108"/>
  <c r="B310" i="108"/>
  <c r="B311" i="108"/>
  <c r="B312" i="108"/>
  <c r="B313" i="108"/>
  <c r="B314" i="108"/>
  <c r="B315" i="108"/>
  <c r="B316" i="108"/>
  <c r="B317" i="108"/>
  <c r="B318" i="108"/>
  <c r="B319" i="108"/>
  <c r="B320" i="108"/>
  <c r="B321" i="108"/>
  <c r="B322" i="108"/>
  <c r="B323" i="108"/>
  <c r="B324" i="108"/>
  <c r="B325" i="108"/>
  <c r="B326" i="108"/>
  <c r="B327" i="108"/>
  <c r="B328" i="108"/>
  <c r="B329" i="108"/>
  <c r="B330" i="108"/>
  <c r="B331" i="108"/>
  <c r="B332" i="108"/>
  <c r="B333" i="108"/>
  <c r="B334" i="108"/>
  <c r="B335" i="108"/>
  <c r="B336" i="108"/>
  <c r="B337" i="108"/>
  <c r="B338" i="108"/>
  <c r="B339" i="108"/>
  <c r="B340" i="108"/>
  <c r="B341" i="108"/>
  <c r="B342" i="108"/>
  <c r="B343" i="108"/>
  <c r="B344" i="108"/>
  <c r="B345" i="108"/>
  <c r="B346" i="108"/>
  <c r="B347" i="108"/>
  <c r="B348" i="108"/>
  <c r="B349" i="108"/>
  <c r="B350" i="108"/>
  <c r="B351" i="108"/>
  <c r="B352" i="108"/>
  <c r="B353" i="108"/>
  <c r="B354" i="108"/>
  <c r="B355" i="108"/>
  <c r="B356" i="108"/>
  <c r="B357" i="108"/>
  <c r="B358" i="108"/>
  <c r="B359" i="108"/>
  <c r="B360" i="108"/>
  <c r="B361" i="108"/>
  <c r="B362" i="108"/>
  <c r="B363" i="108"/>
  <c r="B364" i="108"/>
  <c r="B365" i="108"/>
  <c r="B366" i="108"/>
  <c r="B367" i="108"/>
  <c r="B368" i="108"/>
  <c r="B369" i="108"/>
  <c r="B370" i="108"/>
  <c r="B371" i="108"/>
  <c r="B372" i="108"/>
  <c r="B373" i="108"/>
  <c r="B374" i="108"/>
  <c r="B375" i="108"/>
  <c r="B376" i="108"/>
  <c r="B377" i="108"/>
  <c r="B378" i="108"/>
  <c r="B379" i="108"/>
  <c r="B380" i="108"/>
  <c r="B381" i="108"/>
  <c r="B382" i="108"/>
  <c r="B383" i="108"/>
  <c r="B384" i="108"/>
  <c r="B385" i="108"/>
  <c r="B386" i="108"/>
  <c r="B387" i="108"/>
  <c r="B388" i="108"/>
  <c r="B389" i="108"/>
  <c r="B390" i="108"/>
  <c r="B391" i="108"/>
  <c r="B392" i="108"/>
  <c r="B393" i="108"/>
  <c r="B394" i="108"/>
  <c r="B395" i="108"/>
  <c r="B396" i="108"/>
  <c r="B397" i="108"/>
  <c r="B398" i="108"/>
  <c r="B399" i="108"/>
  <c r="B400" i="108"/>
  <c r="B401" i="108"/>
  <c r="B402" i="108"/>
  <c r="B403" i="108"/>
  <c r="B404" i="108"/>
  <c r="B405" i="108"/>
  <c r="B406" i="108"/>
  <c r="B407" i="108"/>
  <c r="B408" i="108"/>
  <c r="B409" i="108"/>
  <c r="B410" i="108"/>
  <c r="B411" i="108"/>
  <c r="B412" i="108"/>
  <c r="B413" i="108"/>
  <c r="B414" i="108"/>
  <c r="B415" i="108"/>
  <c r="B416" i="108"/>
  <c r="B417" i="108"/>
  <c r="B418" i="108"/>
  <c r="B419" i="108"/>
  <c r="B420" i="108"/>
  <c r="B421" i="108"/>
  <c r="B422" i="108"/>
  <c r="B423" i="108"/>
  <c r="B424" i="108"/>
  <c r="B425" i="108"/>
  <c r="B426" i="108"/>
  <c r="B427" i="108"/>
  <c r="B428" i="108"/>
  <c r="B429" i="108"/>
  <c r="B430" i="108"/>
  <c r="B431" i="108"/>
  <c r="B432" i="108"/>
  <c r="B433" i="108"/>
  <c r="B434" i="108"/>
  <c r="B435" i="108"/>
  <c r="B436" i="108"/>
  <c r="B437" i="108"/>
  <c r="B438" i="108"/>
  <c r="B439" i="108"/>
  <c r="B440" i="108"/>
  <c r="B441" i="108"/>
  <c r="B442" i="108"/>
  <c r="B443" i="108"/>
  <c r="B444" i="108"/>
  <c r="B445" i="108"/>
  <c r="B446" i="108"/>
  <c r="B447" i="108"/>
  <c r="B448" i="108"/>
  <c r="B449" i="108"/>
  <c r="B450" i="108"/>
  <c r="B451" i="108"/>
  <c r="B452" i="108"/>
  <c r="B453" i="108"/>
  <c r="B454" i="108"/>
  <c r="B455" i="108"/>
  <c r="B456" i="108"/>
  <c r="B457" i="108"/>
  <c r="B458" i="108"/>
  <c r="B459" i="108"/>
  <c r="B460" i="108"/>
  <c r="B461" i="108"/>
  <c r="B462" i="108"/>
  <c r="B463" i="108"/>
  <c r="B464" i="108"/>
  <c r="B465" i="108"/>
  <c r="B466" i="108"/>
  <c r="B467" i="108"/>
  <c r="B468" i="108"/>
  <c r="B469" i="108"/>
  <c r="B470" i="108"/>
  <c r="B471" i="108"/>
  <c r="B472" i="108"/>
  <c r="B473" i="108"/>
  <c r="B474" i="108"/>
  <c r="B475" i="108"/>
  <c r="B476" i="108"/>
  <c r="B477" i="108"/>
  <c r="B478" i="108"/>
  <c r="B479" i="108"/>
  <c r="B480" i="108"/>
  <c r="B481" i="108"/>
  <c r="B482" i="108"/>
  <c r="B483" i="108"/>
  <c r="B484" i="108"/>
  <c r="B485" i="108"/>
  <c r="B486" i="108"/>
  <c r="B487" i="108"/>
  <c r="B488" i="108"/>
  <c r="B489" i="108"/>
  <c r="B490" i="108"/>
  <c r="B491" i="108"/>
  <c r="B492" i="108"/>
  <c r="B493" i="108"/>
  <c r="B494" i="108"/>
  <c r="B495" i="108"/>
  <c r="B496" i="108"/>
  <c r="B497" i="108"/>
  <c r="B498" i="108"/>
  <c r="B499" i="108"/>
  <c r="B500" i="108"/>
  <c r="B501" i="108"/>
  <c r="B502" i="108"/>
  <c r="B503" i="108"/>
  <c r="B504" i="108"/>
  <c r="B505" i="108"/>
  <c r="B506" i="108"/>
  <c r="B507" i="108"/>
  <c r="B508" i="108"/>
  <c r="B509" i="108"/>
  <c r="B510" i="108"/>
  <c r="B511" i="108"/>
  <c r="B512" i="108"/>
  <c r="B513" i="108"/>
  <c r="B514" i="108"/>
  <c r="B515" i="108"/>
  <c r="B516" i="108"/>
  <c r="B517" i="108"/>
  <c r="B518" i="108"/>
  <c r="B519" i="108"/>
  <c r="B520" i="108"/>
  <c r="B521" i="108"/>
  <c r="B522" i="108"/>
  <c r="B523" i="108"/>
  <c r="B524" i="108"/>
  <c r="B525" i="108"/>
  <c r="B526" i="108"/>
  <c r="B527" i="108"/>
  <c r="B528" i="108"/>
  <c r="B529" i="108"/>
  <c r="B530" i="108"/>
  <c r="B531" i="108"/>
  <c r="B532" i="108"/>
  <c r="B533" i="108"/>
  <c r="B534" i="108"/>
  <c r="B535" i="108"/>
  <c r="B536" i="108"/>
  <c r="B537" i="108"/>
  <c r="B538" i="108"/>
  <c r="B539" i="108"/>
  <c r="B540" i="108"/>
  <c r="B541" i="108"/>
  <c r="B542" i="108"/>
  <c r="B543" i="108"/>
  <c r="B544" i="108"/>
  <c r="B545" i="108"/>
  <c r="B546" i="108"/>
  <c r="B547" i="108"/>
  <c r="B548" i="108"/>
  <c r="B549" i="108"/>
  <c r="B550" i="108"/>
  <c r="B551" i="108"/>
  <c r="B552" i="108"/>
  <c r="B553" i="108"/>
  <c r="B554" i="108"/>
  <c r="B555" i="108"/>
  <c r="B556" i="108"/>
  <c r="B557" i="108"/>
  <c r="B558" i="108"/>
  <c r="B559" i="108"/>
  <c r="B560" i="108"/>
  <c r="B561" i="108"/>
  <c r="B562" i="108"/>
  <c r="B563" i="108"/>
  <c r="B564" i="108"/>
  <c r="B565" i="108"/>
  <c r="B566" i="108"/>
  <c r="B567" i="108"/>
  <c r="B568" i="108"/>
  <c r="B569" i="108"/>
  <c r="B570" i="108"/>
  <c r="B571" i="108"/>
  <c r="B572" i="108"/>
  <c r="B573" i="108"/>
  <c r="B574" i="108"/>
  <c r="B575" i="108"/>
  <c r="B576" i="108"/>
  <c r="B577" i="108"/>
  <c r="B578" i="108"/>
  <c r="B579" i="108"/>
  <c r="B580" i="108"/>
  <c r="B581" i="108"/>
  <c r="B582" i="108"/>
  <c r="B583" i="108"/>
  <c r="B584" i="108"/>
  <c r="B585" i="108"/>
  <c r="B586" i="108"/>
  <c r="B587" i="108"/>
  <c r="B588" i="108"/>
  <c r="B589" i="108"/>
  <c r="B590" i="108"/>
  <c r="B591" i="108"/>
  <c r="B592" i="108"/>
  <c r="B593" i="108"/>
  <c r="B594" i="108"/>
  <c r="B595" i="108"/>
  <c r="B596" i="108"/>
  <c r="B597" i="108"/>
  <c r="B598" i="108"/>
  <c r="B599" i="108"/>
  <c r="B600" i="108"/>
  <c r="B601" i="108"/>
  <c r="B602" i="108"/>
  <c r="B603" i="108"/>
  <c r="B604" i="108"/>
  <c r="B605" i="108"/>
  <c r="B606" i="108"/>
  <c r="B607" i="108"/>
  <c r="B608" i="108"/>
  <c r="B609" i="108"/>
  <c r="B610" i="108"/>
  <c r="B611" i="108"/>
  <c r="B612" i="108"/>
  <c r="B613" i="108"/>
  <c r="B614" i="108"/>
  <c r="B615" i="108"/>
  <c r="B616" i="108"/>
  <c r="B617" i="108"/>
  <c r="B618" i="108"/>
  <c r="B619" i="108"/>
  <c r="B620" i="108"/>
  <c r="B621" i="108"/>
  <c r="B622" i="108"/>
  <c r="B623" i="108"/>
  <c r="B624" i="108"/>
  <c r="B625" i="108"/>
  <c r="B626" i="108"/>
  <c r="B627" i="108"/>
  <c r="B628" i="108"/>
  <c r="B629" i="108"/>
  <c r="B630" i="108"/>
  <c r="B631" i="108"/>
  <c r="B632" i="108"/>
  <c r="B633" i="108"/>
  <c r="B634" i="108"/>
  <c r="B635" i="108"/>
  <c r="B636" i="108"/>
  <c r="B637" i="108"/>
  <c r="B638" i="108"/>
  <c r="B639" i="108"/>
  <c r="B640" i="108"/>
  <c r="B641" i="108"/>
  <c r="B642" i="108"/>
  <c r="B643" i="108"/>
  <c r="B644" i="108"/>
  <c r="B645" i="108"/>
  <c r="B646" i="108"/>
  <c r="B647" i="108"/>
  <c r="B648" i="108"/>
  <c r="B649" i="108"/>
  <c r="B650" i="108"/>
  <c r="B651" i="108"/>
  <c r="B652" i="108"/>
  <c r="B653" i="108"/>
  <c r="B654" i="108"/>
  <c r="B655" i="108"/>
  <c r="B656" i="108"/>
  <c r="B657" i="108"/>
  <c r="B658" i="108"/>
  <c r="B659" i="108"/>
  <c r="B660" i="108"/>
  <c r="B661" i="108"/>
  <c r="B662" i="108"/>
  <c r="B663" i="108"/>
  <c r="B664" i="108"/>
  <c r="B665" i="108"/>
  <c r="B666" i="108"/>
  <c r="B667" i="108"/>
  <c r="B668" i="108"/>
  <c r="B669" i="108"/>
  <c r="B670" i="108"/>
  <c r="B671" i="108"/>
  <c r="B672" i="108"/>
  <c r="B673" i="108"/>
  <c r="B674" i="108"/>
  <c r="B675" i="108"/>
  <c r="B676" i="108"/>
  <c r="B677" i="108"/>
  <c r="B678" i="108"/>
  <c r="B679" i="108"/>
  <c r="B680" i="108"/>
  <c r="B681" i="108"/>
  <c r="B682" i="108"/>
  <c r="B683" i="108"/>
  <c r="B684" i="108"/>
  <c r="B685" i="108"/>
  <c r="B686" i="108"/>
  <c r="B687" i="108"/>
  <c r="B688" i="108"/>
  <c r="B689" i="108"/>
  <c r="B690" i="108"/>
  <c r="B691" i="108"/>
  <c r="B692" i="108"/>
  <c r="B693" i="108"/>
  <c r="B694" i="108"/>
  <c r="B695" i="108"/>
  <c r="B696" i="108"/>
  <c r="B697" i="108"/>
  <c r="B698" i="108"/>
  <c r="B699" i="108"/>
  <c r="B700" i="108"/>
  <c r="B701" i="108"/>
  <c r="B702" i="108"/>
  <c r="B703" i="108"/>
  <c r="B704" i="108"/>
  <c r="B705" i="108"/>
  <c r="B706" i="108"/>
  <c r="B707" i="108"/>
  <c r="B708" i="108"/>
  <c r="B709" i="108"/>
  <c r="B710" i="108"/>
  <c r="B711" i="108"/>
  <c r="B712" i="108"/>
  <c r="B713" i="108"/>
  <c r="B714" i="108"/>
  <c r="B715" i="108"/>
  <c r="B716" i="108"/>
  <c r="B717" i="108"/>
  <c r="B718" i="108"/>
  <c r="B719" i="108"/>
  <c r="B720" i="108"/>
  <c r="B721" i="108"/>
  <c r="B722" i="108"/>
  <c r="B723" i="108"/>
  <c r="B724" i="108"/>
  <c r="B725" i="108"/>
  <c r="B726" i="108"/>
  <c r="B727" i="108"/>
  <c r="B728" i="108"/>
  <c r="B729" i="108"/>
  <c r="B730" i="108"/>
  <c r="B731" i="108"/>
  <c r="B732" i="108"/>
  <c r="B733" i="108"/>
  <c r="B734" i="108"/>
  <c r="B735" i="108"/>
  <c r="B736" i="108"/>
  <c r="B737" i="108"/>
  <c r="B738" i="108"/>
  <c r="B739" i="108"/>
  <c r="B740" i="108"/>
  <c r="B741" i="108"/>
  <c r="B742" i="108"/>
  <c r="B743" i="108"/>
  <c r="B744" i="108"/>
  <c r="B745" i="108"/>
  <c r="B746" i="108"/>
  <c r="B747" i="108"/>
  <c r="B748" i="108"/>
  <c r="B749" i="108"/>
  <c r="B750" i="108"/>
  <c r="B751" i="108"/>
  <c r="B752" i="108"/>
  <c r="B753" i="108"/>
  <c r="B754" i="108"/>
  <c r="B755" i="108"/>
  <c r="B756" i="108"/>
  <c r="B757" i="108"/>
  <c r="B758" i="108"/>
  <c r="B759" i="108"/>
  <c r="B760" i="108"/>
  <c r="B761" i="108"/>
  <c r="B762" i="108"/>
  <c r="B763" i="108"/>
  <c r="B764" i="108"/>
  <c r="B765" i="108"/>
  <c r="B766" i="108"/>
  <c r="B767" i="108"/>
  <c r="B768" i="108"/>
  <c r="B769" i="108"/>
  <c r="B770" i="108"/>
  <c r="B771" i="108"/>
  <c r="B772" i="108"/>
  <c r="B773" i="108"/>
  <c r="B774" i="108"/>
  <c r="B775" i="108"/>
  <c r="B776" i="108"/>
  <c r="B777" i="108"/>
  <c r="B778" i="108"/>
  <c r="B779" i="108"/>
  <c r="B780" i="108"/>
  <c r="B781" i="108"/>
  <c r="B782" i="108"/>
  <c r="B783" i="108"/>
  <c r="B784" i="108"/>
  <c r="B785" i="108"/>
  <c r="B786" i="108"/>
  <c r="B787" i="108"/>
  <c r="B788" i="108"/>
  <c r="B789" i="108"/>
  <c r="B790" i="108"/>
  <c r="B791" i="108"/>
  <c r="B792" i="108"/>
  <c r="B793" i="108"/>
  <c r="B794" i="108"/>
  <c r="B795" i="108"/>
  <c r="B796" i="108"/>
  <c r="B797" i="108"/>
  <c r="B798" i="108"/>
  <c r="B799" i="108"/>
  <c r="B800" i="108"/>
  <c r="B801" i="108"/>
  <c r="B802" i="108"/>
  <c r="B803" i="108"/>
  <c r="B804" i="108"/>
  <c r="B805" i="108"/>
  <c r="B806" i="108"/>
  <c r="B807" i="108"/>
  <c r="B808" i="108"/>
  <c r="B809" i="108"/>
  <c r="B810" i="108"/>
  <c r="B811" i="108"/>
  <c r="B812" i="108"/>
  <c r="B813" i="108"/>
  <c r="B814" i="108"/>
  <c r="B815" i="108"/>
  <c r="B816" i="108"/>
  <c r="B817" i="108"/>
  <c r="B818" i="108"/>
  <c r="B819" i="108"/>
  <c r="B820" i="108"/>
  <c r="B821" i="108"/>
  <c r="B822" i="108"/>
  <c r="B823" i="108"/>
  <c r="B824" i="108"/>
  <c r="B825" i="108"/>
  <c r="B826" i="108"/>
  <c r="B827" i="108"/>
  <c r="B828" i="108"/>
  <c r="B829" i="108"/>
  <c r="B830" i="108"/>
  <c r="B831" i="108"/>
  <c r="B832" i="108"/>
  <c r="B833" i="108"/>
  <c r="B834" i="108"/>
  <c r="B835" i="108"/>
  <c r="B836" i="108"/>
  <c r="B837" i="108"/>
  <c r="B838" i="108"/>
  <c r="B839" i="108"/>
  <c r="B840" i="108"/>
  <c r="B841" i="108"/>
  <c r="B842" i="108"/>
  <c r="B843" i="108"/>
  <c r="B844" i="108"/>
  <c r="B845" i="108"/>
  <c r="B846" i="108"/>
  <c r="B847" i="108"/>
  <c r="B848" i="108"/>
  <c r="B849" i="108"/>
  <c r="B850" i="108"/>
  <c r="B851" i="108"/>
  <c r="B852" i="108"/>
  <c r="B853" i="108"/>
  <c r="B854" i="108"/>
  <c r="B855" i="108"/>
  <c r="B856" i="108"/>
  <c r="B857" i="108"/>
  <c r="B858" i="108"/>
  <c r="B859" i="108"/>
  <c r="B860" i="108"/>
  <c r="B861" i="108"/>
  <c r="B862" i="108"/>
  <c r="B863" i="108"/>
  <c r="B864" i="108"/>
  <c r="B865" i="108"/>
  <c r="B866" i="108"/>
  <c r="B867" i="108"/>
  <c r="B868" i="108"/>
  <c r="B869" i="108"/>
  <c r="B870" i="108"/>
  <c r="B871" i="108"/>
  <c r="B872" i="108"/>
  <c r="B873" i="108"/>
  <c r="B874" i="108"/>
  <c r="B875" i="108"/>
  <c r="B876" i="108"/>
  <c r="B877" i="108"/>
  <c r="B878" i="108"/>
  <c r="B879" i="108"/>
  <c r="B880" i="108"/>
  <c r="B881" i="108"/>
  <c r="B882" i="108"/>
  <c r="B883" i="108"/>
  <c r="B884" i="108"/>
  <c r="B885" i="108"/>
  <c r="B886" i="108"/>
  <c r="B887" i="108"/>
  <c r="B888" i="108"/>
  <c r="B889" i="108"/>
  <c r="B890" i="108"/>
  <c r="B891" i="108"/>
  <c r="B892" i="108"/>
  <c r="B893" i="108"/>
  <c r="B894" i="108"/>
  <c r="B895" i="108"/>
  <c r="B896" i="108"/>
  <c r="B897" i="108"/>
  <c r="B898" i="108"/>
  <c r="B899" i="108"/>
  <c r="B900" i="108"/>
  <c r="B901" i="108"/>
  <c r="B902" i="108"/>
  <c r="B903" i="108"/>
  <c r="B904" i="108"/>
  <c r="B905" i="108"/>
  <c r="B906" i="108"/>
  <c r="B907" i="108"/>
  <c r="B908" i="108"/>
  <c r="B909" i="108"/>
  <c r="B910" i="108"/>
  <c r="B911" i="108"/>
  <c r="B912" i="108"/>
  <c r="B913" i="108"/>
  <c r="B914" i="108"/>
  <c r="B915" i="108"/>
  <c r="B916" i="108"/>
  <c r="B917" i="108"/>
  <c r="B918" i="108"/>
  <c r="B919" i="108"/>
  <c r="B920" i="108"/>
  <c r="B921" i="108"/>
  <c r="B922" i="108"/>
  <c r="B923" i="108"/>
  <c r="B924" i="108"/>
  <c r="B925" i="108"/>
  <c r="B926" i="108"/>
  <c r="B927" i="108"/>
  <c r="B928" i="108"/>
  <c r="B929" i="108"/>
  <c r="B930" i="108"/>
  <c r="B931" i="108"/>
  <c r="B932" i="108"/>
  <c r="B933" i="108"/>
  <c r="B934" i="108"/>
  <c r="B935" i="108"/>
  <c r="B936" i="108"/>
  <c r="B937" i="108"/>
  <c r="B938" i="108"/>
  <c r="B939" i="108"/>
  <c r="B940" i="108"/>
  <c r="B941" i="108"/>
  <c r="B942" i="108"/>
  <c r="B943" i="108"/>
  <c r="B944" i="108"/>
  <c r="B945" i="108"/>
  <c r="B946" i="108"/>
  <c r="B947" i="108"/>
  <c r="B948" i="108"/>
  <c r="B949" i="108"/>
  <c r="B950" i="108"/>
  <c r="B951" i="108"/>
  <c r="B952" i="108"/>
  <c r="B953" i="108"/>
  <c r="B954" i="108"/>
  <c r="B955" i="108"/>
  <c r="B956" i="108"/>
  <c r="B957" i="108"/>
  <c r="B958" i="108"/>
  <c r="B959" i="108"/>
  <c r="B960" i="108"/>
  <c r="B961" i="108"/>
  <c r="B962" i="108"/>
  <c r="B963" i="108"/>
  <c r="B964" i="108"/>
  <c r="B965" i="108"/>
  <c r="B966" i="108"/>
  <c r="B967" i="108"/>
  <c r="B968" i="108"/>
  <c r="B969" i="108"/>
  <c r="B970" i="108"/>
  <c r="B971" i="108"/>
  <c r="B972" i="108"/>
  <c r="B973" i="108"/>
  <c r="B974" i="108"/>
  <c r="B975" i="108"/>
  <c r="B976" i="108"/>
  <c r="B977" i="108"/>
  <c r="B978" i="108"/>
  <c r="B979" i="108"/>
  <c r="B980" i="108"/>
  <c r="B981" i="108"/>
  <c r="B982" i="108"/>
  <c r="B983" i="108"/>
  <c r="B984" i="108"/>
  <c r="B985" i="108"/>
  <c r="B986" i="108"/>
  <c r="B987" i="108"/>
  <c r="B988" i="108"/>
  <c r="B989" i="108"/>
  <c r="B990" i="108"/>
  <c r="B991" i="108"/>
  <c r="B992" i="108"/>
  <c r="B993" i="108"/>
  <c r="B994" i="108"/>
  <c r="B995" i="108"/>
  <c r="B996" i="108"/>
  <c r="B997" i="108"/>
  <c r="B998" i="108"/>
  <c r="B999" i="108"/>
  <c r="B1000" i="108"/>
  <c r="B1001" i="108"/>
  <c r="B1002" i="108"/>
  <c r="C3" i="107"/>
  <c r="B3" i="107" s="1"/>
  <c r="B4" i="107"/>
  <c r="B5" i="107"/>
  <c r="B6" i="107"/>
  <c r="B7" i="107"/>
  <c r="B8" i="107"/>
  <c r="B9" i="107"/>
  <c r="B10" i="107"/>
  <c r="B11" i="107"/>
  <c r="B12" i="107"/>
  <c r="B13" i="107"/>
  <c r="B14" i="107"/>
  <c r="B15" i="107"/>
  <c r="B16" i="107"/>
  <c r="B17" i="107"/>
  <c r="B18" i="107"/>
  <c r="B19" i="107"/>
  <c r="B20" i="107"/>
  <c r="B21" i="107"/>
  <c r="B22" i="107"/>
  <c r="B23" i="107"/>
  <c r="B24" i="107"/>
  <c r="B25" i="107"/>
  <c r="B26" i="107"/>
  <c r="B27" i="107"/>
  <c r="B28" i="107"/>
  <c r="B29" i="107"/>
  <c r="B30" i="107"/>
  <c r="B31" i="107"/>
  <c r="B32" i="107"/>
  <c r="B33" i="107"/>
  <c r="B34" i="107"/>
  <c r="B35" i="107"/>
  <c r="B36" i="107"/>
  <c r="B37" i="107"/>
  <c r="B38" i="107"/>
  <c r="B39" i="107"/>
  <c r="B40" i="107"/>
  <c r="B41" i="107"/>
  <c r="B42" i="107"/>
  <c r="B43" i="107"/>
  <c r="B44" i="107"/>
  <c r="B45" i="107"/>
  <c r="B46" i="107"/>
  <c r="B47" i="107"/>
  <c r="B48" i="107"/>
  <c r="B49" i="107"/>
  <c r="B50" i="107"/>
  <c r="B51" i="107"/>
  <c r="B52" i="107"/>
  <c r="B53" i="107"/>
  <c r="B54" i="107"/>
  <c r="B55" i="107"/>
  <c r="B56" i="107"/>
  <c r="B57" i="107"/>
  <c r="B58" i="107"/>
  <c r="B59" i="107"/>
  <c r="B60" i="107"/>
  <c r="B61" i="107"/>
  <c r="B62" i="107"/>
  <c r="B63" i="107"/>
  <c r="B64" i="107"/>
  <c r="B65" i="107"/>
  <c r="B66" i="107"/>
  <c r="B67" i="107"/>
  <c r="B68" i="107"/>
  <c r="B69" i="107"/>
  <c r="B70" i="107"/>
  <c r="B71" i="107"/>
  <c r="B72" i="107"/>
  <c r="B73" i="107"/>
  <c r="B74" i="107"/>
  <c r="B75" i="107"/>
  <c r="B76" i="107"/>
  <c r="B77" i="107"/>
  <c r="B78" i="107"/>
  <c r="B79" i="107"/>
  <c r="B80" i="107"/>
  <c r="B81" i="107"/>
  <c r="B82" i="107"/>
  <c r="B83" i="107"/>
  <c r="B84" i="107"/>
  <c r="B85" i="107"/>
  <c r="B86" i="107"/>
  <c r="B87" i="107"/>
  <c r="B88" i="107"/>
  <c r="B89" i="107"/>
  <c r="B90" i="107"/>
  <c r="B91" i="107"/>
  <c r="B92" i="107"/>
  <c r="B93" i="107"/>
  <c r="B94" i="107"/>
  <c r="B95" i="107"/>
  <c r="B96" i="107"/>
  <c r="B97" i="107"/>
  <c r="B98" i="107"/>
  <c r="B99" i="107"/>
  <c r="B100" i="107"/>
  <c r="B101" i="107"/>
  <c r="B102" i="107"/>
  <c r="B103" i="107"/>
  <c r="B104" i="107"/>
  <c r="B105" i="107"/>
  <c r="B106" i="107"/>
  <c r="B107" i="107"/>
  <c r="B108" i="107"/>
  <c r="B109" i="107"/>
  <c r="B110" i="107"/>
  <c r="B111" i="107"/>
  <c r="B112" i="107"/>
  <c r="B113" i="107"/>
  <c r="B114" i="107"/>
  <c r="B115" i="107"/>
  <c r="B116" i="107"/>
  <c r="B117" i="107"/>
  <c r="B118" i="107"/>
  <c r="B119" i="107"/>
  <c r="B120" i="107"/>
  <c r="B121" i="107"/>
  <c r="B122" i="107"/>
  <c r="B123" i="107"/>
  <c r="B124" i="107"/>
  <c r="B125" i="107"/>
  <c r="B126" i="107"/>
  <c r="B127" i="107"/>
  <c r="B128" i="107"/>
  <c r="B129" i="107"/>
  <c r="B130" i="107"/>
  <c r="B131" i="107"/>
  <c r="B132" i="107"/>
  <c r="B133" i="107"/>
  <c r="B134" i="107"/>
  <c r="B135" i="107"/>
  <c r="B136" i="107"/>
  <c r="B137" i="107"/>
  <c r="B138" i="107"/>
  <c r="B139" i="107"/>
  <c r="B140" i="107"/>
  <c r="B141" i="107"/>
  <c r="B142" i="107"/>
  <c r="B143" i="107"/>
  <c r="B144" i="107"/>
  <c r="B145" i="107"/>
  <c r="B146" i="107"/>
  <c r="B147" i="107"/>
  <c r="B148" i="107"/>
  <c r="B149" i="107"/>
  <c r="B150" i="107"/>
  <c r="B151" i="107"/>
  <c r="B152" i="107"/>
  <c r="B153" i="107"/>
  <c r="B154" i="107"/>
  <c r="B155" i="107"/>
  <c r="B156" i="107"/>
  <c r="B157" i="107"/>
  <c r="B158" i="107"/>
  <c r="B159" i="107"/>
  <c r="B160" i="107"/>
  <c r="B161" i="107"/>
  <c r="B162" i="107"/>
  <c r="B163" i="107"/>
  <c r="B164" i="107"/>
  <c r="B165" i="107"/>
  <c r="B166" i="107"/>
  <c r="B167" i="107"/>
  <c r="B168" i="107"/>
  <c r="B169" i="107"/>
  <c r="B170" i="107"/>
  <c r="B171" i="107"/>
  <c r="B172" i="107"/>
  <c r="B173" i="107"/>
  <c r="B174" i="107"/>
  <c r="B175" i="107"/>
  <c r="B176" i="107"/>
  <c r="B177" i="107"/>
  <c r="B178" i="107"/>
  <c r="B179" i="107"/>
  <c r="B180" i="107"/>
  <c r="B181" i="107"/>
  <c r="B182" i="107"/>
  <c r="B183" i="107"/>
  <c r="B184" i="107"/>
  <c r="B185" i="107"/>
  <c r="B186" i="107"/>
  <c r="B187" i="107"/>
  <c r="B188" i="107"/>
  <c r="B189" i="107"/>
  <c r="B190" i="107"/>
  <c r="B191" i="107"/>
  <c r="B192" i="107"/>
  <c r="B193" i="107"/>
  <c r="B194" i="107"/>
  <c r="B195" i="107"/>
  <c r="B196" i="107"/>
  <c r="B197" i="107"/>
  <c r="B198" i="107"/>
  <c r="B199" i="107"/>
  <c r="B200" i="107"/>
  <c r="B201" i="107"/>
  <c r="B202" i="107"/>
  <c r="B203" i="107"/>
  <c r="B204" i="107"/>
  <c r="B205" i="107"/>
  <c r="B206" i="107"/>
  <c r="B207" i="107"/>
  <c r="B208" i="107"/>
  <c r="B209" i="107"/>
  <c r="B210" i="107"/>
  <c r="B211" i="107"/>
  <c r="B212" i="107"/>
  <c r="B213" i="107"/>
  <c r="B214" i="107"/>
  <c r="B215" i="107"/>
  <c r="B216" i="107"/>
  <c r="B217" i="107"/>
  <c r="B218" i="107"/>
  <c r="B219" i="107"/>
  <c r="B220" i="107"/>
  <c r="B221" i="107"/>
  <c r="B222" i="107"/>
  <c r="B223" i="107"/>
  <c r="B224" i="107"/>
  <c r="B225" i="107"/>
  <c r="B226" i="107"/>
  <c r="B227" i="107"/>
  <c r="B228" i="107"/>
  <c r="B229" i="107"/>
  <c r="B230" i="107"/>
  <c r="B231" i="107"/>
  <c r="B232" i="107"/>
  <c r="B233" i="107"/>
  <c r="B234" i="107"/>
  <c r="B235" i="107"/>
  <c r="B236" i="107"/>
  <c r="B237" i="107"/>
  <c r="B238" i="107"/>
  <c r="B239" i="107"/>
  <c r="B240" i="107"/>
  <c r="B241" i="107"/>
  <c r="B242" i="107"/>
  <c r="B243" i="107"/>
  <c r="B244" i="107"/>
  <c r="B245" i="107"/>
  <c r="B246" i="107"/>
  <c r="B247" i="107"/>
  <c r="B248" i="107"/>
  <c r="B249" i="107"/>
  <c r="B250" i="107"/>
  <c r="B251" i="107"/>
  <c r="B252" i="107"/>
  <c r="B253" i="107"/>
  <c r="B254" i="107"/>
  <c r="B255" i="107"/>
  <c r="B256" i="107"/>
  <c r="B257" i="107"/>
  <c r="B258" i="107"/>
  <c r="B259" i="107"/>
  <c r="B260" i="107"/>
  <c r="B261" i="107"/>
  <c r="B262" i="107"/>
  <c r="B263" i="107"/>
  <c r="B264" i="107"/>
  <c r="B265" i="107"/>
  <c r="B266" i="107"/>
  <c r="B267" i="107"/>
  <c r="B268" i="107"/>
  <c r="B269" i="107"/>
  <c r="B270" i="107"/>
  <c r="B271" i="107"/>
  <c r="B272" i="107"/>
  <c r="B273" i="107"/>
  <c r="B274" i="107"/>
  <c r="B275" i="107"/>
  <c r="B276" i="107"/>
  <c r="B277" i="107"/>
  <c r="B278" i="107"/>
  <c r="B279" i="107"/>
  <c r="B280" i="107"/>
  <c r="B281" i="107"/>
  <c r="B282" i="107"/>
  <c r="B283" i="107"/>
  <c r="B284" i="107"/>
  <c r="B285" i="107"/>
  <c r="B286" i="107"/>
  <c r="B287" i="107"/>
  <c r="B288" i="107"/>
  <c r="B289" i="107"/>
  <c r="B290" i="107"/>
  <c r="B291" i="107"/>
  <c r="B292" i="107"/>
  <c r="B293" i="107"/>
  <c r="B294" i="107"/>
  <c r="B295" i="107"/>
  <c r="B296" i="107"/>
  <c r="B297" i="107"/>
  <c r="B298" i="107"/>
  <c r="B299" i="107"/>
  <c r="B300" i="107"/>
  <c r="B301" i="107"/>
  <c r="B302" i="107"/>
  <c r="B303" i="107"/>
  <c r="B304" i="107"/>
  <c r="B305" i="107"/>
  <c r="B306" i="107"/>
  <c r="B307" i="107"/>
  <c r="B308" i="107"/>
  <c r="B309" i="107"/>
  <c r="B310" i="107"/>
  <c r="B311" i="107"/>
  <c r="B312" i="107"/>
  <c r="B313" i="107"/>
  <c r="B314" i="107"/>
  <c r="B315" i="107"/>
  <c r="B316" i="107"/>
  <c r="B317" i="107"/>
  <c r="B318" i="107"/>
  <c r="B319" i="107"/>
  <c r="B320" i="107"/>
  <c r="B321" i="107"/>
  <c r="B322" i="107"/>
  <c r="B323" i="107"/>
  <c r="B324" i="107"/>
  <c r="B325" i="107"/>
  <c r="B326" i="107"/>
  <c r="B327" i="107"/>
  <c r="B328" i="107"/>
  <c r="B329" i="107"/>
  <c r="B330" i="107"/>
  <c r="B331" i="107"/>
  <c r="B332" i="107"/>
  <c r="B333" i="107"/>
  <c r="B334" i="107"/>
  <c r="B335" i="107"/>
  <c r="B336" i="107"/>
  <c r="B337" i="107"/>
  <c r="B338" i="107"/>
  <c r="B339" i="107"/>
  <c r="B340" i="107"/>
  <c r="B341" i="107"/>
  <c r="B342" i="107"/>
  <c r="B343" i="107"/>
  <c r="B344" i="107"/>
  <c r="B345" i="107"/>
  <c r="B346" i="107"/>
  <c r="B347" i="107"/>
  <c r="B348" i="107"/>
  <c r="B349" i="107"/>
  <c r="B350" i="107"/>
  <c r="B351" i="107"/>
  <c r="B352" i="107"/>
  <c r="B353" i="107"/>
  <c r="B354" i="107"/>
  <c r="B355" i="107"/>
  <c r="B356" i="107"/>
  <c r="B357" i="107"/>
  <c r="B358" i="107"/>
  <c r="B359" i="107"/>
  <c r="B360" i="107"/>
  <c r="B361" i="107"/>
  <c r="B362" i="107"/>
  <c r="B363" i="107"/>
  <c r="B364" i="107"/>
  <c r="B365" i="107"/>
  <c r="B366" i="107"/>
  <c r="B367" i="107"/>
  <c r="B368" i="107"/>
  <c r="B369" i="107"/>
  <c r="B370" i="107"/>
  <c r="B371" i="107"/>
  <c r="B372" i="107"/>
  <c r="B373" i="107"/>
  <c r="B374" i="107"/>
  <c r="B375" i="107"/>
  <c r="B376" i="107"/>
  <c r="B377" i="107"/>
  <c r="B378" i="107"/>
  <c r="B379" i="107"/>
  <c r="B380" i="107"/>
  <c r="B381" i="107"/>
  <c r="B382" i="107"/>
  <c r="B383" i="107"/>
  <c r="B384" i="107"/>
  <c r="B385" i="107"/>
  <c r="B386" i="107"/>
  <c r="B387" i="107"/>
  <c r="B388" i="107"/>
  <c r="B389" i="107"/>
  <c r="B390" i="107"/>
  <c r="B391" i="107"/>
  <c r="B392" i="107"/>
  <c r="B393" i="107"/>
  <c r="B394" i="107"/>
  <c r="B395" i="107"/>
  <c r="B396" i="107"/>
  <c r="B397" i="107"/>
  <c r="B398" i="107"/>
  <c r="B399" i="107"/>
  <c r="B400" i="107"/>
  <c r="B401" i="107"/>
  <c r="B402" i="107"/>
  <c r="B403" i="107"/>
  <c r="B404" i="107"/>
  <c r="B405" i="107"/>
  <c r="B406" i="107"/>
  <c r="B407" i="107"/>
  <c r="B408" i="107"/>
  <c r="B409" i="107"/>
  <c r="B410" i="107"/>
  <c r="B411" i="107"/>
  <c r="B412" i="107"/>
  <c r="B413" i="107"/>
  <c r="B414" i="107"/>
  <c r="B415" i="107"/>
  <c r="B416" i="107"/>
  <c r="B417" i="107"/>
  <c r="B418" i="107"/>
  <c r="B419" i="107"/>
  <c r="B420" i="107"/>
  <c r="B421" i="107"/>
  <c r="B422" i="107"/>
  <c r="B423" i="107"/>
  <c r="B424" i="107"/>
  <c r="B425" i="107"/>
  <c r="B426" i="107"/>
  <c r="B427" i="107"/>
  <c r="B428" i="107"/>
  <c r="B429" i="107"/>
  <c r="B430" i="107"/>
  <c r="B431" i="107"/>
  <c r="B432" i="107"/>
  <c r="B433" i="107"/>
  <c r="B434" i="107"/>
  <c r="B435" i="107"/>
  <c r="B436" i="107"/>
  <c r="B437" i="107"/>
  <c r="B438" i="107"/>
  <c r="B439" i="107"/>
  <c r="B440" i="107"/>
  <c r="B441" i="107"/>
  <c r="B442" i="107"/>
  <c r="B443" i="107"/>
  <c r="B444" i="107"/>
  <c r="B445" i="107"/>
  <c r="B446" i="107"/>
  <c r="B447" i="107"/>
  <c r="B448" i="107"/>
  <c r="B449" i="107"/>
  <c r="B450" i="107"/>
  <c r="B451" i="107"/>
  <c r="B452" i="107"/>
  <c r="B453" i="107"/>
  <c r="B454" i="107"/>
  <c r="B455" i="107"/>
  <c r="B456" i="107"/>
  <c r="B457" i="107"/>
  <c r="B458" i="107"/>
  <c r="B459" i="107"/>
  <c r="B460" i="107"/>
  <c r="B461" i="107"/>
  <c r="B462" i="107"/>
  <c r="B463" i="107"/>
  <c r="B464" i="107"/>
  <c r="B465" i="107"/>
  <c r="B466" i="107"/>
  <c r="B467" i="107"/>
  <c r="B468" i="107"/>
  <c r="B469" i="107"/>
  <c r="B470" i="107"/>
  <c r="B471" i="107"/>
  <c r="B472" i="107"/>
  <c r="B473" i="107"/>
  <c r="B474" i="107"/>
  <c r="B475" i="107"/>
  <c r="B476" i="107"/>
  <c r="B477" i="107"/>
  <c r="B478" i="107"/>
  <c r="B479" i="107"/>
  <c r="B480" i="107"/>
  <c r="B481" i="107"/>
  <c r="B482" i="107"/>
  <c r="B483" i="107"/>
  <c r="B484" i="107"/>
  <c r="B485" i="107"/>
  <c r="B486" i="107"/>
  <c r="B487" i="107"/>
  <c r="B488" i="107"/>
  <c r="B489" i="107"/>
  <c r="B490" i="107"/>
  <c r="B491" i="107"/>
  <c r="B492" i="107"/>
  <c r="B493" i="107"/>
  <c r="B494" i="107"/>
  <c r="B495" i="107"/>
  <c r="B496" i="107"/>
  <c r="B497" i="107"/>
  <c r="B498" i="107"/>
  <c r="B499" i="107"/>
  <c r="B500" i="107"/>
  <c r="B501" i="107"/>
  <c r="B502" i="107"/>
  <c r="B503" i="107"/>
  <c r="B504" i="107"/>
  <c r="B505" i="107"/>
  <c r="B506" i="107"/>
  <c r="B507" i="107"/>
  <c r="B508" i="107"/>
  <c r="B509" i="107"/>
  <c r="B510" i="107"/>
  <c r="B511" i="107"/>
  <c r="B512" i="107"/>
  <c r="B513" i="107"/>
  <c r="B514" i="107"/>
  <c r="B515" i="107"/>
  <c r="B516" i="107"/>
  <c r="B517" i="107"/>
  <c r="B518" i="107"/>
  <c r="B519" i="107"/>
  <c r="B520" i="107"/>
  <c r="B521" i="107"/>
  <c r="B522" i="107"/>
  <c r="B523" i="107"/>
  <c r="B524" i="107"/>
  <c r="B525" i="107"/>
  <c r="B526" i="107"/>
  <c r="B527" i="107"/>
  <c r="B528" i="107"/>
  <c r="B529" i="107"/>
  <c r="B530" i="107"/>
  <c r="B531" i="107"/>
  <c r="B532" i="107"/>
  <c r="B533" i="107"/>
  <c r="B534" i="107"/>
  <c r="B535" i="107"/>
  <c r="B536" i="107"/>
  <c r="B537" i="107"/>
  <c r="B538" i="107"/>
  <c r="B539" i="107"/>
  <c r="B540" i="107"/>
  <c r="B541" i="107"/>
  <c r="B542" i="107"/>
  <c r="B543" i="107"/>
  <c r="B544" i="107"/>
  <c r="B545" i="107"/>
  <c r="B546" i="107"/>
  <c r="B547" i="107"/>
  <c r="B548" i="107"/>
  <c r="B549" i="107"/>
  <c r="B550" i="107"/>
  <c r="B551" i="107"/>
  <c r="B552" i="107"/>
  <c r="B553" i="107"/>
  <c r="B554" i="107"/>
  <c r="B555" i="107"/>
  <c r="B556" i="107"/>
  <c r="B557" i="107"/>
  <c r="B558" i="107"/>
  <c r="B559" i="107"/>
  <c r="B560" i="107"/>
  <c r="B561" i="107"/>
  <c r="B562" i="107"/>
  <c r="B563" i="107"/>
  <c r="B564" i="107"/>
  <c r="B565" i="107"/>
  <c r="B566" i="107"/>
  <c r="B567" i="107"/>
  <c r="B568" i="107"/>
  <c r="B569" i="107"/>
  <c r="B570" i="107"/>
  <c r="B571" i="107"/>
  <c r="B572" i="107"/>
  <c r="B573" i="107"/>
  <c r="B574" i="107"/>
  <c r="B575" i="107"/>
  <c r="B576" i="107"/>
  <c r="B577" i="107"/>
  <c r="B578" i="107"/>
  <c r="B579" i="107"/>
  <c r="B580" i="107"/>
  <c r="B581" i="107"/>
  <c r="B582" i="107"/>
  <c r="B583" i="107"/>
  <c r="B584" i="107"/>
  <c r="B585" i="107"/>
  <c r="B586" i="107"/>
  <c r="B587" i="107"/>
  <c r="B588" i="107"/>
  <c r="B589" i="107"/>
  <c r="B590" i="107"/>
  <c r="B591" i="107"/>
  <c r="B592" i="107"/>
  <c r="B593" i="107"/>
  <c r="B594" i="107"/>
  <c r="B595" i="107"/>
  <c r="B596" i="107"/>
  <c r="B597" i="107"/>
  <c r="B598" i="107"/>
  <c r="B599" i="107"/>
  <c r="B600" i="107"/>
  <c r="B601" i="107"/>
  <c r="B602" i="107"/>
  <c r="B603" i="107"/>
  <c r="B604" i="107"/>
  <c r="B605" i="107"/>
  <c r="B606" i="107"/>
  <c r="B607" i="107"/>
  <c r="B608" i="107"/>
  <c r="B609" i="107"/>
  <c r="B610" i="107"/>
  <c r="B611" i="107"/>
  <c r="B612" i="107"/>
  <c r="B613" i="107"/>
  <c r="B614" i="107"/>
  <c r="B615" i="107"/>
  <c r="B616" i="107"/>
  <c r="B617" i="107"/>
  <c r="B618" i="107"/>
  <c r="B619" i="107"/>
  <c r="B620" i="107"/>
  <c r="B621" i="107"/>
  <c r="B622" i="107"/>
  <c r="B623" i="107"/>
  <c r="B624" i="107"/>
  <c r="B625" i="107"/>
  <c r="B626" i="107"/>
  <c r="B627" i="107"/>
  <c r="B628" i="107"/>
  <c r="B629" i="107"/>
  <c r="B630" i="107"/>
  <c r="B631" i="107"/>
  <c r="B632" i="107"/>
  <c r="B633" i="107"/>
  <c r="B634" i="107"/>
  <c r="B635" i="107"/>
  <c r="B636" i="107"/>
  <c r="B637" i="107"/>
  <c r="B638" i="107"/>
  <c r="B639" i="107"/>
  <c r="B640" i="107"/>
  <c r="B641" i="107"/>
  <c r="B642" i="107"/>
  <c r="B643" i="107"/>
  <c r="B644" i="107"/>
  <c r="B645" i="107"/>
  <c r="B646" i="107"/>
  <c r="B647" i="107"/>
  <c r="B648" i="107"/>
  <c r="B649" i="107"/>
  <c r="B650" i="107"/>
  <c r="B651" i="107"/>
  <c r="B652" i="107"/>
  <c r="B653" i="107"/>
  <c r="B654" i="107"/>
  <c r="B655" i="107"/>
  <c r="B656" i="107"/>
  <c r="B657" i="107"/>
  <c r="B658" i="107"/>
  <c r="B659" i="107"/>
  <c r="B660" i="107"/>
  <c r="B661" i="107"/>
  <c r="B662" i="107"/>
  <c r="B663" i="107"/>
  <c r="B664" i="107"/>
  <c r="B665" i="107"/>
  <c r="B666" i="107"/>
  <c r="B667" i="107"/>
  <c r="B668" i="107"/>
  <c r="B669" i="107"/>
  <c r="B670" i="107"/>
  <c r="B671" i="107"/>
  <c r="B672" i="107"/>
  <c r="B673" i="107"/>
  <c r="B674" i="107"/>
  <c r="B675" i="107"/>
  <c r="B676" i="107"/>
  <c r="B677" i="107"/>
  <c r="B678" i="107"/>
  <c r="B679" i="107"/>
  <c r="B680" i="107"/>
  <c r="B681" i="107"/>
  <c r="B682" i="107"/>
  <c r="B683" i="107"/>
  <c r="B684" i="107"/>
  <c r="B685" i="107"/>
  <c r="B686" i="107"/>
  <c r="B687" i="107"/>
  <c r="B688" i="107"/>
  <c r="B689" i="107"/>
  <c r="B690" i="107"/>
  <c r="B691" i="107"/>
  <c r="B692" i="107"/>
  <c r="B693" i="107"/>
  <c r="B694" i="107"/>
  <c r="B695" i="107"/>
  <c r="B696" i="107"/>
  <c r="B697" i="107"/>
  <c r="B698" i="107"/>
  <c r="B699" i="107"/>
  <c r="B700" i="107"/>
  <c r="B701" i="107"/>
  <c r="B702" i="107"/>
  <c r="B703" i="107"/>
  <c r="B704" i="107"/>
  <c r="B705" i="107"/>
  <c r="B706" i="107"/>
  <c r="B707" i="107"/>
  <c r="B708" i="107"/>
  <c r="B709" i="107"/>
  <c r="B710" i="107"/>
  <c r="B711" i="107"/>
  <c r="B712" i="107"/>
  <c r="B713" i="107"/>
  <c r="B714" i="107"/>
  <c r="B715" i="107"/>
  <c r="B716" i="107"/>
  <c r="B717" i="107"/>
  <c r="B718" i="107"/>
  <c r="B719" i="107"/>
  <c r="B720" i="107"/>
  <c r="B721" i="107"/>
  <c r="B722" i="107"/>
  <c r="B723" i="107"/>
  <c r="B724" i="107"/>
  <c r="B725" i="107"/>
  <c r="B726" i="107"/>
  <c r="B727" i="107"/>
  <c r="B728" i="107"/>
  <c r="B729" i="107"/>
  <c r="B730" i="107"/>
  <c r="B731" i="107"/>
  <c r="B732" i="107"/>
  <c r="B733" i="107"/>
  <c r="B734" i="107"/>
  <c r="B735" i="107"/>
  <c r="B736" i="107"/>
  <c r="B737" i="107"/>
  <c r="B738" i="107"/>
  <c r="B739" i="107"/>
  <c r="B740" i="107"/>
  <c r="B741" i="107"/>
  <c r="B742" i="107"/>
  <c r="B743" i="107"/>
  <c r="B744" i="107"/>
  <c r="B745" i="107"/>
  <c r="B746" i="107"/>
  <c r="B747" i="107"/>
  <c r="B748" i="107"/>
  <c r="B749" i="107"/>
  <c r="B750" i="107"/>
  <c r="B751" i="107"/>
  <c r="B752" i="107"/>
  <c r="B753" i="107"/>
  <c r="B754" i="107"/>
  <c r="B755" i="107"/>
  <c r="B756" i="107"/>
  <c r="B757" i="107"/>
  <c r="B758" i="107"/>
  <c r="B759" i="107"/>
  <c r="B760" i="107"/>
  <c r="B761" i="107"/>
  <c r="B762" i="107"/>
  <c r="B763" i="107"/>
  <c r="B764" i="107"/>
  <c r="B765" i="107"/>
  <c r="B766" i="107"/>
  <c r="B767" i="107"/>
  <c r="B768" i="107"/>
  <c r="B769" i="107"/>
  <c r="B770" i="107"/>
  <c r="B771" i="107"/>
  <c r="B772" i="107"/>
  <c r="B773" i="107"/>
  <c r="B774" i="107"/>
  <c r="B775" i="107"/>
  <c r="B776" i="107"/>
  <c r="B777" i="107"/>
  <c r="B778" i="107"/>
  <c r="B779" i="107"/>
  <c r="B780" i="107"/>
  <c r="B781" i="107"/>
  <c r="B782" i="107"/>
  <c r="B783" i="107"/>
  <c r="B784" i="107"/>
  <c r="B785" i="107"/>
  <c r="B786" i="107"/>
  <c r="B787" i="107"/>
  <c r="B788" i="107"/>
  <c r="B789" i="107"/>
  <c r="B790" i="107"/>
  <c r="B791" i="107"/>
  <c r="B792" i="107"/>
  <c r="B793" i="107"/>
  <c r="B794" i="107"/>
  <c r="B795" i="107"/>
  <c r="B796" i="107"/>
  <c r="B797" i="107"/>
  <c r="B798" i="107"/>
  <c r="B799" i="107"/>
  <c r="B800" i="107"/>
  <c r="B801" i="107"/>
  <c r="B802" i="107"/>
  <c r="B803" i="107"/>
  <c r="B804" i="107"/>
  <c r="B805" i="107"/>
  <c r="B806" i="107"/>
  <c r="B807" i="107"/>
  <c r="B808" i="107"/>
  <c r="B809" i="107"/>
  <c r="B810" i="107"/>
  <c r="B811" i="107"/>
  <c r="B812" i="107"/>
  <c r="B813" i="107"/>
  <c r="B814" i="107"/>
  <c r="B815" i="107"/>
  <c r="B816" i="107"/>
  <c r="B817" i="107"/>
  <c r="B818" i="107"/>
  <c r="B819" i="107"/>
  <c r="B820" i="107"/>
  <c r="B821" i="107"/>
  <c r="B822" i="107"/>
  <c r="B823" i="107"/>
  <c r="B824" i="107"/>
  <c r="B825" i="107"/>
  <c r="B826" i="107"/>
  <c r="B827" i="107"/>
  <c r="B828" i="107"/>
  <c r="B829" i="107"/>
  <c r="B830" i="107"/>
  <c r="B831" i="107"/>
  <c r="B832" i="107"/>
  <c r="B833" i="107"/>
  <c r="B834" i="107"/>
  <c r="B835" i="107"/>
  <c r="B836" i="107"/>
  <c r="B837" i="107"/>
  <c r="B838" i="107"/>
  <c r="B839" i="107"/>
  <c r="B840" i="107"/>
  <c r="B841" i="107"/>
  <c r="B842" i="107"/>
  <c r="B843" i="107"/>
  <c r="B844" i="107"/>
  <c r="B845" i="107"/>
  <c r="B846" i="107"/>
  <c r="B847" i="107"/>
  <c r="B848" i="107"/>
  <c r="B849" i="107"/>
  <c r="B850" i="107"/>
  <c r="B851" i="107"/>
  <c r="B852" i="107"/>
  <c r="B853" i="107"/>
  <c r="B854" i="107"/>
  <c r="B855" i="107"/>
  <c r="B856" i="107"/>
  <c r="B857" i="107"/>
  <c r="B858" i="107"/>
  <c r="B859" i="107"/>
  <c r="B860" i="107"/>
  <c r="B861" i="107"/>
  <c r="B862" i="107"/>
  <c r="B863" i="107"/>
  <c r="B864" i="107"/>
  <c r="B865" i="107"/>
  <c r="B866" i="107"/>
  <c r="B867" i="107"/>
  <c r="B868" i="107"/>
  <c r="B869" i="107"/>
  <c r="B870" i="107"/>
  <c r="B871" i="107"/>
  <c r="B872" i="107"/>
  <c r="B873" i="107"/>
  <c r="B874" i="107"/>
  <c r="B875" i="107"/>
  <c r="B876" i="107"/>
  <c r="B877" i="107"/>
  <c r="B878" i="107"/>
  <c r="B879" i="107"/>
  <c r="B880" i="107"/>
  <c r="B881" i="107"/>
  <c r="B882" i="107"/>
  <c r="B883" i="107"/>
  <c r="B884" i="107"/>
  <c r="B885" i="107"/>
  <c r="B886" i="107"/>
  <c r="B887" i="107"/>
  <c r="B888" i="107"/>
  <c r="B889" i="107"/>
  <c r="B890" i="107"/>
  <c r="B891" i="107"/>
  <c r="B892" i="107"/>
  <c r="B893" i="107"/>
  <c r="B894" i="107"/>
  <c r="B895" i="107"/>
  <c r="B896" i="107"/>
  <c r="B897" i="107"/>
  <c r="B898" i="107"/>
  <c r="B899" i="107"/>
  <c r="B900" i="107"/>
  <c r="B901" i="107"/>
  <c r="B902" i="107"/>
  <c r="B903" i="107"/>
  <c r="B904" i="107"/>
  <c r="B905" i="107"/>
  <c r="B906" i="107"/>
  <c r="B907" i="107"/>
  <c r="B908" i="107"/>
  <c r="B909" i="107"/>
  <c r="B910" i="107"/>
  <c r="B911" i="107"/>
  <c r="B912" i="107"/>
  <c r="B913" i="107"/>
  <c r="B914" i="107"/>
  <c r="B915" i="107"/>
  <c r="B916" i="107"/>
  <c r="B917" i="107"/>
  <c r="B918" i="107"/>
  <c r="B919" i="107"/>
  <c r="B920" i="107"/>
  <c r="B921" i="107"/>
  <c r="B922" i="107"/>
  <c r="B923" i="107"/>
  <c r="B924" i="107"/>
  <c r="B925" i="107"/>
  <c r="B926" i="107"/>
  <c r="B927" i="107"/>
  <c r="B928" i="107"/>
  <c r="B929" i="107"/>
  <c r="B930" i="107"/>
  <c r="B931" i="107"/>
  <c r="B932" i="107"/>
  <c r="B933" i="107"/>
  <c r="B934" i="107"/>
  <c r="B935" i="107"/>
  <c r="B936" i="107"/>
  <c r="B937" i="107"/>
  <c r="B938" i="107"/>
  <c r="B939" i="107"/>
  <c r="B940" i="107"/>
  <c r="B941" i="107"/>
  <c r="B942" i="107"/>
  <c r="B943" i="107"/>
  <c r="B944" i="107"/>
  <c r="B945" i="107"/>
  <c r="B946" i="107"/>
  <c r="B947" i="107"/>
  <c r="B948" i="107"/>
  <c r="B949" i="107"/>
  <c r="B950" i="107"/>
  <c r="B951" i="107"/>
  <c r="B952" i="107"/>
  <c r="B953" i="107"/>
  <c r="B954" i="107"/>
  <c r="B955" i="107"/>
  <c r="B956" i="107"/>
  <c r="B957" i="107"/>
  <c r="B958" i="107"/>
  <c r="B959" i="107"/>
  <c r="B960" i="107"/>
  <c r="B961" i="107"/>
  <c r="B962" i="107"/>
  <c r="B963" i="107"/>
  <c r="B964" i="107"/>
  <c r="B965" i="107"/>
  <c r="B966" i="107"/>
  <c r="B967" i="107"/>
  <c r="B968" i="107"/>
  <c r="B969" i="107"/>
  <c r="B970" i="107"/>
  <c r="B971" i="107"/>
  <c r="B972" i="107"/>
  <c r="B973" i="107"/>
  <c r="B974" i="107"/>
  <c r="B975" i="107"/>
  <c r="B976" i="107"/>
  <c r="B977" i="107"/>
  <c r="B978" i="107"/>
  <c r="B979" i="107"/>
  <c r="B980" i="107"/>
  <c r="B981" i="107"/>
  <c r="B982" i="107"/>
  <c r="B983" i="107"/>
  <c r="B984" i="107"/>
  <c r="B985" i="107"/>
  <c r="B986" i="107"/>
  <c r="B987" i="107"/>
  <c r="B988" i="107"/>
  <c r="B989" i="107"/>
  <c r="B990" i="107"/>
  <c r="B991" i="107"/>
  <c r="B992" i="107"/>
  <c r="B993" i="107"/>
  <c r="B994" i="107"/>
  <c r="B995" i="107"/>
  <c r="B996" i="107"/>
  <c r="B997" i="107"/>
  <c r="B998" i="107"/>
  <c r="B999" i="107"/>
  <c r="B1000" i="107"/>
  <c r="B1001" i="107"/>
  <c r="B1002" i="107"/>
  <c r="C3" i="106"/>
  <c r="B3" i="106" s="1"/>
  <c r="B4" i="106"/>
  <c r="B5" i="106"/>
  <c r="B6" i="106"/>
  <c r="B7" i="106"/>
  <c r="B8" i="106"/>
  <c r="B9" i="106"/>
  <c r="B10" i="106"/>
  <c r="B11" i="106"/>
  <c r="B12" i="106"/>
  <c r="B13" i="106"/>
  <c r="B14" i="106"/>
  <c r="B15" i="106"/>
  <c r="B16" i="106"/>
  <c r="B17" i="106"/>
  <c r="B18" i="106"/>
  <c r="B19" i="106"/>
  <c r="B20" i="106"/>
  <c r="B21" i="106"/>
  <c r="B22" i="106"/>
  <c r="B23" i="106"/>
  <c r="B24" i="106"/>
  <c r="B25" i="106"/>
  <c r="B26" i="106"/>
  <c r="B27" i="106"/>
  <c r="B28" i="106"/>
  <c r="B29" i="106"/>
  <c r="B30" i="106"/>
  <c r="B31" i="106"/>
  <c r="B32" i="106"/>
  <c r="B33" i="106"/>
  <c r="B34" i="106"/>
  <c r="B35" i="106"/>
  <c r="B36" i="106"/>
  <c r="B37" i="106"/>
  <c r="B38" i="106"/>
  <c r="B39" i="106"/>
  <c r="B40" i="106"/>
  <c r="B41" i="106"/>
  <c r="B42" i="106"/>
  <c r="B43" i="106"/>
  <c r="B44" i="106"/>
  <c r="B45" i="106"/>
  <c r="B46" i="106"/>
  <c r="B47" i="106"/>
  <c r="B48" i="106"/>
  <c r="B49" i="106"/>
  <c r="B50" i="106"/>
  <c r="B51" i="106"/>
  <c r="B52" i="106"/>
  <c r="B53" i="106"/>
  <c r="B54" i="106"/>
  <c r="B55" i="106"/>
  <c r="B56" i="106"/>
  <c r="B57" i="106"/>
  <c r="B58" i="106"/>
  <c r="B59" i="106"/>
  <c r="B60" i="106"/>
  <c r="B61" i="106"/>
  <c r="B62" i="106"/>
  <c r="B63" i="106"/>
  <c r="B64" i="106"/>
  <c r="B65" i="106"/>
  <c r="B66" i="106"/>
  <c r="B67" i="106"/>
  <c r="B68" i="106"/>
  <c r="B69" i="106"/>
  <c r="B70" i="106"/>
  <c r="B71" i="106"/>
  <c r="B72" i="106"/>
  <c r="B73" i="106"/>
  <c r="B74" i="106"/>
  <c r="B75" i="106"/>
  <c r="B76" i="106"/>
  <c r="B77" i="106"/>
  <c r="B78" i="106"/>
  <c r="B79" i="106"/>
  <c r="B80" i="106"/>
  <c r="B81" i="106"/>
  <c r="B82" i="106"/>
  <c r="B83" i="106"/>
  <c r="B84" i="106"/>
  <c r="B85" i="106"/>
  <c r="B86" i="106"/>
  <c r="B87" i="106"/>
  <c r="B88" i="106"/>
  <c r="B89" i="106"/>
  <c r="B90" i="106"/>
  <c r="B91" i="106"/>
  <c r="B92" i="106"/>
  <c r="B93" i="106"/>
  <c r="B94" i="106"/>
  <c r="B95" i="106"/>
  <c r="B96" i="106"/>
  <c r="B97" i="106"/>
  <c r="B98" i="106"/>
  <c r="B99" i="106"/>
  <c r="B100" i="106"/>
  <c r="B101" i="106"/>
  <c r="B102" i="106"/>
  <c r="B103" i="106"/>
  <c r="B104" i="106"/>
  <c r="B105" i="106"/>
  <c r="B106" i="106"/>
  <c r="B107" i="106"/>
  <c r="B108" i="106"/>
  <c r="B109" i="106"/>
  <c r="B110" i="106"/>
  <c r="B111" i="106"/>
  <c r="B112" i="106"/>
  <c r="B113" i="106"/>
  <c r="B114" i="106"/>
  <c r="B115" i="106"/>
  <c r="B116" i="106"/>
  <c r="B117" i="106"/>
  <c r="B118" i="106"/>
  <c r="B119" i="106"/>
  <c r="B120" i="106"/>
  <c r="B121" i="106"/>
  <c r="B122" i="106"/>
  <c r="B123" i="106"/>
  <c r="B124" i="106"/>
  <c r="B125" i="106"/>
  <c r="B126" i="106"/>
  <c r="B127" i="106"/>
  <c r="B128" i="106"/>
  <c r="B129" i="106"/>
  <c r="B130" i="106"/>
  <c r="B131" i="106"/>
  <c r="B132" i="106"/>
  <c r="B133" i="106"/>
  <c r="B134" i="106"/>
  <c r="B135" i="106"/>
  <c r="B136" i="106"/>
  <c r="B137" i="106"/>
  <c r="B138" i="106"/>
  <c r="B139" i="106"/>
  <c r="B140" i="106"/>
  <c r="B141" i="106"/>
  <c r="B142" i="106"/>
  <c r="B143" i="106"/>
  <c r="B144" i="106"/>
  <c r="B145" i="106"/>
  <c r="B146" i="106"/>
  <c r="B147" i="106"/>
  <c r="B148" i="106"/>
  <c r="B149" i="106"/>
  <c r="B150" i="106"/>
  <c r="B151" i="106"/>
  <c r="B152" i="106"/>
  <c r="B153" i="106"/>
  <c r="B154" i="106"/>
  <c r="B155" i="106"/>
  <c r="B156" i="106"/>
  <c r="B157" i="106"/>
  <c r="B158" i="106"/>
  <c r="B159" i="106"/>
  <c r="B160" i="106"/>
  <c r="B161" i="106"/>
  <c r="B162" i="106"/>
  <c r="B163" i="106"/>
  <c r="B164" i="106"/>
  <c r="B165" i="106"/>
  <c r="B166" i="106"/>
  <c r="B167" i="106"/>
  <c r="B168" i="106"/>
  <c r="B169" i="106"/>
  <c r="B170" i="106"/>
  <c r="B171" i="106"/>
  <c r="B172" i="106"/>
  <c r="B173" i="106"/>
  <c r="B174" i="106"/>
  <c r="B175" i="106"/>
  <c r="B176" i="106"/>
  <c r="B177" i="106"/>
  <c r="B178" i="106"/>
  <c r="B179" i="106"/>
  <c r="B180" i="106"/>
  <c r="B181" i="106"/>
  <c r="B182" i="106"/>
  <c r="B183" i="106"/>
  <c r="B184" i="106"/>
  <c r="B185" i="106"/>
  <c r="B186" i="106"/>
  <c r="B187" i="106"/>
  <c r="B188" i="106"/>
  <c r="B189" i="106"/>
  <c r="B190" i="106"/>
  <c r="B191" i="106"/>
  <c r="B192" i="106"/>
  <c r="B193" i="106"/>
  <c r="B194" i="106"/>
  <c r="B195" i="106"/>
  <c r="B196" i="106"/>
  <c r="B197" i="106"/>
  <c r="B198" i="106"/>
  <c r="B199" i="106"/>
  <c r="B200" i="106"/>
  <c r="B201" i="106"/>
  <c r="B202" i="106"/>
  <c r="B203" i="106"/>
  <c r="B204" i="106"/>
  <c r="B205" i="106"/>
  <c r="B206" i="106"/>
  <c r="B207" i="106"/>
  <c r="B208" i="106"/>
  <c r="B209" i="106"/>
  <c r="B210" i="106"/>
  <c r="B211" i="106"/>
  <c r="B212" i="106"/>
  <c r="B213" i="106"/>
  <c r="B214" i="106"/>
  <c r="B215" i="106"/>
  <c r="B216" i="106"/>
  <c r="B217" i="106"/>
  <c r="B218" i="106"/>
  <c r="B219" i="106"/>
  <c r="B220" i="106"/>
  <c r="B221" i="106"/>
  <c r="B222" i="106"/>
  <c r="B223" i="106"/>
  <c r="B224" i="106"/>
  <c r="B225" i="106"/>
  <c r="B226" i="106"/>
  <c r="B227" i="106"/>
  <c r="B228" i="106"/>
  <c r="B229" i="106"/>
  <c r="B230" i="106"/>
  <c r="B231" i="106"/>
  <c r="B232" i="106"/>
  <c r="B233" i="106"/>
  <c r="B234" i="106"/>
  <c r="B235" i="106"/>
  <c r="B236" i="106"/>
  <c r="B237" i="106"/>
  <c r="B238" i="106"/>
  <c r="B239" i="106"/>
  <c r="B240" i="106"/>
  <c r="B241" i="106"/>
  <c r="B242" i="106"/>
  <c r="B243" i="106"/>
  <c r="B244" i="106"/>
  <c r="B245" i="106"/>
  <c r="B246" i="106"/>
  <c r="B247" i="106"/>
  <c r="B248" i="106"/>
  <c r="B249" i="106"/>
  <c r="B250" i="106"/>
  <c r="B251" i="106"/>
  <c r="B252" i="106"/>
  <c r="B253" i="106"/>
  <c r="B254" i="106"/>
  <c r="B255" i="106"/>
  <c r="B256" i="106"/>
  <c r="B257" i="106"/>
  <c r="B258" i="106"/>
  <c r="B259" i="106"/>
  <c r="B260" i="106"/>
  <c r="B261" i="106"/>
  <c r="B262" i="106"/>
  <c r="B263" i="106"/>
  <c r="B264" i="106"/>
  <c r="B265" i="106"/>
  <c r="B266" i="106"/>
  <c r="B267" i="106"/>
  <c r="B268" i="106"/>
  <c r="B269" i="106"/>
  <c r="B270" i="106"/>
  <c r="B271" i="106"/>
  <c r="B272" i="106"/>
  <c r="B273" i="106"/>
  <c r="B274" i="106"/>
  <c r="B275" i="106"/>
  <c r="B276" i="106"/>
  <c r="B277" i="106"/>
  <c r="B278" i="106"/>
  <c r="B279" i="106"/>
  <c r="B280" i="106"/>
  <c r="B281" i="106"/>
  <c r="B282" i="106"/>
  <c r="B283" i="106"/>
  <c r="B284" i="106"/>
  <c r="B285" i="106"/>
  <c r="B286" i="106"/>
  <c r="B287" i="106"/>
  <c r="B288" i="106"/>
  <c r="B289" i="106"/>
  <c r="B290" i="106"/>
  <c r="B291" i="106"/>
  <c r="B292" i="106"/>
  <c r="B293" i="106"/>
  <c r="B294" i="106"/>
  <c r="B295" i="106"/>
  <c r="B296" i="106"/>
  <c r="B297" i="106"/>
  <c r="B298" i="106"/>
  <c r="B299" i="106"/>
  <c r="B300" i="106"/>
  <c r="B301" i="106"/>
  <c r="B302" i="106"/>
  <c r="B303" i="106"/>
  <c r="B304" i="106"/>
  <c r="B305" i="106"/>
  <c r="B306" i="106"/>
  <c r="B307" i="106"/>
  <c r="B308" i="106"/>
  <c r="B309" i="106"/>
  <c r="B310" i="106"/>
  <c r="B311" i="106"/>
  <c r="B312" i="106"/>
  <c r="B313" i="106"/>
  <c r="B314" i="106"/>
  <c r="B315" i="106"/>
  <c r="B316" i="106"/>
  <c r="B317" i="106"/>
  <c r="B318" i="106"/>
  <c r="B319" i="106"/>
  <c r="B320" i="106"/>
  <c r="B321" i="106"/>
  <c r="B322" i="106"/>
  <c r="B323" i="106"/>
  <c r="B324" i="106"/>
  <c r="B325" i="106"/>
  <c r="B326" i="106"/>
  <c r="B327" i="106"/>
  <c r="B328" i="106"/>
  <c r="B329" i="106"/>
  <c r="B330" i="106"/>
  <c r="B331" i="106"/>
  <c r="B332" i="106"/>
  <c r="B333" i="106"/>
  <c r="B334" i="106"/>
  <c r="B335" i="106"/>
  <c r="B336" i="106"/>
  <c r="B337" i="106"/>
  <c r="B338" i="106"/>
  <c r="B339" i="106"/>
  <c r="B340" i="106"/>
  <c r="B341" i="106"/>
  <c r="B342" i="106"/>
  <c r="B343" i="106"/>
  <c r="B344" i="106"/>
  <c r="B345" i="106"/>
  <c r="B346" i="106"/>
  <c r="B347" i="106"/>
  <c r="B348" i="106"/>
  <c r="B349" i="106"/>
  <c r="B350" i="106"/>
  <c r="B351" i="106"/>
  <c r="B352" i="106"/>
  <c r="B353" i="106"/>
  <c r="B354" i="106"/>
  <c r="B355" i="106"/>
  <c r="B356" i="106"/>
  <c r="B357" i="106"/>
  <c r="B358" i="106"/>
  <c r="B359" i="106"/>
  <c r="B360" i="106"/>
  <c r="B361" i="106"/>
  <c r="B362" i="106"/>
  <c r="B363" i="106"/>
  <c r="B364" i="106"/>
  <c r="B365" i="106"/>
  <c r="B366" i="106"/>
  <c r="B367" i="106"/>
  <c r="B368" i="106"/>
  <c r="B369" i="106"/>
  <c r="B370" i="106"/>
  <c r="B371" i="106"/>
  <c r="B372" i="106"/>
  <c r="B373" i="106"/>
  <c r="B374" i="106"/>
  <c r="B375" i="106"/>
  <c r="B376" i="106"/>
  <c r="B377" i="106"/>
  <c r="B378" i="106"/>
  <c r="B379" i="106"/>
  <c r="B380" i="106"/>
  <c r="B381" i="106"/>
  <c r="B382" i="106"/>
  <c r="B383" i="106"/>
  <c r="B384" i="106"/>
  <c r="B385" i="106"/>
  <c r="B386" i="106"/>
  <c r="B387" i="106"/>
  <c r="B388" i="106"/>
  <c r="B389" i="106"/>
  <c r="B390" i="106"/>
  <c r="B391" i="106"/>
  <c r="B392" i="106"/>
  <c r="B393" i="106"/>
  <c r="B394" i="106"/>
  <c r="B395" i="106"/>
  <c r="B396" i="106"/>
  <c r="B397" i="106"/>
  <c r="B398" i="106"/>
  <c r="B399" i="106"/>
  <c r="B400" i="106"/>
  <c r="B401" i="106"/>
  <c r="B402" i="106"/>
  <c r="B403" i="106"/>
  <c r="B404" i="106"/>
  <c r="B405" i="106"/>
  <c r="B406" i="106"/>
  <c r="B407" i="106"/>
  <c r="B408" i="106"/>
  <c r="B409" i="106"/>
  <c r="B410" i="106"/>
  <c r="B411" i="106"/>
  <c r="B412" i="106"/>
  <c r="B413" i="106"/>
  <c r="B414" i="106"/>
  <c r="B415" i="106"/>
  <c r="B416" i="106"/>
  <c r="B417" i="106"/>
  <c r="B418" i="106"/>
  <c r="B419" i="106"/>
  <c r="B420" i="106"/>
  <c r="B421" i="106"/>
  <c r="B422" i="106"/>
  <c r="B423" i="106"/>
  <c r="B424" i="106"/>
  <c r="B425" i="106"/>
  <c r="B426" i="106"/>
  <c r="B427" i="106"/>
  <c r="B428" i="106"/>
  <c r="B429" i="106"/>
  <c r="B430" i="106"/>
  <c r="B431" i="106"/>
  <c r="B432" i="106"/>
  <c r="B433" i="106"/>
  <c r="B434" i="106"/>
  <c r="B435" i="106"/>
  <c r="B436" i="106"/>
  <c r="B437" i="106"/>
  <c r="B438" i="106"/>
  <c r="B439" i="106"/>
  <c r="B440" i="106"/>
  <c r="B441" i="106"/>
  <c r="B442" i="106"/>
  <c r="B443" i="106"/>
  <c r="B444" i="106"/>
  <c r="B445" i="106"/>
  <c r="B446" i="106"/>
  <c r="B447" i="106"/>
  <c r="B448" i="106"/>
  <c r="B449" i="106"/>
  <c r="B450" i="106"/>
  <c r="B451" i="106"/>
  <c r="B452" i="106"/>
  <c r="B453" i="106"/>
  <c r="B454" i="106"/>
  <c r="B455" i="106"/>
  <c r="B456" i="106"/>
  <c r="B457" i="106"/>
  <c r="B458" i="106"/>
  <c r="B459" i="106"/>
  <c r="B460" i="106"/>
  <c r="B461" i="106"/>
  <c r="B462" i="106"/>
  <c r="B463" i="106"/>
  <c r="B464" i="106"/>
  <c r="B465" i="106"/>
  <c r="B466" i="106"/>
  <c r="B467" i="106"/>
  <c r="B468" i="106"/>
  <c r="B469" i="106"/>
  <c r="B470" i="106"/>
  <c r="B471" i="106"/>
  <c r="B472" i="106"/>
  <c r="B473" i="106"/>
  <c r="B474" i="106"/>
  <c r="B475" i="106"/>
  <c r="B476" i="106"/>
  <c r="B477" i="106"/>
  <c r="B478" i="106"/>
  <c r="B479" i="106"/>
  <c r="B480" i="106"/>
  <c r="B481" i="106"/>
  <c r="B482" i="106"/>
  <c r="B483" i="106"/>
  <c r="B484" i="106"/>
  <c r="B485" i="106"/>
  <c r="B486" i="106"/>
  <c r="B487" i="106"/>
  <c r="B488" i="106"/>
  <c r="B489" i="106"/>
  <c r="B490" i="106"/>
  <c r="B491" i="106"/>
  <c r="B492" i="106"/>
  <c r="B493" i="106"/>
  <c r="B494" i="106"/>
  <c r="B495" i="106"/>
  <c r="B496" i="106"/>
  <c r="B497" i="106"/>
  <c r="B498" i="106"/>
  <c r="B499" i="106"/>
  <c r="B500" i="106"/>
  <c r="B501" i="106"/>
  <c r="B502" i="106"/>
  <c r="B503" i="106"/>
  <c r="B504" i="106"/>
  <c r="B505" i="106"/>
  <c r="B506" i="106"/>
  <c r="B507" i="106"/>
  <c r="B508" i="106"/>
  <c r="B509" i="106"/>
  <c r="B510" i="106"/>
  <c r="B511" i="106"/>
  <c r="B512" i="106"/>
  <c r="B513" i="106"/>
  <c r="B514" i="106"/>
  <c r="B515" i="106"/>
  <c r="B516" i="106"/>
  <c r="B517" i="106"/>
  <c r="B518" i="106"/>
  <c r="B519" i="106"/>
  <c r="B520" i="106"/>
  <c r="B521" i="106"/>
  <c r="B522" i="106"/>
  <c r="B523" i="106"/>
  <c r="B524" i="106"/>
  <c r="B525" i="106"/>
  <c r="B526" i="106"/>
  <c r="B527" i="106"/>
  <c r="B528" i="106"/>
  <c r="B529" i="106"/>
  <c r="B530" i="106"/>
  <c r="B531" i="106"/>
  <c r="B532" i="106"/>
  <c r="B533" i="106"/>
  <c r="B534" i="106"/>
  <c r="B535" i="106"/>
  <c r="B536" i="106"/>
  <c r="B537" i="106"/>
  <c r="B538" i="106"/>
  <c r="B539" i="106"/>
  <c r="B540" i="106"/>
  <c r="B541" i="106"/>
  <c r="B542" i="106"/>
  <c r="B543" i="106"/>
  <c r="B544" i="106"/>
  <c r="B545" i="106"/>
  <c r="B546" i="106"/>
  <c r="B547" i="106"/>
  <c r="B548" i="106"/>
  <c r="B549" i="106"/>
  <c r="B550" i="106"/>
  <c r="B551" i="106"/>
  <c r="B552" i="106"/>
  <c r="B553" i="106"/>
  <c r="B554" i="106"/>
  <c r="B555" i="106"/>
  <c r="B556" i="106"/>
  <c r="B557" i="106"/>
  <c r="B558" i="106"/>
  <c r="B559" i="106"/>
  <c r="B560" i="106"/>
  <c r="B561" i="106"/>
  <c r="B562" i="106"/>
  <c r="B563" i="106"/>
  <c r="B564" i="106"/>
  <c r="B565" i="106"/>
  <c r="B566" i="106"/>
  <c r="B567" i="106"/>
  <c r="B568" i="106"/>
  <c r="B569" i="106"/>
  <c r="B570" i="106"/>
  <c r="B571" i="106"/>
  <c r="B572" i="106"/>
  <c r="B573" i="106"/>
  <c r="B574" i="106"/>
  <c r="B575" i="106"/>
  <c r="B576" i="106"/>
  <c r="B577" i="106"/>
  <c r="B578" i="106"/>
  <c r="B579" i="106"/>
  <c r="B580" i="106"/>
  <c r="B581" i="106"/>
  <c r="B582" i="106"/>
  <c r="B583" i="106"/>
  <c r="B584" i="106"/>
  <c r="B585" i="106"/>
  <c r="B586" i="106"/>
  <c r="B587" i="106"/>
  <c r="B588" i="106"/>
  <c r="B589" i="106"/>
  <c r="B590" i="106"/>
  <c r="B591" i="106"/>
  <c r="B592" i="106"/>
  <c r="B593" i="106"/>
  <c r="B594" i="106"/>
  <c r="B595" i="106"/>
  <c r="B596" i="106"/>
  <c r="B597" i="106"/>
  <c r="B598" i="106"/>
  <c r="B599" i="106"/>
  <c r="B600" i="106"/>
  <c r="B601" i="106"/>
  <c r="B602" i="106"/>
  <c r="B603" i="106"/>
  <c r="B604" i="106"/>
  <c r="B605" i="106"/>
  <c r="B606" i="106"/>
  <c r="B607" i="106"/>
  <c r="B608" i="106"/>
  <c r="B609" i="106"/>
  <c r="B610" i="106"/>
  <c r="B611" i="106"/>
  <c r="B612" i="106"/>
  <c r="B613" i="106"/>
  <c r="B614" i="106"/>
  <c r="B615" i="106"/>
  <c r="B616" i="106"/>
  <c r="B617" i="106"/>
  <c r="B618" i="106"/>
  <c r="B619" i="106"/>
  <c r="B620" i="106"/>
  <c r="B621" i="106"/>
  <c r="B622" i="106"/>
  <c r="B623" i="106"/>
  <c r="B624" i="106"/>
  <c r="B625" i="106"/>
  <c r="B626" i="106"/>
  <c r="B627" i="106"/>
  <c r="B628" i="106"/>
  <c r="B629" i="106"/>
  <c r="B630" i="106"/>
  <c r="B631" i="106"/>
  <c r="B632" i="106"/>
  <c r="B633" i="106"/>
  <c r="B634" i="106"/>
  <c r="B635" i="106"/>
  <c r="B636" i="106"/>
  <c r="B637" i="106"/>
  <c r="B638" i="106"/>
  <c r="B639" i="106"/>
  <c r="B640" i="106"/>
  <c r="B641" i="106"/>
  <c r="B642" i="106"/>
  <c r="B643" i="106"/>
  <c r="B644" i="106"/>
  <c r="B645" i="106"/>
  <c r="B646" i="106"/>
  <c r="B647" i="106"/>
  <c r="B648" i="106"/>
  <c r="B649" i="106"/>
  <c r="B650" i="106"/>
  <c r="B651" i="106"/>
  <c r="B652" i="106"/>
  <c r="B653" i="106"/>
  <c r="B654" i="106"/>
  <c r="B655" i="106"/>
  <c r="B656" i="106"/>
  <c r="B657" i="106"/>
  <c r="B658" i="106"/>
  <c r="B659" i="106"/>
  <c r="B660" i="106"/>
  <c r="B661" i="106"/>
  <c r="B662" i="106"/>
  <c r="B663" i="106"/>
  <c r="B664" i="106"/>
  <c r="B665" i="106"/>
  <c r="B666" i="106"/>
  <c r="B667" i="106"/>
  <c r="B668" i="106"/>
  <c r="B669" i="106"/>
  <c r="B670" i="106"/>
  <c r="B671" i="106"/>
  <c r="B672" i="106"/>
  <c r="B673" i="106"/>
  <c r="B674" i="106"/>
  <c r="B675" i="106"/>
  <c r="B676" i="106"/>
  <c r="B677" i="106"/>
  <c r="B678" i="106"/>
  <c r="B679" i="106"/>
  <c r="B680" i="106"/>
  <c r="B681" i="106"/>
  <c r="B682" i="106"/>
  <c r="B683" i="106"/>
  <c r="B684" i="106"/>
  <c r="B685" i="106"/>
  <c r="B686" i="106"/>
  <c r="B687" i="106"/>
  <c r="B688" i="106"/>
  <c r="B689" i="106"/>
  <c r="B690" i="106"/>
  <c r="B691" i="106"/>
  <c r="B692" i="106"/>
  <c r="B693" i="106"/>
  <c r="B694" i="106"/>
  <c r="B695" i="106"/>
  <c r="B696" i="106"/>
  <c r="B697" i="106"/>
  <c r="B698" i="106"/>
  <c r="B699" i="106"/>
  <c r="B700" i="106"/>
  <c r="B701" i="106"/>
  <c r="B702" i="106"/>
  <c r="B703" i="106"/>
  <c r="B704" i="106"/>
  <c r="B705" i="106"/>
  <c r="B706" i="106"/>
  <c r="B707" i="106"/>
  <c r="B708" i="106"/>
  <c r="B709" i="106"/>
  <c r="B710" i="106"/>
  <c r="B711" i="106"/>
  <c r="B712" i="106"/>
  <c r="B713" i="106"/>
  <c r="B714" i="106"/>
  <c r="B715" i="106"/>
  <c r="B716" i="106"/>
  <c r="B717" i="106"/>
  <c r="B718" i="106"/>
  <c r="B719" i="106"/>
  <c r="B720" i="106"/>
  <c r="B721" i="106"/>
  <c r="B722" i="106"/>
  <c r="B723" i="106"/>
  <c r="B724" i="106"/>
  <c r="B725" i="106"/>
  <c r="B726" i="106"/>
  <c r="B727" i="106"/>
  <c r="B728" i="106"/>
  <c r="B729" i="106"/>
  <c r="B730" i="106"/>
  <c r="B731" i="106"/>
  <c r="B732" i="106"/>
  <c r="B733" i="106"/>
  <c r="B734" i="106"/>
  <c r="B735" i="106"/>
  <c r="B736" i="106"/>
  <c r="B737" i="106"/>
  <c r="B738" i="106"/>
  <c r="B739" i="106"/>
  <c r="B740" i="106"/>
  <c r="B741" i="106"/>
  <c r="B742" i="106"/>
  <c r="B743" i="106"/>
  <c r="B744" i="106"/>
  <c r="B745" i="106"/>
  <c r="B746" i="106"/>
  <c r="B747" i="106"/>
  <c r="B748" i="106"/>
  <c r="B749" i="106"/>
  <c r="B750" i="106"/>
  <c r="B751" i="106"/>
  <c r="B752" i="106"/>
  <c r="B753" i="106"/>
  <c r="B754" i="106"/>
  <c r="B755" i="106"/>
  <c r="B756" i="106"/>
  <c r="B757" i="106"/>
  <c r="B758" i="106"/>
  <c r="B759" i="106"/>
  <c r="B760" i="106"/>
  <c r="B761" i="106"/>
  <c r="B762" i="106"/>
  <c r="B763" i="106"/>
  <c r="B764" i="106"/>
  <c r="B765" i="106"/>
  <c r="B766" i="106"/>
  <c r="B767" i="106"/>
  <c r="B768" i="106"/>
  <c r="B769" i="106"/>
  <c r="B770" i="106"/>
  <c r="B771" i="106"/>
  <c r="B772" i="106"/>
  <c r="B773" i="106"/>
  <c r="B774" i="106"/>
  <c r="B775" i="106"/>
  <c r="B776" i="106"/>
  <c r="B777" i="106"/>
  <c r="B778" i="106"/>
  <c r="B779" i="106"/>
  <c r="B780" i="106"/>
  <c r="B781" i="106"/>
  <c r="B782" i="106"/>
  <c r="B783" i="106"/>
  <c r="B784" i="106"/>
  <c r="B785" i="106"/>
  <c r="B786" i="106"/>
  <c r="B787" i="106"/>
  <c r="B788" i="106"/>
  <c r="B789" i="106"/>
  <c r="B790" i="106"/>
  <c r="B791" i="106"/>
  <c r="B792" i="106"/>
  <c r="B793" i="106"/>
  <c r="B794" i="106"/>
  <c r="B795" i="106"/>
  <c r="B796" i="106"/>
  <c r="B797" i="106"/>
  <c r="B798" i="106"/>
  <c r="B799" i="106"/>
  <c r="B800" i="106"/>
  <c r="B801" i="106"/>
  <c r="B802" i="106"/>
  <c r="B803" i="106"/>
  <c r="B804" i="106"/>
  <c r="B805" i="106"/>
  <c r="B806" i="106"/>
  <c r="B807" i="106"/>
  <c r="B808" i="106"/>
  <c r="B809" i="106"/>
  <c r="B810" i="106"/>
  <c r="B811" i="106"/>
  <c r="B812" i="106"/>
  <c r="B813" i="106"/>
  <c r="B814" i="106"/>
  <c r="B815" i="106"/>
  <c r="B816" i="106"/>
  <c r="B817" i="106"/>
  <c r="B818" i="106"/>
  <c r="B819" i="106"/>
  <c r="B820" i="106"/>
  <c r="B821" i="106"/>
  <c r="B822" i="106"/>
  <c r="B823" i="106"/>
  <c r="B824" i="106"/>
  <c r="B825" i="106"/>
  <c r="B826" i="106"/>
  <c r="B827" i="106"/>
  <c r="B828" i="106"/>
  <c r="B829" i="106"/>
  <c r="B830" i="106"/>
  <c r="B831" i="106"/>
  <c r="B832" i="106"/>
  <c r="B833" i="106"/>
  <c r="B834" i="106"/>
  <c r="B835" i="106"/>
  <c r="B836" i="106"/>
  <c r="B837" i="106"/>
  <c r="B838" i="106"/>
  <c r="B839" i="106"/>
  <c r="B840" i="106"/>
  <c r="B841" i="106"/>
  <c r="B842" i="106"/>
  <c r="B843" i="106"/>
  <c r="B844" i="106"/>
  <c r="B845" i="106"/>
  <c r="B846" i="106"/>
  <c r="B847" i="106"/>
  <c r="B848" i="106"/>
  <c r="B849" i="106"/>
  <c r="B850" i="106"/>
  <c r="B851" i="106"/>
  <c r="B852" i="106"/>
  <c r="B853" i="106"/>
  <c r="B854" i="106"/>
  <c r="B855" i="106"/>
  <c r="B856" i="106"/>
  <c r="B857" i="106"/>
  <c r="B858" i="106"/>
  <c r="B859" i="106"/>
  <c r="B860" i="106"/>
  <c r="B861" i="106"/>
  <c r="B862" i="106"/>
  <c r="B863" i="106"/>
  <c r="B864" i="106"/>
  <c r="B865" i="106"/>
  <c r="B866" i="106"/>
  <c r="B867" i="106"/>
  <c r="B868" i="106"/>
  <c r="B869" i="106"/>
  <c r="B870" i="106"/>
  <c r="B871" i="106"/>
  <c r="B872" i="106"/>
  <c r="B873" i="106"/>
  <c r="B874" i="106"/>
  <c r="B875" i="106"/>
  <c r="B876" i="106"/>
  <c r="B877" i="106"/>
  <c r="B878" i="106"/>
  <c r="B879" i="106"/>
  <c r="B880" i="106"/>
  <c r="B881" i="106"/>
  <c r="B882" i="106"/>
  <c r="B883" i="106"/>
  <c r="B884" i="106"/>
  <c r="B885" i="106"/>
  <c r="B886" i="106"/>
  <c r="B887" i="106"/>
  <c r="B888" i="106"/>
  <c r="B889" i="106"/>
  <c r="B890" i="106"/>
  <c r="B891" i="106"/>
  <c r="B892" i="106"/>
  <c r="B893" i="106"/>
  <c r="B894" i="106"/>
  <c r="B895" i="106"/>
  <c r="B896" i="106"/>
  <c r="B897" i="106"/>
  <c r="B898" i="106"/>
  <c r="B899" i="106"/>
  <c r="B900" i="106"/>
  <c r="B901" i="106"/>
  <c r="B902" i="106"/>
  <c r="B903" i="106"/>
  <c r="B904" i="106"/>
  <c r="B905" i="106"/>
  <c r="B906" i="106"/>
  <c r="B907" i="106"/>
  <c r="B908" i="106"/>
  <c r="B909" i="106"/>
  <c r="B910" i="106"/>
  <c r="B911" i="106"/>
  <c r="B912" i="106"/>
  <c r="B913" i="106"/>
  <c r="B914" i="106"/>
  <c r="B915" i="106"/>
  <c r="B916" i="106"/>
  <c r="B917" i="106"/>
  <c r="B918" i="106"/>
  <c r="B919" i="106"/>
  <c r="B920" i="106"/>
  <c r="B921" i="106"/>
  <c r="B922" i="106"/>
  <c r="B923" i="106"/>
  <c r="B924" i="106"/>
  <c r="B925" i="106"/>
  <c r="B926" i="106"/>
  <c r="B927" i="106"/>
  <c r="B928" i="106"/>
  <c r="B929" i="106"/>
  <c r="B930" i="106"/>
  <c r="B931" i="106"/>
  <c r="B932" i="106"/>
  <c r="B933" i="106"/>
  <c r="B934" i="106"/>
  <c r="B935" i="106"/>
  <c r="B936" i="106"/>
  <c r="B937" i="106"/>
  <c r="B938" i="106"/>
  <c r="B939" i="106"/>
  <c r="B940" i="106"/>
  <c r="B941" i="106"/>
  <c r="B942" i="106"/>
  <c r="B943" i="106"/>
  <c r="B944" i="106"/>
  <c r="B945" i="106"/>
  <c r="B946" i="106"/>
  <c r="B947" i="106"/>
  <c r="B948" i="106"/>
  <c r="B949" i="106"/>
  <c r="B950" i="106"/>
  <c r="B951" i="106"/>
  <c r="B952" i="106"/>
  <c r="B953" i="106"/>
  <c r="B954" i="106"/>
  <c r="B955" i="106"/>
  <c r="B956" i="106"/>
  <c r="B957" i="106"/>
  <c r="B958" i="106"/>
  <c r="B959" i="106"/>
  <c r="B960" i="106"/>
  <c r="B961" i="106"/>
  <c r="B962" i="106"/>
  <c r="B963" i="106"/>
  <c r="B964" i="106"/>
  <c r="B965" i="106"/>
  <c r="B966" i="106"/>
  <c r="B967" i="106"/>
  <c r="B968" i="106"/>
  <c r="B969" i="106"/>
  <c r="B970" i="106"/>
  <c r="B971" i="106"/>
  <c r="B972" i="106"/>
  <c r="B973" i="106"/>
  <c r="B974" i="106"/>
  <c r="B975" i="106"/>
  <c r="B976" i="106"/>
  <c r="B977" i="106"/>
  <c r="B978" i="106"/>
  <c r="B979" i="106"/>
  <c r="B980" i="106"/>
  <c r="B981" i="106"/>
  <c r="B982" i="106"/>
  <c r="B983" i="106"/>
  <c r="B984" i="106"/>
  <c r="B985" i="106"/>
  <c r="B986" i="106"/>
  <c r="B987" i="106"/>
  <c r="B988" i="106"/>
  <c r="B989" i="106"/>
  <c r="B990" i="106"/>
  <c r="B991" i="106"/>
  <c r="B992" i="106"/>
  <c r="B993" i="106"/>
  <c r="B994" i="106"/>
  <c r="B995" i="106"/>
  <c r="B996" i="106"/>
  <c r="B997" i="106"/>
  <c r="B998" i="106"/>
  <c r="B999" i="106"/>
  <c r="B1000" i="106"/>
  <c r="B1001" i="106"/>
  <c r="B1002" i="106"/>
  <c r="E7" i="106" l="1"/>
  <c r="K3" i="106" s="1"/>
  <c r="F7" i="106"/>
  <c r="J3" i="106" s="1"/>
  <c r="E7" i="107"/>
  <c r="K3" i="107" s="1"/>
  <c r="F7" i="107"/>
  <c r="J3" i="107" s="1"/>
  <c r="E7" i="108"/>
  <c r="E10" i="108" s="1"/>
  <c r="F7" i="108"/>
  <c r="F10" i="108" s="1"/>
  <c r="E8" i="103" l="1" a="1"/>
  <c r="E8" i="103" s="1"/>
  <c r="B3" i="100"/>
  <c r="B4" i="100" s="1"/>
  <c r="B5" i="100" s="1"/>
  <c r="B6" i="100" s="1"/>
  <c r="B7" i="100" s="1"/>
  <c r="B8" i="100" s="1"/>
  <c r="B9" i="100" s="1"/>
  <c r="B10" i="100" s="1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B28" i="100" s="1"/>
  <c r="B29" i="100" s="1"/>
  <c r="B30" i="100" s="1"/>
  <c r="B31" i="100" s="1"/>
  <c r="B32" i="100" s="1"/>
  <c r="B33" i="100" s="1"/>
  <c r="B34" i="100" s="1"/>
  <c r="B35" i="100" s="1"/>
  <c r="B36" i="100" s="1"/>
  <c r="B37" i="100" s="1"/>
  <c r="B38" i="100" s="1"/>
  <c r="B39" i="100" s="1"/>
  <c r="B40" i="100" s="1"/>
  <c r="B41" i="100" s="1"/>
  <c r="B42" i="100" s="1"/>
  <c r="B43" i="100" s="1"/>
  <c r="B44" i="100" s="1"/>
  <c r="B45" i="100" s="1"/>
  <c r="B46" i="100" s="1"/>
  <c r="B47" i="100" s="1"/>
  <c r="B48" i="100" s="1"/>
  <c r="B49" i="100" s="1"/>
  <c r="B50" i="100" s="1"/>
  <c r="B51" i="100" s="1"/>
  <c r="B52" i="100" s="1"/>
  <c r="B53" i="100" s="1"/>
  <c r="B54" i="100" s="1"/>
  <c r="B55" i="100" s="1"/>
  <c r="B56" i="100" s="1"/>
  <c r="B57" i="100" s="1"/>
  <c r="B58" i="100" s="1"/>
  <c r="B59" i="100" s="1"/>
  <c r="B60" i="100" s="1"/>
  <c r="B61" i="100" s="1"/>
  <c r="B62" i="100" s="1"/>
  <c r="B63" i="100" s="1"/>
  <c r="B64" i="100" s="1"/>
  <c r="B65" i="100" s="1"/>
  <c r="B66" i="100" s="1"/>
  <c r="B67" i="100" s="1"/>
  <c r="B68" i="100" s="1"/>
  <c r="B69" i="100" s="1"/>
  <c r="B70" i="100" s="1"/>
  <c r="B71" i="100" s="1"/>
  <c r="B72" i="100" s="1"/>
  <c r="B73" i="100" s="1"/>
  <c r="B74" i="100" s="1"/>
  <c r="B75" i="100" s="1"/>
  <c r="B76" i="100" s="1"/>
  <c r="B77" i="100" s="1"/>
  <c r="B78" i="100" s="1"/>
  <c r="B79" i="100" s="1"/>
  <c r="B80" i="100" s="1"/>
  <c r="B81" i="100" s="1"/>
  <c r="B82" i="100" s="1"/>
  <c r="B83" i="100" s="1"/>
  <c r="B84" i="100" s="1"/>
  <c r="B85" i="100" s="1"/>
  <c r="B86" i="100" s="1"/>
  <c r="B87" i="100" s="1"/>
  <c r="B88" i="100" s="1"/>
  <c r="B89" i="100" s="1"/>
  <c r="B90" i="100" s="1"/>
  <c r="B91" i="100" s="1"/>
  <c r="B92" i="100" s="1"/>
  <c r="B93" i="100" s="1"/>
  <c r="B94" i="100" s="1"/>
  <c r="B95" i="100" s="1"/>
  <c r="B96" i="100" s="1"/>
  <c r="B97" i="100" s="1"/>
  <c r="B98" i="100" s="1"/>
  <c r="B99" i="100" s="1"/>
  <c r="B100" i="100" s="1"/>
  <c r="B101" i="100" s="1"/>
  <c r="B102" i="100" s="1"/>
  <c r="B103" i="100" s="1"/>
  <c r="B104" i="100" s="1"/>
  <c r="B105" i="100" s="1"/>
  <c r="B106" i="100" s="1"/>
  <c r="B107" i="100" s="1"/>
  <c r="B108" i="100" s="1"/>
  <c r="B109" i="100" s="1"/>
  <c r="B110" i="100" s="1"/>
  <c r="B111" i="100" s="1"/>
  <c r="B112" i="100" s="1"/>
  <c r="B113" i="100" s="1"/>
  <c r="B114" i="100" s="1"/>
  <c r="B115" i="100" s="1"/>
  <c r="B116" i="100" s="1"/>
  <c r="B117" i="100" s="1"/>
  <c r="B118" i="100" s="1"/>
  <c r="B119" i="100" s="1"/>
  <c r="B120" i="100" s="1"/>
  <c r="B121" i="100" s="1"/>
  <c r="B122" i="100" s="1"/>
  <c r="B123" i="100" s="1"/>
  <c r="B124" i="100" s="1"/>
  <c r="B125" i="100" s="1"/>
  <c r="B126" i="100" s="1"/>
  <c r="B127" i="100" s="1"/>
  <c r="B128" i="100" s="1"/>
  <c r="B129" i="100" s="1"/>
  <c r="B130" i="100" s="1"/>
  <c r="B131" i="100" s="1"/>
  <c r="B132" i="100" s="1"/>
  <c r="B133" i="100" s="1"/>
  <c r="B134" i="100" s="1"/>
  <c r="B135" i="100" s="1"/>
  <c r="B136" i="100" s="1"/>
  <c r="B137" i="100" s="1"/>
  <c r="B138" i="100" s="1"/>
  <c r="B139" i="100" s="1"/>
  <c r="B140" i="100" s="1"/>
  <c r="B141" i="100" s="1"/>
  <c r="B142" i="100" s="1"/>
  <c r="B143" i="100" s="1"/>
  <c r="B144" i="100" s="1"/>
  <c r="B145" i="100" s="1"/>
  <c r="B146" i="100" s="1"/>
  <c r="B147" i="100" s="1"/>
  <c r="B148" i="100" s="1"/>
  <c r="B149" i="100" s="1"/>
  <c r="B150" i="100" s="1"/>
  <c r="B151" i="100" s="1"/>
  <c r="B152" i="100" s="1"/>
  <c r="B153" i="100" s="1"/>
  <c r="B154" i="100" s="1"/>
  <c r="B155" i="100" s="1"/>
  <c r="B156" i="100" s="1"/>
  <c r="B157" i="100" s="1"/>
  <c r="B158" i="100" s="1"/>
  <c r="B159" i="100" s="1"/>
  <c r="B160" i="100" s="1"/>
  <c r="B161" i="100" s="1"/>
  <c r="B162" i="100" s="1"/>
  <c r="B163" i="100" s="1"/>
  <c r="B164" i="100" s="1"/>
  <c r="B165" i="100" s="1"/>
  <c r="B166" i="100" s="1"/>
  <c r="B167" i="100" s="1"/>
  <c r="B168" i="100" s="1"/>
  <c r="B169" i="100" s="1"/>
  <c r="B170" i="100" s="1"/>
  <c r="B171" i="100" s="1"/>
  <c r="B172" i="100" s="1"/>
  <c r="B173" i="100" s="1"/>
  <c r="B174" i="100" s="1"/>
  <c r="B175" i="100" s="1"/>
  <c r="B176" i="100" s="1"/>
  <c r="B177" i="100" s="1"/>
  <c r="B178" i="100" s="1"/>
  <c r="B179" i="100" s="1"/>
  <c r="B180" i="100" s="1"/>
  <c r="B181" i="100" s="1"/>
  <c r="B182" i="100" s="1"/>
  <c r="B183" i="100" s="1"/>
  <c r="B184" i="100" s="1"/>
  <c r="B185" i="100" s="1"/>
  <c r="B186" i="100" s="1"/>
  <c r="B187" i="100" s="1"/>
  <c r="B188" i="100" s="1"/>
  <c r="B189" i="100" s="1"/>
  <c r="B190" i="100" s="1"/>
  <c r="B191" i="100" s="1"/>
  <c r="B192" i="100" s="1"/>
  <c r="B193" i="100" s="1"/>
  <c r="B194" i="100" s="1"/>
  <c r="B195" i="100" s="1"/>
  <c r="B196" i="100" s="1"/>
  <c r="B197" i="100" s="1"/>
  <c r="B198" i="100" s="1"/>
  <c r="B199" i="100" s="1"/>
  <c r="B200" i="100" s="1"/>
  <c r="B201" i="100" s="1"/>
  <c r="B202" i="100" s="1"/>
  <c r="B203" i="100" s="1"/>
  <c r="B204" i="100" s="1"/>
  <c r="B205" i="100" s="1"/>
  <c r="B206" i="100" s="1"/>
  <c r="B207" i="100" s="1"/>
  <c r="B208" i="100" s="1"/>
  <c r="B209" i="100" s="1"/>
  <c r="B210" i="100" s="1"/>
  <c r="B211" i="100" s="1"/>
  <c r="B212" i="100" s="1"/>
  <c r="B213" i="100" s="1"/>
  <c r="B214" i="100" s="1"/>
  <c r="B215" i="100" s="1"/>
  <c r="B216" i="100" s="1"/>
  <c r="B217" i="100" s="1"/>
  <c r="B218" i="100" s="1"/>
  <c r="B219" i="100" s="1"/>
  <c r="B220" i="100" s="1"/>
  <c r="B221" i="100" s="1"/>
  <c r="B222" i="100" s="1"/>
  <c r="B223" i="100" s="1"/>
  <c r="B224" i="100" s="1"/>
  <c r="B225" i="100" s="1"/>
  <c r="B226" i="100" s="1"/>
  <c r="B227" i="100" s="1"/>
  <c r="B228" i="100" s="1"/>
  <c r="B229" i="100" s="1"/>
  <c r="B230" i="100" s="1"/>
  <c r="B231" i="100" s="1"/>
  <c r="B232" i="100" s="1"/>
  <c r="B233" i="100" s="1"/>
  <c r="B234" i="100" s="1"/>
  <c r="B235" i="100" s="1"/>
  <c r="B236" i="100" s="1"/>
  <c r="B237" i="100" s="1"/>
  <c r="B238" i="100" s="1"/>
  <c r="B239" i="100" s="1"/>
  <c r="B240" i="100" s="1"/>
  <c r="B241" i="100" s="1"/>
  <c r="B242" i="100" s="1"/>
  <c r="B243" i="100" s="1"/>
  <c r="B244" i="100" s="1"/>
  <c r="B245" i="100" s="1"/>
  <c r="B246" i="100" s="1"/>
  <c r="B247" i="100" s="1"/>
  <c r="B248" i="100" s="1"/>
  <c r="B249" i="100" s="1"/>
  <c r="B250" i="100" s="1"/>
  <c r="B251" i="100" s="1"/>
  <c r="B252" i="100" s="1"/>
  <c r="B253" i="100" s="1"/>
  <c r="B254" i="100" s="1"/>
  <c r="B255" i="100" s="1"/>
  <c r="D3" i="100"/>
  <c r="D4" i="100"/>
  <c r="D5" i="100"/>
  <c r="D6" i="100"/>
  <c r="D7" i="100"/>
  <c r="D8" i="100"/>
  <c r="D9" i="100"/>
  <c r="D10" i="100"/>
  <c r="D11" i="100"/>
  <c r="D12" i="100"/>
  <c r="D13" i="100"/>
  <c r="D14" i="100"/>
  <c r="D15" i="100"/>
  <c r="D16" i="100"/>
  <c r="D17" i="100"/>
  <c r="D18" i="100"/>
  <c r="D19" i="100"/>
  <c r="D20" i="100"/>
  <c r="D21" i="100"/>
  <c r="D22" i="100"/>
  <c r="D23" i="100"/>
  <c r="D24" i="100"/>
  <c r="D25" i="100"/>
  <c r="D26" i="100"/>
  <c r="D27" i="100"/>
  <c r="D28" i="100"/>
  <c r="D29" i="100"/>
  <c r="D30" i="100"/>
  <c r="D31" i="100"/>
  <c r="D32" i="100"/>
  <c r="D33" i="100"/>
  <c r="J33" i="100"/>
  <c r="D34" i="100"/>
  <c r="J34" i="100"/>
  <c r="D35" i="100"/>
  <c r="J35" i="100"/>
  <c r="D36" i="100"/>
  <c r="J36" i="100"/>
  <c r="D37" i="100"/>
  <c r="J37" i="100"/>
  <c r="D38" i="100"/>
  <c r="J38" i="100"/>
  <c r="D39" i="100"/>
  <c r="J39" i="100"/>
  <c r="D40" i="100"/>
  <c r="J40" i="100"/>
  <c r="D41" i="100"/>
  <c r="J41" i="100"/>
  <c r="D42" i="100"/>
  <c r="J42" i="100"/>
  <c r="D43" i="100"/>
  <c r="J43" i="100"/>
  <c r="D44" i="100"/>
  <c r="J44" i="100"/>
  <c r="D45" i="100"/>
  <c r="J45" i="100"/>
  <c r="D46" i="100"/>
  <c r="J46" i="100"/>
  <c r="D47" i="100"/>
  <c r="J47" i="100"/>
  <c r="D48" i="100"/>
  <c r="J48" i="100"/>
  <c r="D49" i="100"/>
  <c r="J49" i="100"/>
  <c r="D50" i="100"/>
  <c r="J50" i="100"/>
  <c r="D51" i="100"/>
  <c r="J51" i="100"/>
  <c r="D52" i="100"/>
  <c r="D53" i="100"/>
  <c r="D54" i="100"/>
  <c r="D55" i="100"/>
  <c r="D56" i="100"/>
  <c r="D57" i="100"/>
  <c r="D58" i="100"/>
  <c r="D59" i="100"/>
  <c r="D60" i="100"/>
  <c r="D61" i="100"/>
  <c r="D62" i="100"/>
  <c r="D63" i="100"/>
  <c r="D64" i="100"/>
  <c r="D65" i="100"/>
  <c r="D66" i="100"/>
  <c r="D67" i="100"/>
  <c r="D68" i="100"/>
  <c r="D69" i="100"/>
  <c r="D70" i="100"/>
  <c r="D71" i="100"/>
  <c r="D72" i="100"/>
  <c r="D73" i="100"/>
  <c r="D74" i="100"/>
  <c r="D75" i="100"/>
  <c r="D76" i="100"/>
  <c r="D77" i="100"/>
  <c r="D78" i="100"/>
  <c r="D79" i="100"/>
  <c r="D80" i="100"/>
  <c r="D81" i="100"/>
  <c r="D82" i="100"/>
  <c r="D83" i="100"/>
  <c r="D84" i="100"/>
  <c r="D85" i="100"/>
  <c r="D86" i="100"/>
  <c r="D87" i="100"/>
  <c r="D88" i="100"/>
  <c r="D89" i="100"/>
  <c r="D90" i="100"/>
  <c r="D91" i="100"/>
  <c r="D92" i="100"/>
  <c r="D93" i="100"/>
  <c r="D94" i="100"/>
  <c r="D95" i="100"/>
  <c r="D96" i="100"/>
  <c r="D97" i="100"/>
  <c r="D98" i="100"/>
  <c r="D99" i="100"/>
  <c r="D100" i="100"/>
  <c r="D101" i="100"/>
  <c r="D102" i="100"/>
  <c r="D103" i="100"/>
  <c r="D104" i="100"/>
  <c r="D105" i="100"/>
  <c r="D106" i="100"/>
  <c r="D107" i="100"/>
  <c r="D108" i="100"/>
  <c r="D109" i="100"/>
  <c r="D110" i="100"/>
  <c r="D111" i="100"/>
  <c r="D112" i="100"/>
  <c r="D113" i="100"/>
  <c r="D114" i="100"/>
  <c r="D115" i="100"/>
  <c r="D116" i="100"/>
  <c r="D117" i="100"/>
  <c r="D118" i="100"/>
  <c r="D119" i="100"/>
  <c r="D120" i="100"/>
  <c r="D121" i="100"/>
  <c r="D122" i="100"/>
  <c r="D123" i="100"/>
  <c r="D124" i="100"/>
  <c r="D125" i="100"/>
  <c r="D126" i="100"/>
  <c r="D127" i="100"/>
  <c r="D128" i="100"/>
  <c r="D129" i="100"/>
  <c r="D130" i="100"/>
  <c r="D131" i="100"/>
  <c r="D132" i="100"/>
  <c r="D133" i="100"/>
  <c r="D134" i="100"/>
  <c r="D135" i="100"/>
  <c r="D136" i="100"/>
  <c r="D137" i="100"/>
  <c r="D138" i="100"/>
  <c r="D139" i="100"/>
  <c r="D140" i="100"/>
  <c r="D141" i="100"/>
  <c r="D142" i="100"/>
  <c r="D143" i="100"/>
  <c r="D144" i="100"/>
  <c r="D145" i="100"/>
  <c r="D146" i="100"/>
  <c r="D147" i="100"/>
  <c r="D148" i="100"/>
  <c r="D149" i="100"/>
  <c r="D150" i="100"/>
  <c r="D151" i="100"/>
  <c r="D152" i="100"/>
  <c r="D153" i="100"/>
  <c r="D154" i="100"/>
  <c r="D155" i="100"/>
  <c r="D156" i="100"/>
  <c r="D157" i="100"/>
  <c r="D158" i="100"/>
  <c r="D159" i="100"/>
  <c r="D160" i="100"/>
  <c r="D161" i="100"/>
  <c r="D162" i="100"/>
  <c r="D163" i="100"/>
  <c r="D164" i="100"/>
  <c r="D165" i="100"/>
  <c r="D166" i="100"/>
  <c r="D167" i="100"/>
  <c r="D168" i="100"/>
  <c r="D169" i="100"/>
  <c r="D170" i="100"/>
  <c r="D171" i="100"/>
  <c r="D172" i="100"/>
  <c r="D173" i="100"/>
  <c r="D174" i="100"/>
  <c r="D175" i="100"/>
  <c r="D176" i="100"/>
  <c r="D177" i="100"/>
  <c r="D178" i="100"/>
  <c r="D179" i="100"/>
  <c r="D180" i="100"/>
  <c r="D181" i="100"/>
  <c r="D182" i="100"/>
  <c r="D183" i="100"/>
  <c r="D184" i="100"/>
  <c r="D185" i="100"/>
  <c r="D186" i="100"/>
  <c r="D187" i="100"/>
  <c r="D188" i="100"/>
  <c r="D189" i="100"/>
  <c r="D190" i="100"/>
  <c r="D191" i="100"/>
  <c r="D192" i="100"/>
  <c r="D193" i="100"/>
  <c r="D194" i="100"/>
  <c r="D195" i="100"/>
  <c r="E195" i="100"/>
  <c r="F194" i="100" s="1"/>
  <c r="G194" i="100" s="1"/>
  <c r="D196" i="100"/>
  <c r="D197" i="100"/>
  <c r="D198" i="100"/>
  <c r="D199" i="100"/>
  <c r="D200" i="100"/>
  <c r="D201" i="100"/>
  <c r="D202" i="100"/>
  <c r="D203" i="100"/>
  <c r="D204" i="100"/>
  <c r="D205" i="100"/>
  <c r="D206" i="100"/>
  <c r="D207" i="100"/>
  <c r="D208" i="100"/>
  <c r="D209" i="100"/>
  <c r="D210" i="100"/>
  <c r="D211" i="100"/>
  <c r="D212" i="100"/>
  <c r="D213" i="100"/>
  <c r="D214" i="100"/>
  <c r="D215" i="100"/>
  <c r="D216" i="100"/>
  <c r="D217" i="100"/>
  <c r="D218" i="100"/>
  <c r="D219" i="100"/>
  <c r="D220" i="100"/>
  <c r="D221" i="100"/>
  <c r="D222" i="100"/>
  <c r="D223" i="100"/>
  <c r="D224" i="100"/>
  <c r="D225" i="100"/>
  <c r="D226" i="100"/>
  <c r="D227" i="100"/>
  <c r="D228" i="100"/>
  <c r="D229" i="100"/>
  <c r="D230" i="100"/>
  <c r="D231" i="100"/>
  <c r="D232" i="100"/>
  <c r="D233" i="100"/>
  <c r="D234" i="100"/>
  <c r="D235" i="100"/>
  <c r="D236" i="100"/>
  <c r="D237" i="100"/>
  <c r="D238" i="100"/>
  <c r="D239" i="100"/>
  <c r="D240" i="100"/>
  <c r="D241" i="100"/>
  <c r="D242" i="100"/>
  <c r="D243" i="100"/>
  <c r="D244" i="100"/>
  <c r="D245" i="100"/>
  <c r="D246" i="100"/>
  <c r="D247" i="100"/>
  <c r="D248" i="100"/>
  <c r="D249" i="100"/>
  <c r="D250" i="100"/>
  <c r="D251" i="100"/>
  <c r="D252" i="100"/>
  <c r="D253" i="100"/>
  <c r="D254" i="100"/>
  <c r="I10" i="99"/>
  <c r="J10" i="99"/>
  <c r="I11" i="99"/>
  <c r="J11" i="99"/>
  <c r="I12" i="99"/>
  <c r="J12" i="99"/>
  <c r="I13" i="99"/>
  <c r="J13" i="99"/>
  <c r="I14" i="99"/>
  <c r="J14" i="99"/>
  <c r="C15" i="99"/>
  <c r="H10" i="99" s="1"/>
  <c r="I15" i="99"/>
  <c r="J15" i="99"/>
  <c r="I16" i="99"/>
  <c r="J16" i="99"/>
  <c r="I17" i="99"/>
  <c r="J17" i="99"/>
  <c r="I18" i="99"/>
  <c r="J18" i="99"/>
  <c r="I19" i="99"/>
  <c r="J19" i="99"/>
  <c r="C25" i="99"/>
  <c r="D25" i="99" s="1"/>
  <c r="C26" i="99"/>
  <c r="D26" i="99"/>
  <c r="E26" i="99" s="1"/>
  <c r="M26" i="99"/>
  <c r="N26" i="99"/>
  <c r="C27" i="99"/>
  <c r="D27" i="99" s="1"/>
  <c r="C28" i="99"/>
  <c r="D28" i="99"/>
  <c r="E28" i="99"/>
  <c r="F28" i="99"/>
  <c r="G28" i="99"/>
  <c r="H28" i="99" s="1"/>
  <c r="M28" i="99"/>
  <c r="N28" i="99"/>
  <c r="O28" i="99"/>
  <c r="P28" i="99"/>
  <c r="Q28" i="99"/>
  <c r="C29" i="99"/>
  <c r="D29" i="99" s="1"/>
  <c r="F32" i="99"/>
  <c r="F33" i="99"/>
  <c r="F34" i="99"/>
  <c r="F35" i="99"/>
  <c r="F36" i="99"/>
  <c r="C46" i="88"/>
  <c r="C45" i="88"/>
  <c r="C44" i="88"/>
  <c r="C43" i="88"/>
  <c r="C42" i="88"/>
  <c r="C41" i="88"/>
  <c r="C40" i="88"/>
  <c r="C39" i="88"/>
  <c r="C38" i="88"/>
  <c r="C37" i="88"/>
  <c r="D14" i="88"/>
  <c r="D9" i="88"/>
  <c r="D8" i="88"/>
  <c r="D7" i="88"/>
  <c r="D29" i="88" s="1" a="1"/>
  <c r="D29" i="88" s="1"/>
  <c r="C1031" i="86"/>
  <c r="C1030" i="86"/>
  <c r="C1029" i="86"/>
  <c r="C1028" i="86"/>
  <c r="C1027" i="86"/>
  <c r="C1026" i="86"/>
  <c r="C1025" i="86"/>
  <c r="C1024" i="86"/>
  <c r="C1023" i="86"/>
  <c r="C1022" i="86"/>
  <c r="C1021" i="86"/>
  <c r="C1020" i="86"/>
  <c r="C1019" i="86"/>
  <c r="C1018" i="86"/>
  <c r="C1017" i="86"/>
  <c r="C1016" i="86"/>
  <c r="C1015" i="86"/>
  <c r="C1014" i="86"/>
  <c r="C1013" i="86"/>
  <c r="C1012" i="86"/>
  <c r="C1011" i="86"/>
  <c r="C1010" i="86"/>
  <c r="C1009" i="86"/>
  <c r="C1008" i="86"/>
  <c r="C1007" i="86"/>
  <c r="C1006" i="86"/>
  <c r="C1005" i="86"/>
  <c r="C1004" i="86"/>
  <c r="C1003" i="86"/>
  <c r="C1002" i="86"/>
  <c r="C1001" i="86"/>
  <c r="C1000" i="86"/>
  <c r="C999" i="86"/>
  <c r="C998" i="86"/>
  <c r="C997" i="86"/>
  <c r="C996" i="86"/>
  <c r="C995" i="86"/>
  <c r="C994" i="86"/>
  <c r="C993" i="86"/>
  <c r="C992" i="86"/>
  <c r="C991" i="86"/>
  <c r="C990" i="86"/>
  <c r="C989" i="86"/>
  <c r="C988" i="86"/>
  <c r="C987" i="86"/>
  <c r="C986" i="86"/>
  <c r="C985" i="86"/>
  <c r="C984" i="86"/>
  <c r="C983" i="86"/>
  <c r="C982" i="86"/>
  <c r="C981" i="86"/>
  <c r="C980" i="86"/>
  <c r="C979" i="86"/>
  <c r="C978" i="86"/>
  <c r="C977" i="86"/>
  <c r="C976" i="86"/>
  <c r="C975" i="86"/>
  <c r="C974" i="86"/>
  <c r="C973" i="86"/>
  <c r="C972" i="86"/>
  <c r="C971" i="86"/>
  <c r="C970" i="86"/>
  <c r="C969" i="86"/>
  <c r="C968" i="86"/>
  <c r="C967" i="86"/>
  <c r="C966" i="86"/>
  <c r="C965" i="86"/>
  <c r="C964" i="86"/>
  <c r="C963" i="86"/>
  <c r="C962" i="86"/>
  <c r="C961" i="86"/>
  <c r="C960" i="86"/>
  <c r="C959" i="86"/>
  <c r="C958" i="86"/>
  <c r="C957" i="86"/>
  <c r="C956" i="86"/>
  <c r="C955" i="86"/>
  <c r="C954" i="86"/>
  <c r="C953" i="86"/>
  <c r="C952" i="86"/>
  <c r="C951" i="86"/>
  <c r="C950" i="86"/>
  <c r="C949" i="86"/>
  <c r="C948" i="86"/>
  <c r="C947" i="86"/>
  <c r="C946" i="86"/>
  <c r="C945" i="86"/>
  <c r="C944" i="86"/>
  <c r="C943" i="86"/>
  <c r="C942" i="86"/>
  <c r="C941" i="86"/>
  <c r="C940" i="86"/>
  <c r="C939" i="86"/>
  <c r="C938" i="86"/>
  <c r="C937" i="86"/>
  <c r="C936" i="86"/>
  <c r="C935" i="86"/>
  <c r="C934" i="86"/>
  <c r="C933" i="86"/>
  <c r="C932" i="86"/>
  <c r="C931" i="86"/>
  <c r="C930" i="86"/>
  <c r="C929" i="86"/>
  <c r="C928" i="86"/>
  <c r="C927" i="86"/>
  <c r="C926" i="86"/>
  <c r="C925" i="86"/>
  <c r="C924" i="86"/>
  <c r="C923" i="86"/>
  <c r="C922" i="86"/>
  <c r="C921" i="86"/>
  <c r="C920" i="86"/>
  <c r="C919" i="86"/>
  <c r="C918" i="86"/>
  <c r="C917" i="86"/>
  <c r="C916" i="86"/>
  <c r="C915" i="86"/>
  <c r="C914" i="86"/>
  <c r="C913" i="86"/>
  <c r="C912" i="86"/>
  <c r="C911" i="86"/>
  <c r="C910" i="86"/>
  <c r="C909" i="86"/>
  <c r="C908" i="86"/>
  <c r="C907" i="86"/>
  <c r="C906" i="86"/>
  <c r="C905" i="86"/>
  <c r="C904" i="86"/>
  <c r="C903" i="86"/>
  <c r="C902" i="86"/>
  <c r="C901" i="86"/>
  <c r="C900" i="86"/>
  <c r="C899" i="86"/>
  <c r="C898" i="86"/>
  <c r="C897" i="86"/>
  <c r="C896" i="86"/>
  <c r="C895" i="86"/>
  <c r="C894" i="86"/>
  <c r="C893" i="86"/>
  <c r="C892" i="86"/>
  <c r="C891" i="86"/>
  <c r="C890" i="86"/>
  <c r="C889" i="86"/>
  <c r="C888" i="86"/>
  <c r="C887" i="86"/>
  <c r="C886" i="86"/>
  <c r="C885" i="86"/>
  <c r="C884" i="86"/>
  <c r="C883" i="86"/>
  <c r="C882" i="86"/>
  <c r="C881" i="86"/>
  <c r="C880" i="86"/>
  <c r="C879" i="86"/>
  <c r="C878" i="86"/>
  <c r="C877" i="86"/>
  <c r="C876" i="86"/>
  <c r="C875" i="86"/>
  <c r="C874" i="86"/>
  <c r="C873" i="86"/>
  <c r="C872" i="86"/>
  <c r="C871" i="86"/>
  <c r="C870" i="86"/>
  <c r="C869" i="86"/>
  <c r="C868" i="86"/>
  <c r="C867" i="86"/>
  <c r="C866" i="86"/>
  <c r="C865" i="86"/>
  <c r="C864" i="86"/>
  <c r="C863" i="86"/>
  <c r="C862" i="86"/>
  <c r="C861" i="86"/>
  <c r="C860" i="86"/>
  <c r="C859" i="86"/>
  <c r="C858" i="86"/>
  <c r="C857" i="86"/>
  <c r="C856" i="86"/>
  <c r="C855" i="86"/>
  <c r="C854" i="86"/>
  <c r="C853" i="86"/>
  <c r="C852" i="86"/>
  <c r="C851" i="86"/>
  <c r="C850" i="86"/>
  <c r="C849" i="86"/>
  <c r="C848" i="86"/>
  <c r="C847" i="86"/>
  <c r="C846" i="86"/>
  <c r="C845" i="86"/>
  <c r="C844" i="86"/>
  <c r="C843" i="86"/>
  <c r="C842" i="86"/>
  <c r="C841" i="86"/>
  <c r="C840" i="86"/>
  <c r="C839" i="86"/>
  <c r="C838" i="86"/>
  <c r="C837" i="86"/>
  <c r="C836" i="86"/>
  <c r="C835" i="86"/>
  <c r="C834" i="86"/>
  <c r="C833" i="86"/>
  <c r="C832" i="86"/>
  <c r="C831" i="86"/>
  <c r="C830" i="86"/>
  <c r="C829" i="86"/>
  <c r="C828" i="86"/>
  <c r="C827" i="86"/>
  <c r="C826" i="86"/>
  <c r="C825" i="86"/>
  <c r="C824" i="86"/>
  <c r="C823" i="86"/>
  <c r="C822" i="86"/>
  <c r="C821" i="86"/>
  <c r="C820" i="86"/>
  <c r="C819" i="86"/>
  <c r="C818" i="86"/>
  <c r="C817" i="86"/>
  <c r="C816" i="86"/>
  <c r="C815" i="86"/>
  <c r="C814" i="86"/>
  <c r="C813" i="86"/>
  <c r="C812" i="86"/>
  <c r="C811" i="86"/>
  <c r="C810" i="86"/>
  <c r="C809" i="86"/>
  <c r="C808" i="86"/>
  <c r="C807" i="86"/>
  <c r="C806" i="86"/>
  <c r="C805" i="86"/>
  <c r="C804" i="86"/>
  <c r="C803" i="86"/>
  <c r="C802" i="86"/>
  <c r="C801" i="86"/>
  <c r="C800" i="86"/>
  <c r="C799" i="86"/>
  <c r="C798" i="86"/>
  <c r="C797" i="86"/>
  <c r="C796" i="86"/>
  <c r="C795" i="86"/>
  <c r="C794" i="86"/>
  <c r="C793" i="86"/>
  <c r="C792" i="86"/>
  <c r="C791" i="86"/>
  <c r="C790" i="86"/>
  <c r="C789" i="86"/>
  <c r="C788" i="86"/>
  <c r="C787" i="86"/>
  <c r="C786" i="86"/>
  <c r="C785" i="86"/>
  <c r="C784" i="86"/>
  <c r="C783" i="86"/>
  <c r="C782" i="86"/>
  <c r="C781" i="86"/>
  <c r="C780" i="86"/>
  <c r="C779" i="86"/>
  <c r="C778" i="86"/>
  <c r="C777" i="86"/>
  <c r="C776" i="86"/>
  <c r="C775" i="86"/>
  <c r="C774" i="86"/>
  <c r="C773" i="86"/>
  <c r="C772" i="86"/>
  <c r="C771" i="86"/>
  <c r="C770" i="86"/>
  <c r="C769" i="86"/>
  <c r="C768" i="86"/>
  <c r="C767" i="86"/>
  <c r="C766" i="86"/>
  <c r="C765" i="86"/>
  <c r="C764" i="86"/>
  <c r="C763" i="86"/>
  <c r="C762" i="86"/>
  <c r="C761" i="86"/>
  <c r="C760" i="86"/>
  <c r="C759" i="86"/>
  <c r="C758" i="86"/>
  <c r="C757" i="86"/>
  <c r="C756" i="86"/>
  <c r="C755" i="86"/>
  <c r="C754" i="86"/>
  <c r="C753" i="86"/>
  <c r="C752" i="86"/>
  <c r="C751" i="86"/>
  <c r="C750" i="86"/>
  <c r="C749" i="86"/>
  <c r="C748" i="86"/>
  <c r="C747" i="86"/>
  <c r="C746" i="86"/>
  <c r="C745" i="86"/>
  <c r="C744" i="86"/>
  <c r="C743" i="86"/>
  <c r="C742" i="86"/>
  <c r="C741" i="86"/>
  <c r="C740" i="86"/>
  <c r="C739" i="86"/>
  <c r="C738" i="86"/>
  <c r="C737" i="86"/>
  <c r="C736" i="86"/>
  <c r="C735" i="86"/>
  <c r="C734" i="86"/>
  <c r="C733" i="86"/>
  <c r="C732" i="86"/>
  <c r="C731" i="86"/>
  <c r="C730" i="86"/>
  <c r="C729" i="86"/>
  <c r="C728" i="86"/>
  <c r="C727" i="86"/>
  <c r="C726" i="86"/>
  <c r="C725" i="86"/>
  <c r="C724" i="86"/>
  <c r="C723" i="86"/>
  <c r="C722" i="86"/>
  <c r="C721" i="86"/>
  <c r="C720" i="86"/>
  <c r="C719" i="86"/>
  <c r="C718" i="86"/>
  <c r="C717" i="86"/>
  <c r="C716" i="86"/>
  <c r="C715" i="86"/>
  <c r="C714" i="86"/>
  <c r="C713" i="86"/>
  <c r="C712" i="86"/>
  <c r="C711" i="86"/>
  <c r="C710" i="86"/>
  <c r="C709" i="86"/>
  <c r="C708" i="86"/>
  <c r="C707" i="86"/>
  <c r="C706" i="86"/>
  <c r="C705" i="86"/>
  <c r="C704" i="86"/>
  <c r="C703" i="86"/>
  <c r="C702" i="86"/>
  <c r="C701" i="86"/>
  <c r="C700" i="86"/>
  <c r="C699" i="86"/>
  <c r="C698" i="86"/>
  <c r="C697" i="86"/>
  <c r="C696" i="86"/>
  <c r="C695" i="86"/>
  <c r="C694" i="86"/>
  <c r="C693" i="86"/>
  <c r="C692" i="86"/>
  <c r="C691" i="86"/>
  <c r="C690" i="86"/>
  <c r="C689" i="86"/>
  <c r="C688" i="86"/>
  <c r="C687" i="86"/>
  <c r="C686" i="86"/>
  <c r="C685" i="86"/>
  <c r="C684" i="86"/>
  <c r="C683" i="86"/>
  <c r="C682" i="86"/>
  <c r="C681" i="86"/>
  <c r="C680" i="86"/>
  <c r="C679" i="86"/>
  <c r="C678" i="86"/>
  <c r="C677" i="86"/>
  <c r="C676" i="86"/>
  <c r="C675" i="86"/>
  <c r="C674" i="86"/>
  <c r="C673" i="86"/>
  <c r="C672" i="86"/>
  <c r="C671" i="86"/>
  <c r="C670" i="86"/>
  <c r="C669" i="86"/>
  <c r="C668" i="86"/>
  <c r="C667" i="86"/>
  <c r="C666" i="86"/>
  <c r="C665" i="86"/>
  <c r="C664" i="86"/>
  <c r="C663" i="86"/>
  <c r="C662" i="86"/>
  <c r="C661" i="86"/>
  <c r="C660" i="86"/>
  <c r="C659" i="86"/>
  <c r="C658" i="86"/>
  <c r="C657" i="86"/>
  <c r="C656" i="86"/>
  <c r="C655" i="86"/>
  <c r="C654" i="86"/>
  <c r="C653" i="86"/>
  <c r="C652" i="86"/>
  <c r="C651" i="86"/>
  <c r="C650" i="86"/>
  <c r="C649" i="86"/>
  <c r="C648" i="86"/>
  <c r="C647" i="86"/>
  <c r="C646" i="86"/>
  <c r="C645" i="86"/>
  <c r="C644" i="86"/>
  <c r="C643" i="86"/>
  <c r="C642" i="86"/>
  <c r="C641" i="86"/>
  <c r="C640" i="86"/>
  <c r="C639" i="86"/>
  <c r="C638" i="86"/>
  <c r="C637" i="86"/>
  <c r="C636" i="86"/>
  <c r="C635" i="86"/>
  <c r="C634" i="86"/>
  <c r="C633" i="86"/>
  <c r="C632" i="86"/>
  <c r="C631" i="86"/>
  <c r="C630" i="86"/>
  <c r="C629" i="86"/>
  <c r="C628" i="86"/>
  <c r="C627" i="86"/>
  <c r="C626" i="86"/>
  <c r="C625" i="86"/>
  <c r="C624" i="86"/>
  <c r="C623" i="86"/>
  <c r="C622" i="86"/>
  <c r="C621" i="86"/>
  <c r="C620" i="86"/>
  <c r="C619" i="86"/>
  <c r="C618" i="86"/>
  <c r="C617" i="86"/>
  <c r="C616" i="86"/>
  <c r="C615" i="86"/>
  <c r="C614" i="86"/>
  <c r="C613" i="86"/>
  <c r="C612" i="86"/>
  <c r="C611" i="86"/>
  <c r="C610" i="86"/>
  <c r="C609" i="86"/>
  <c r="C608" i="86"/>
  <c r="C607" i="86"/>
  <c r="C606" i="86"/>
  <c r="C605" i="86"/>
  <c r="C604" i="86"/>
  <c r="C603" i="86"/>
  <c r="C602" i="86"/>
  <c r="C601" i="86"/>
  <c r="C600" i="86"/>
  <c r="C599" i="86"/>
  <c r="C598" i="86"/>
  <c r="C597" i="86"/>
  <c r="C596" i="86"/>
  <c r="C595" i="86"/>
  <c r="C594" i="86"/>
  <c r="C593" i="86"/>
  <c r="C592" i="86"/>
  <c r="C591" i="86"/>
  <c r="C590" i="86"/>
  <c r="C589" i="86"/>
  <c r="C588" i="86"/>
  <c r="C587" i="86"/>
  <c r="C586" i="86"/>
  <c r="C585" i="86"/>
  <c r="C584" i="86"/>
  <c r="C583" i="86"/>
  <c r="C582" i="86"/>
  <c r="C581" i="86"/>
  <c r="C580" i="86"/>
  <c r="C579" i="86"/>
  <c r="C578" i="86"/>
  <c r="C577" i="86"/>
  <c r="C576" i="86"/>
  <c r="C575" i="86"/>
  <c r="C574" i="86"/>
  <c r="C573" i="86"/>
  <c r="C572" i="86"/>
  <c r="C571" i="86"/>
  <c r="C570" i="86"/>
  <c r="C569" i="86"/>
  <c r="C568" i="86"/>
  <c r="C567" i="86"/>
  <c r="C566" i="86"/>
  <c r="C565" i="86"/>
  <c r="C564" i="86"/>
  <c r="C563" i="86"/>
  <c r="C562" i="86"/>
  <c r="C561" i="86"/>
  <c r="C560" i="86"/>
  <c r="C559" i="86"/>
  <c r="C558" i="86"/>
  <c r="C557" i="86"/>
  <c r="C556" i="86"/>
  <c r="C555" i="86"/>
  <c r="C554" i="86"/>
  <c r="C553" i="86"/>
  <c r="C552" i="86"/>
  <c r="C551" i="86"/>
  <c r="C550" i="86"/>
  <c r="C549" i="86"/>
  <c r="C548" i="86"/>
  <c r="C547" i="86"/>
  <c r="C546" i="86"/>
  <c r="C545" i="86"/>
  <c r="C544" i="86"/>
  <c r="C543" i="86"/>
  <c r="C542" i="86"/>
  <c r="C541" i="86"/>
  <c r="C540" i="86"/>
  <c r="C539" i="86"/>
  <c r="C538" i="86"/>
  <c r="C537" i="86"/>
  <c r="C536" i="86"/>
  <c r="C535" i="86"/>
  <c r="C534" i="86"/>
  <c r="C533" i="86"/>
  <c r="C532" i="86"/>
  <c r="C531" i="86"/>
  <c r="C530" i="86"/>
  <c r="C529" i="86"/>
  <c r="C528" i="86"/>
  <c r="C527" i="86"/>
  <c r="C526" i="86"/>
  <c r="C525" i="86"/>
  <c r="C524" i="86"/>
  <c r="C523" i="86"/>
  <c r="C522" i="86"/>
  <c r="C521" i="86"/>
  <c r="C520" i="86"/>
  <c r="C519" i="86"/>
  <c r="C518" i="86"/>
  <c r="C517" i="86"/>
  <c r="C516" i="86"/>
  <c r="C515" i="86"/>
  <c r="C514" i="86"/>
  <c r="C513" i="86"/>
  <c r="C512" i="86"/>
  <c r="C511" i="86"/>
  <c r="C510" i="86"/>
  <c r="C509" i="86"/>
  <c r="C508" i="86"/>
  <c r="C507" i="86"/>
  <c r="C506" i="86"/>
  <c r="C505" i="86"/>
  <c r="C504" i="86"/>
  <c r="C503" i="86"/>
  <c r="C502" i="86"/>
  <c r="C501" i="86"/>
  <c r="C500" i="86"/>
  <c r="C499" i="86"/>
  <c r="C498" i="86"/>
  <c r="C497" i="86"/>
  <c r="C496" i="86"/>
  <c r="C495" i="86"/>
  <c r="C494" i="86"/>
  <c r="C493" i="86"/>
  <c r="C492" i="86"/>
  <c r="C491" i="86"/>
  <c r="C490" i="86"/>
  <c r="C489" i="86"/>
  <c r="C488" i="86"/>
  <c r="C487" i="86"/>
  <c r="C486" i="86"/>
  <c r="C485" i="86"/>
  <c r="C484" i="86"/>
  <c r="C483" i="86"/>
  <c r="C482" i="86"/>
  <c r="C481" i="86"/>
  <c r="C480" i="86"/>
  <c r="C479" i="86"/>
  <c r="C478" i="86"/>
  <c r="C477" i="86"/>
  <c r="C476" i="86"/>
  <c r="C475" i="86"/>
  <c r="C474" i="86"/>
  <c r="C473" i="86"/>
  <c r="C472" i="86"/>
  <c r="C471" i="86"/>
  <c r="C470" i="86"/>
  <c r="C469" i="86"/>
  <c r="C468" i="86"/>
  <c r="C467" i="86"/>
  <c r="C466" i="86"/>
  <c r="C465" i="86"/>
  <c r="C464" i="86"/>
  <c r="C463" i="86"/>
  <c r="C462" i="86"/>
  <c r="C461" i="86"/>
  <c r="C460" i="86"/>
  <c r="C459" i="86"/>
  <c r="C458" i="86"/>
  <c r="C457" i="86"/>
  <c r="C456" i="86"/>
  <c r="C455" i="86"/>
  <c r="C454" i="86"/>
  <c r="C453" i="86"/>
  <c r="C452" i="86"/>
  <c r="C451" i="86"/>
  <c r="C450" i="86"/>
  <c r="C449" i="86"/>
  <c r="C448" i="86"/>
  <c r="C447" i="86"/>
  <c r="C446" i="86"/>
  <c r="C445" i="86"/>
  <c r="C444" i="86"/>
  <c r="C443" i="86"/>
  <c r="C442" i="86"/>
  <c r="C441" i="86"/>
  <c r="C440" i="86"/>
  <c r="C439" i="86"/>
  <c r="C438" i="86"/>
  <c r="C437" i="86"/>
  <c r="C436" i="86"/>
  <c r="C435" i="86"/>
  <c r="C434" i="86"/>
  <c r="C433" i="86"/>
  <c r="C432" i="86"/>
  <c r="C431" i="86"/>
  <c r="C430" i="86"/>
  <c r="C429" i="86"/>
  <c r="C428" i="86"/>
  <c r="C427" i="86"/>
  <c r="C426" i="86"/>
  <c r="C425" i="86"/>
  <c r="C424" i="86"/>
  <c r="C423" i="86"/>
  <c r="C422" i="86"/>
  <c r="C421" i="86"/>
  <c r="C420" i="86"/>
  <c r="C419" i="86"/>
  <c r="C418" i="86"/>
  <c r="C417" i="86"/>
  <c r="C416" i="86"/>
  <c r="C415" i="86"/>
  <c r="C414" i="86"/>
  <c r="C413" i="86"/>
  <c r="C412" i="86"/>
  <c r="C411" i="86"/>
  <c r="C410" i="86"/>
  <c r="C409" i="86"/>
  <c r="C408" i="86"/>
  <c r="C407" i="86"/>
  <c r="C406" i="86"/>
  <c r="C405" i="86"/>
  <c r="C404" i="86"/>
  <c r="C403" i="86"/>
  <c r="C402" i="86"/>
  <c r="C401" i="86"/>
  <c r="C400" i="86"/>
  <c r="C399" i="86"/>
  <c r="E399" i="86" s="1"/>
  <c r="C398" i="86"/>
  <c r="C397" i="86"/>
  <c r="C396" i="86"/>
  <c r="C395" i="86"/>
  <c r="C394" i="86"/>
  <c r="C393" i="86"/>
  <c r="C392" i="86"/>
  <c r="C391" i="86"/>
  <c r="C390" i="86"/>
  <c r="C389" i="86"/>
  <c r="C388" i="86"/>
  <c r="C387" i="86"/>
  <c r="C386" i="86"/>
  <c r="C385" i="86"/>
  <c r="C384" i="86"/>
  <c r="C383" i="86"/>
  <c r="C382" i="86"/>
  <c r="C381" i="86"/>
  <c r="C380" i="86"/>
  <c r="C379" i="86"/>
  <c r="C378" i="86"/>
  <c r="C377" i="86"/>
  <c r="C376" i="86"/>
  <c r="C375" i="86"/>
  <c r="C374" i="86"/>
  <c r="C373" i="86"/>
  <c r="C372" i="86"/>
  <c r="C371" i="86"/>
  <c r="C370" i="86"/>
  <c r="C369" i="86"/>
  <c r="C368" i="86"/>
  <c r="C367" i="86"/>
  <c r="C366" i="86"/>
  <c r="C365" i="86"/>
  <c r="C364" i="86"/>
  <c r="C363" i="86"/>
  <c r="C362" i="86"/>
  <c r="C361" i="86"/>
  <c r="C360" i="86"/>
  <c r="C359" i="86"/>
  <c r="C358" i="86"/>
  <c r="C357" i="86"/>
  <c r="C356" i="86"/>
  <c r="C355" i="86"/>
  <c r="C354" i="86"/>
  <c r="C353" i="86"/>
  <c r="C352" i="86"/>
  <c r="C351" i="86"/>
  <c r="C350" i="86"/>
  <c r="C349" i="86"/>
  <c r="C348" i="86"/>
  <c r="C347" i="86"/>
  <c r="E347" i="86" s="1"/>
  <c r="C346" i="86"/>
  <c r="C345" i="86"/>
  <c r="C344" i="86"/>
  <c r="C343" i="86"/>
  <c r="C342" i="86"/>
  <c r="C341" i="86"/>
  <c r="C340" i="86"/>
  <c r="C339" i="86"/>
  <c r="C338" i="86"/>
  <c r="C337" i="86"/>
  <c r="C336" i="86"/>
  <c r="C335" i="86"/>
  <c r="C334" i="86"/>
  <c r="C333" i="86"/>
  <c r="C332" i="86"/>
  <c r="C331" i="86"/>
  <c r="C330" i="86"/>
  <c r="C329" i="86"/>
  <c r="C328" i="86"/>
  <c r="C327" i="86"/>
  <c r="C326" i="86"/>
  <c r="C325" i="86"/>
  <c r="C324" i="86"/>
  <c r="C323" i="86"/>
  <c r="C322" i="86"/>
  <c r="C321" i="86"/>
  <c r="C320" i="86"/>
  <c r="C319" i="86"/>
  <c r="E319" i="86" s="1"/>
  <c r="C318" i="86"/>
  <c r="C317" i="86"/>
  <c r="C316" i="86"/>
  <c r="C315" i="86"/>
  <c r="C314" i="86"/>
  <c r="C313" i="86"/>
  <c r="C312" i="86"/>
  <c r="C311" i="86"/>
  <c r="C310" i="86"/>
  <c r="E310" i="86" s="1"/>
  <c r="C309" i="86"/>
  <c r="C308" i="86"/>
  <c r="C307" i="86"/>
  <c r="C306" i="86"/>
  <c r="C305" i="86"/>
  <c r="C304" i="86"/>
  <c r="C303" i="86"/>
  <c r="C302" i="86"/>
  <c r="C301" i="86"/>
  <c r="C300" i="86"/>
  <c r="C299" i="86"/>
  <c r="C298" i="86"/>
  <c r="C297" i="86"/>
  <c r="C296" i="86"/>
  <c r="C295" i="86"/>
  <c r="C294" i="86"/>
  <c r="C293" i="86"/>
  <c r="C292" i="86"/>
  <c r="C291" i="86"/>
  <c r="C290" i="86"/>
  <c r="C289" i="86"/>
  <c r="C288" i="86"/>
  <c r="C287" i="86"/>
  <c r="C286" i="86"/>
  <c r="C285" i="86"/>
  <c r="C284" i="86"/>
  <c r="C283" i="86"/>
  <c r="C282" i="86"/>
  <c r="C281" i="86"/>
  <c r="C280" i="86"/>
  <c r="C279" i="86"/>
  <c r="C278" i="86"/>
  <c r="C277" i="86"/>
  <c r="C276" i="86"/>
  <c r="C275" i="86"/>
  <c r="E275" i="86" s="1"/>
  <c r="C274" i="86"/>
  <c r="C273" i="86"/>
  <c r="C272" i="86"/>
  <c r="C271" i="86"/>
  <c r="E271" i="86" s="1"/>
  <c r="C270" i="86"/>
  <c r="C269" i="86"/>
  <c r="C268" i="86"/>
  <c r="C267" i="86"/>
  <c r="C266" i="86"/>
  <c r="C265" i="86"/>
  <c r="C264" i="86"/>
  <c r="C263" i="86"/>
  <c r="C262" i="86"/>
  <c r="C261" i="86"/>
  <c r="C260" i="86"/>
  <c r="C259" i="86"/>
  <c r="E259" i="86" s="1"/>
  <c r="C258" i="86"/>
  <c r="C257" i="86"/>
  <c r="C256" i="86"/>
  <c r="C255" i="86"/>
  <c r="C254" i="86"/>
  <c r="E254" i="86" s="1"/>
  <c r="C253" i="86"/>
  <c r="C252" i="86"/>
  <c r="C251" i="86"/>
  <c r="C250" i="86"/>
  <c r="C249" i="86"/>
  <c r="C248" i="86"/>
  <c r="C247" i="86"/>
  <c r="C246" i="86"/>
  <c r="E246" i="86" s="1"/>
  <c r="C245" i="86"/>
  <c r="C244" i="86"/>
  <c r="C243" i="86"/>
  <c r="C242" i="86"/>
  <c r="C241" i="86"/>
  <c r="C240" i="86"/>
  <c r="C239" i="86"/>
  <c r="C238" i="86"/>
  <c r="C237" i="86"/>
  <c r="C236" i="86"/>
  <c r="C235" i="86"/>
  <c r="C234" i="86"/>
  <c r="C233" i="86"/>
  <c r="C232" i="86"/>
  <c r="C231" i="86"/>
  <c r="C230" i="86"/>
  <c r="C229" i="86"/>
  <c r="C228" i="86"/>
  <c r="C227" i="86"/>
  <c r="C226" i="86"/>
  <c r="C225" i="86"/>
  <c r="C224" i="86"/>
  <c r="C223" i="86"/>
  <c r="C222" i="86"/>
  <c r="C221" i="86"/>
  <c r="C220" i="86"/>
  <c r="C219" i="86"/>
  <c r="C218" i="86"/>
  <c r="C217" i="86"/>
  <c r="C216" i="86"/>
  <c r="C215" i="86"/>
  <c r="E215" i="86" s="1"/>
  <c r="C214" i="86"/>
  <c r="C213" i="86"/>
  <c r="C212" i="86"/>
  <c r="C211" i="86"/>
  <c r="C210" i="86"/>
  <c r="C209" i="86"/>
  <c r="C208" i="86"/>
  <c r="C207" i="86"/>
  <c r="C206" i="86"/>
  <c r="C205" i="86"/>
  <c r="C204" i="86"/>
  <c r="C203" i="86"/>
  <c r="E203" i="86" s="1"/>
  <c r="C202" i="86"/>
  <c r="C201" i="86"/>
  <c r="C200" i="86"/>
  <c r="C199" i="86"/>
  <c r="C198" i="86"/>
  <c r="C197" i="86"/>
  <c r="C196" i="86"/>
  <c r="C195" i="86"/>
  <c r="C194" i="86"/>
  <c r="C193" i="86"/>
  <c r="C192" i="86"/>
  <c r="C191" i="86"/>
  <c r="C190" i="86"/>
  <c r="E190" i="86" s="1"/>
  <c r="C189" i="86"/>
  <c r="C188" i="86"/>
  <c r="C187" i="86"/>
  <c r="C186" i="86"/>
  <c r="C185" i="86"/>
  <c r="C184" i="86"/>
  <c r="C183" i="86"/>
  <c r="C182" i="86"/>
  <c r="C181" i="86"/>
  <c r="C180" i="86"/>
  <c r="C179" i="86"/>
  <c r="C178" i="86"/>
  <c r="C177" i="86"/>
  <c r="C176" i="86"/>
  <c r="C175" i="86"/>
  <c r="C174" i="86"/>
  <c r="C173" i="86"/>
  <c r="C172" i="86"/>
  <c r="C171" i="86"/>
  <c r="C170" i="86"/>
  <c r="C169" i="86"/>
  <c r="C168" i="86"/>
  <c r="C167" i="86"/>
  <c r="C166" i="86"/>
  <c r="C165" i="86"/>
  <c r="C164" i="86"/>
  <c r="C163" i="86"/>
  <c r="C162" i="86"/>
  <c r="C161" i="86"/>
  <c r="C160" i="86"/>
  <c r="C159" i="86"/>
  <c r="C158" i="86"/>
  <c r="C157" i="86"/>
  <c r="C156" i="86"/>
  <c r="C155" i="86"/>
  <c r="C154" i="86"/>
  <c r="C153" i="86"/>
  <c r="C152" i="86"/>
  <c r="C151" i="86"/>
  <c r="E151" i="86" s="1"/>
  <c r="C150" i="86"/>
  <c r="C149" i="86"/>
  <c r="C148" i="86"/>
  <c r="C147" i="86"/>
  <c r="E147" i="86" s="1"/>
  <c r="C146" i="86"/>
  <c r="C145" i="86"/>
  <c r="C144" i="86"/>
  <c r="C143" i="86"/>
  <c r="E143" i="86" s="1"/>
  <c r="C142" i="86"/>
  <c r="C141" i="86"/>
  <c r="C140" i="86"/>
  <c r="C139" i="86"/>
  <c r="E139" i="86" s="1"/>
  <c r="C138" i="86"/>
  <c r="C137" i="86"/>
  <c r="C136" i="86"/>
  <c r="C135" i="86"/>
  <c r="C134" i="86"/>
  <c r="C133" i="86"/>
  <c r="C132" i="86"/>
  <c r="C131" i="86"/>
  <c r="C130" i="86"/>
  <c r="C129" i="86"/>
  <c r="C128" i="86"/>
  <c r="C127" i="86"/>
  <c r="C126" i="86"/>
  <c r="E126" i="86" s="1"/>
  <c r="C125" i="86"/>
  <c r="C124" i="86"/>
  <c r="C123" i="86"/>
  <c r="E123" i="86" s="1"/>
  <c r="C122" i="86"/>
  <c r="C121" i="86"/>
  <c r="C120" i="86"/>
  <c r="C119" i="86"/>
  <c r="C118" i="86"/>
  <c r="C117" i="86"/>
  <c r="C116" i="86"/>
  <c r="C115" i="86"/>
  <c r="C114" i="86"/>
  <c r="C113" i="86"/>
  <c r="C112" i="86"/>
  <c r="C111" i="86"/>
  <c r="C110" i="86"/>
  <c r="C109" i="86"/>
  <c r="C108" i="86"/>
  <c r="C107" i="86"/>
  <c r="C106" i="86"/>
  <c r="C105" i="86"/>
  <c r="C104" i="86"/>
  <c r="C103" i="86"/>
  <c r="C102" i="86"/>
  <c r="C101" i="86"/>
  <c r="C100" i="86"/>
  <c r="C99" i="86"/>
  <c r="C98" i="86"/>
  <c r="C97" i="86"/>
  <c r="C96" i="86"/>
  <c r="C95" i="86"/>
  <c r="C94" i="86"/>
  <c r="C93" i="86"/>
  <c r="C92" i="86"/>
  <c r="C91" i="86"/>
  <c r="C90" i="86"/>
  <c r="C89" i="86"/>
  <c r="C88" i="86"/>
  <c r="C87" i="86"/>
  <c r="E87" i="86" s="1"/>
  <c r="C86" i="86"/>
  <c r="C85" i="86"/>
  <c r="C84" i="86"/>
  <c r="C83" i="86"/>
  <c r="E83" i="86" s="1"/>
  <c r="C82" i="86"/>
  <c r="C81" i="86"/>
  <c r="C80" i="86"/>
  <c r="C79" i="86"/>
  <c r="E79" i="86" s="1"/>
  <c r="C78" i="86"/>
  <c r="C77" i="86"/>
  <c r="C76" i="86"/>
  <c r="C75" i="86"/>
  <c r="C74" i="86"/>
  <c r="C73" i="86"/>
  <c r="C72" i="86"/>
  <c r="C71" i="86"/>
  <c r="C70" i="86"/>
  <c r="C69" i="86"/>
  <c r="C68" i="86"/>
  <c r="C67" i="86"/>
  <c r="C66" i="86"/>
  <c r="C65" i="86"/>
  <c r="C64" i="86"/>
  <c r="C63" i="86"/>
  <c r="C62" i="86"/>
  <c r="E62" i="86" s="1"/>
  <c r="C61" i="86"/>
  <c r="C60" i="86"/>
  <c r="C59" i="86"/>
  <c r="C58" i="86"/>
  <c r="C57" i="86"/>
  <c r="C56" i="86"/>
  <c r="C55" i="86"/>
  <c r="C54" i="86"/>
  <c r="C53" i="86"/>
  <c r="C52" i="86"/>
  <c r="C51" i="86"/>
  <c r="C50" i="86"/>
  <c r="D49" i="86"/>
  <c r="C49" i="86"/>
  <c r="C48" i="86"/>
  <c r="C47" i="86"/>
  <c r="C46" i="86"/>
  <c r="C45" i="86"/>
  <c r="C44" i="86"/>
  <c r="C43" i="86"/>
  <c r="C42" i="86"/>
  <c r="C41" i="86"/>
  <c r="C40" i="86"/>
  <c r="C39" i="86"/>
  <c r="C38" i="86"/>
  <c r="C37" i="86"/>
  <c r="C36" i="86"/>
  <c r="C35" i="86"/>
  <c r="C34" i="86"/>
  <c r="C33" i="86"/>
  <c r="C32" i="86"/>
  <c r="D29" i="86"/>
  <c r="D886" i="86" s="1"/>
  <c r="D28" i="86"/>
  <c r="F20" i="85"/>
  <c r="G17" i="85"/>
  <c r="C17" i="85"/>
  <c r="D17" i="85" s="1"/>
  <c r="G16" i="85"/>
  <c r="C16" i="85"/>
  <c r="D16" i="85" s="1"/>
  <c r="G15" i="85"/>
  <c r="G20" i="85" s="1"/>
  <c r="C15" i="85"/>
  <c r="D15" i="85" s="1"/>
  <c r="E8" i="80" a="1"/>
  <c r="E8" i="80" s="1"/>
  <c r="H18" i="99" l="1"/>
  <c r="H12" i="99"/>
  <c r="H14" i="99"/>
  <c r="H11" i="99"/>
  <c r="H19" i="99"/>
  <c r="H16" i="99"/>
  <c r="F26" i="99"/>
  <c r="O26" i="99"/>
  <c r="P26" i="99"/>
  <c r="E25" i="99"/>
  <c r="S28" i="99"/>
  <c r="I28" i="99"/>
  <c r="O29" i="99"/>
  <c r="E29" i="99"/>
  <c r="E27" i="99"/>
  <c r="N29" i="99"/>
  <c r="R28" i="99"/>
  <c r="N27" i="99"/>
  <c r="N25" i="99"/>
  <c r="M29" i="99"/>
  <c r="M27" i="99"/>
  <c r="M25" i="99"/>
  <c r="H17" i="99"/>
  <c r="H13" i="99"/>
  <c r="H15" i="99"/>
  <c r="E85" i="86"/>
  <c r="E174" i="86"/>
  <c r="E267" i="86"/>
  <c r="E47" i="86"/>
  <c r="E70" i="86"/>
  <c r="E88" i="86"/>
  <c r="D106" i="86"/>
  <c r="E152" i="86"/>
  <c r="D182" i="86"/>
  <c r="D217" i="86"/>
  <c r="E333" i="86"/>
  <c r="E391" i="86"/>
  <c r="E582" i="86"/>
  <c r="E734" i="86"/>
  <c r="D158" i="86"/>
  <c r="D170" i="86"/>
  <c r="E206" i="86"/>
  <c r="E242" i="86"/>
  <c r="E263" i="86"/>
  <c r="E311" i="86"/>
  <c r="E327" i="86"/>
  <c r="E361" i="86"/>
  <c r="E383" i="86"/>
  <c r="E558" i="86"/>
  <c r="E77" i="86"/>
  <c r="E89" i="86"/>
  <c r="E102" i="86"/>
  <c r="D113" i="86"/>
  <c r="E141" i="86"/>
  <c r="E166" i="86"/>
  <c r="D177" i="86"/>
  <c r="E182" i="86"/>
  <c r="E200" i="86"/>
  <c r="E212" i="86"/>
  <c r="E225" i="86"/>
  <c r="E231" i="86"/>
  <c r="D242" i="86"/>
  <c r="D247" i="86"/>
  <c r="E264" i="86"/>
  <c r="D271" i="86"/>
  <c r="E277" i="86"/>
  <c r="E283" i="86"/>
  <c r="D289" i="86"/>
  <c r="D306" i="86"/>
  <c r="D311" i="86"/>
  <c r="D327" i="86"/>
  <c r="E407" i="86"/>
  <c r="E423" i="86"/>
  <c r="E439" i="86"/>
  <c r="E463" i="86"/>
  <c r="E487" i="86"/>
  <c r="E519" i="86"/>
  <c r="E38" i="86"/>
  <c r="E54" i="86"/>
  <c r="D119" i="86"/>
  <c r="E161" i="86"/>
  <c r="E50" i="86"/>
  <c r="E72" i="86"/>
  <c r="E155" i="86"/>
  <c r="E286" i="86"/>
  <c r="E35" i="86"/>
  <c r="D41" i="86"/>
  <c r="E58" i="86"/>
  <c r="D63" i="86"/>
  <c r="E76" i="86"/>
  <c r="D94" i="86"/>
  <c r="E101" i="86"/>
  <c r="D118" i="86"/>
  <c r="E127" i="86"/>
  <c r="E140" i="86"/>
  <c r="E165" i="86"/>
  <c r="E187" i="86"/>
  <c r="D199" i="86"/>
  <c r="E211" i="86"/>
  <c r="D230" i="86"/>
  <c r="E247" i="86"/>
  <c r="D258" i="86"/>
  <c r="E276" i="86"/>
  <c r="E289" i="86"/>
  <c r="E306" i="86"/>
  <c r="E42" i="86"/>
  <c r="D58" i="86"/>
  <c r="E95" i="86"/>
  <c r="E107" i="86"/>
  <c r="E118" i="86"/>
  <c r="E135" i="86"/>
  <c r="E153" i="86"/>
  <c r="E37" i="86"/>
  <c r="D42" i="86"/>
  <c r="D54" i="86"/>
  <c r="E59" i="86"/>
  <c r="D71" i="86"/>
  <c r="E78" i="86"/>
  <c r="D89" i="86"/>
  <c r="E96" i="86"/>
  <c r="D102" i="86"/>
  <c r="E114" i="86"/>
  <c r="E119" i="86"/>
  <c r="D135" i="86"/>
  <c r="E142" i="86"/>
  <c r="D153" i="86"/>
  <c r="D166" i="86"/>
  <c r="E178" i="86"/>
  <c r="E183" i="86"/>
  <c r="D194" i="86"/>
  <c r="D207" i="86"/>
  <c r="E213" i="86"/>
  <c r="E219" i="86"/>
  <c r="D225" i="86"/>
  <c r="E238" i="86"/>
  <c r="E243" i="86"/>
  <c r="E278" i="86"/>
  <c r="E284" i="86"/>
  <c r="E290" i="86"/>
  <c r="E297" i="86"/>
  <c r="D302" i="86"/>
  <c r="E307" i="86"/>
  <c r="D322" i="86"/>
  <c r="E335" i="86"/>
  <c r="E355" i="86"/>
  <c r="E363" i="86"/>
  <c r="D377" i="86"/>
  <c r="E103" i="86"/>
  <c r="D178" i="86"/>
  <c r="D183" i="86"/>
  <c r="E195" i="86"/>
  <c r="E207" i="86"/>
  <c r="E214" i="86"/>
  <c r="E220" i="86"/>
  <c r="E226" i="86"/>
  <c r="E233" i="86"/>
  <c r="D238" i="86"/>
  <c r="E255" i="86"/>
  <c r="E260" i="86"/>
  <c r="E272" i="86"/>
  <c r="E285" i="86"/>
  <c r="D297" i="86"/>
  <c r="E302" i="86"/>
  <c r="E318" i="86"/>
  <c r="E349" i="86"/>
  <c r="E371" i="86"/>
  <c r="E729" i="86"/>
  <c r="E84" i="86"/>
  <c r="E136" i="86"/>
  <c r="E110" i="86"/>
  <c r="D130" i="86"/>
  <c r="D161" i="86"/>
  <c r="E239" i="86"/>
  <c r="E273" i="86"/>
  <c r="E314" i="86"/>
  <c r="E337" i="86"/>
  <c r="E343" i="86"/>
  <c r="D349" i="86"/>
  <c r="E379" i="86"/>
  <c r="E530" i="86"/>
  <c r="E538" i="86"/>
  <c r="E578" i="86"/>
  <c r="E602" i="86"/>
  <c r="E91" i="86"/>
  <c r="D143" i="86"/>
  <c r="E208" i="86"/>
  <c r="E227" i="86"/>
  <c r="D233" i="86"/>
  <c r="D255" i="86"/>
  <c r="E279" i="86"/>
  <c r="E268" i="86"/>
  <c r="E324" i="86"/>
  <c r="E97" i="86"/>
  <c r="D38" i="86"/>
  <c r="D66" i="86"/>
  <c r="D97" i="86"/>
  <c r="E149" i="86"/>
  <c r="E179" i="86"/>
  <c r="E221" i="86"/>
  <c r="E298" i="86"/>
  <c r="E323" i="86"/>
  <c r="E39" i="86"/>
  <c r="D50" i="86"/>
  <c r="D55" i="86"/>
  <c r="E67" i="86"/>
  <c r="E86" i="86"/>
  <c r="E98" i="86"/>
  <c r="D110" i="86"/>
  <c r="E150" i="86"/>
  <c r="E162" i="86"/>
  <c r="D174" i="86"/>
  <c r="E191" i="86"/>
  <c r="E222" i="86"/>
  <c r="E234" i="86"/>
  <c r="E262" i="86"/>
  <c r="E293" i="86"/>
  <c r="D319" i="86"/>
  <c r="D337" i="86"/>
  <c r="E403" i="86"/>
  <c r="E435" i="86"/>
  <c r="E483" i="86"/>
  <c r="D33" i="86"/>
  <c r="E46" i="86"/>
  <c r="E51" i="86"/>
  <c r="E68" i="86"/>
  <c r="E80" i="86"/>
  <c r="E93" i="86"/>
  <c r="E99" i="86"/>
  <c r="D105" i="86"/>
  <c r="E111" i="86"/>
  <c r="E122" i="86"/>
  <c r="E132" i="86"/>
  <c r="E144" i="86"/>
  <c r="E157" i="86"/>
  <c r="D169" i="86"/>
  <c r="E175" i="86"/>
  <c r="E186" i="86"/>
  <c r="D191" i="86"/>
  <c r="E198" i="86"/>
  <c r="E204" i="86"/>
  <c r="E216" i="86"/>
  <c r="D222" i="86"/>
  <c r="E229" i="86"/>
  <c r="D234" i="86"/>
  <c r="D246" i="86"/>
  <c r="E251" i="86"/>
  <c r="E269" i="86"/>
  <c r="E281" i="86"/>
  <c r="E294" i="86"/>
  <c r="D310" i="86"/>
  <c r="E332" i="86"/>
  <c r="E351" i="86"/>
  <c r="E359" i="86"/>
  <c r="E367" i="86"/>
  <c r="E71" i="86"/>
  <c r="D114" i="86"/>
  <c r="E148" i="86"/>
  <c r="E55" i="86"/>
  <c r="D79" i="86"/>
  <c r="E115" i="86"/>
  <c r="E196" i="86"/>
  <c r="E250" i="86"/>
  <c r="E303" i="86"/>
  <c r="E395" i="86"/>
  <c r="E33" i="86"/>
  <c r="E92" i="86"/>
  <c r="E105" i="86"/>
  <c r="E131" i="86"/>
  <c r="E156" i="86"/>
  <c r="E169" i="86"/>
  <c r="E209" i="86"/>
  <c r="D250" i="86"/>
  <c r="E280" i="86"/>
  <c r="D286" i="86"/>
  <c r="D298" i="86"/>
  <c r="D314" i="86"/>
  <c r="E411" i="86"/>
  <c r="E451" i="86"/>
  <c r="E467" i="86"/>
  <c r="E499" i="86"/>
  <c r="E34" i="86"/>
  <c r="E41" i="86"/>
  <c r="D46" i="86"/>
  <c r="E63" i="86"/>
  <c r="E75" i="86"/>
  <c r="E81" i="86"/>
  <c r="E94" i="86"/>
  <c r="E106" i="86"/>
  <c r="D122" i="86"/>
  <c r="D127" i="86"/>
  <c r="E145" i="86"/>
  <c r="E158" i="86"/>
  <c r="E170" i="86"/>
  <c r="D186" i="86"/>
  <c r="E199" i="86"/>
  <c r="E205" i="86"/>
  <c r="E217" i="86"/>
  <c r="E223" i="86"/>
  <c r="E230" i="86"/>
  <c r="D241" i="86"/>
  <c r="D263" i="86"/>
  <c r="E270" i="86"/>
  <c r="D281" i="86"/>
  <c r="E288" i="86"/>
  <c r="D294" i="86"/>
  <c r="D305" i="86"/>
  <c r="E315" i="86"/>
  <c r="E326" i="86"/>
  <c r="D332" i="86"/>
  <c r="E339" i="86"/>
  <c r="E405" i="86"/>
  <c r="H32" i="86" a="1"/>
  <c r="H32" i="86" s="1"/>
  <c r="C20" i="85"/>
  <c r="E36" i="86"/>
  <c r="E40" i="86"/>
  <c r="E45" i="86"/>
  <c r="E49" i="86"/>
  <c r="D57" i="86"/>
  <c r="D62" i="86"/>
  <c r="E66" i="86"/>
  <c r="D74" i="86"/>
  <c r="D87" i="86"/>
  <c r="E100" i="86"/>
  <c r="E104" i="86"/>
  <c r="E109" i="86"/>
  <c r="E113" i="86"/>
  <c r="D121" i="86"/>
  <c r="D126" i="86"/>
  <c r="E130" i="86"/>
  <c r="E134" i="86"/>
  <c r="D138" i="86"/>
  <c r="D151" i="86"/>
  <c r="E159" i="86"/>
  <c r="E164" i="86"/>
  <c r="E168" i="86"/>
  <c r="E173" i="86"/>
  <c r="E177" i="86"/>
  <c r="D185" i="86"/>
  <c r="D190" i="86"/>
  <c r="E194" i="86"/>
  <c r="D202" i="86"/>
  <c r="D215" i="86"/>
  <c r="E228" i="86"/>
  <c r="E232" i="86"/>
  <c r="E237" i="86"/>
  <c r="E241" i="86"/>
  <c r="D249" i="86"/>
  <c r="D254" i="86"/>
  <c r="E258" i="86"/>
  <c r="D266" i="86"/>
  <c r="D279" i="86"/>
  <c r="E287" i="86"/>
  <c r="E292" i="86"/>
  <c r="E296" i="86"/>
  <c r="E301" i="86"/>
  <c r="E305" i="86"/>
  <c r="D313" i="86"/>
  <c r="D318" i="86"/>
  <c r="E322" i="86"/>
  <c r="D330" i="86"/>
  <c r="E341" i="86"/>
  <c r="E369" i="86"/>
  <c r="D385" i="86"/>
  <c r="E397" i="86"/>
  <c r="D413" i="86"/>
  <c r="E425" i="86"/>
  <c r="D441" i="86"/>
  <c r="E469" i="86"/>
  <c r="E493" i="86"/>
  <c r="E513" i="86"/>
  <c r="E539" i="86"/>
  <c r="E553" i="86"/>
  <c r="D584" i="86"/>
  <c r="D598" i="86"/>
  <c r="E699" i="86"/>
  <c r="E1015" i="86"/>
  <c r="E1030" i="86"/>
  <c r="E353" i="86"/>
  <c r="D369" i="86"/>
  <c r="E375" i="86"/>
  <c r="E381" i="86"/>
  <c r="D397" i="86"/>
  <c r="E409" i="86"/>
  <c r="E419" i="86"/>
  <c r="D425" i="86"/>
  <c r="E447" i="86"/>
  <c r="E453" i="86"/>
  <c r="E475" i="86"/>
  <c r="E481" i="86"/>
  <c r="E507" i="86"/>
  <c r="D573" i="86"/>
  <c r="E585" i="86"/>
  <c r="D592" i="86"/>
  <c r="D613" i="86"/>
  <c r="E627" i="86"/>
  <c r="E633" i="86"/>
  <c r="E677" i="86"/>
  <c r="E685" i="86"/>
  <c r="E865" i="86"/>
  <c r="D353" i="86"/>
  <c r="E365" i="86"/>
  <c r="D381" i="86"/>
  <c r="E393" i="86"/>
  <c r="D409" i="86"/>
  <c r="E431" i="86"/>
  <c r="E437" i="86"/>
  <c r="E459" i="86"/>
  <c r="E465" i="86"/>
  <c r="D481" i="86"/>
  <c r="E501" i="86"/>
  <c r="E521" i="86"/>
  <c r="D528" i="86"/>
  <c r="D534" i="86"/>
  <c r="E555" i="86"/>
  <c r="E593" i="86"/>
  <c r="D365" i="86"/>
  <c r="E377" i="86"/>
  <c r="E387" i="86"/>
  <c r="D393" i="86"/>
  <c r="E415" i="86"/>
  <c r="E421" i="86"/>
  <c r="E443" i="86"/>
  <c r="E449" i="86"/>
  <c r="D465" i="86"/>
  <c r="E471" i="86"/>
  <c r="E477" i="86"/>
  <c r="E495" i="86"/>
  <c r="E509" i="86"/>
  <c r="E515" i="86"/>
  <c r="E529" i="86"/>
  <c r="D549" i="86"/>
  <c r="D568" i="86"/>
  <c r="E574" i="86"/>
  <c r="D622" i="86"/>
  <c r="D672" i="86"/>
  <c r="D914" i="86"/>
  <c r="E427" i="86"/>
  <c r="E433" i="86"/>
  <c r="D449" i="86"/>
  <c r="E455" i="86"/>
  <c r="E461" i="86"/>
  <c r="D477" i="86"/>
  <c r="E489" i="86"/>
  <c r="E609" i="86"/>
  <c r="E622" i="86"/>
  <c r="E629" i="86"/>
  <c r="E635" i="86"/>
  <c r="D710" i="86"/>
  <c r="E772" i="86"/>
  <c r="D34" i="86"/>
  <c r="D47" i="86"/>
  <c r="E60" i="86"/>
  <c r="E64" i="86"/>
  <c r="E69" i="86"/>
  <c r="E73" i="86"/>
  <c r="D81" i="86"/>
  <c r="D86" i="86"/>
  <c r="E90" i="86"/>
  <c r="D98" i="86"/>
  <c r="D111" i="86"/>
  <c r="E124" i="86"/>
  <c r="E128" i="86"/>
  <c r="E133" i="86"/>
  <c r="E137" i="86"/>
  <c r="D145" i="86"/>
  <c r="D150" i="86"/>
  <c r="E154" i="86"/>
  <c r="D162" i="86"/>
  <c r="D175" i="86"/>
  <c r="E188" i="86"/>
  <c r="E197" i="86"/>
  <c r="E201" i="86"/>
  <c r="D209" i="86"/>
  <c r="D214" i="86"/>
  <c r="E218" i="86"/>
  <c r="D226" i="86"/>
  <c r="D239" i="86"/>
  <c r="E252" i="86"/>
  <c r="E261" i="86"/>
  <c r="E265" i="86"/>
  <c r="D273" i="86"/>
  <c r="D278" i="86"/>
  <c r="E282" i="86"/>
  <c r="D290" i="86"/>
  <c r="D303" i="86"/>
  <c r="E316" i="86"/>
  <c r="E325" i="86"/>
  <c r="E329" i="86"/>
  <c r="D333" i="86"/>
  <c r="E345" i="86"/>
  <c r="D361" i="86"/>
  <c r="E389" i="86"/>
  <c r="E417" i="86"/>
  <c r="D433" i="86"/>
  <c r="E445" i="86"/>
  <c r="D461" i="86"/>
  <c r="E473" i="86"/>
  <c r="E497" i="86"/>
  <c r="E517" i="86"/>
  <c r="D550" i="86"/>
  <c r="E617" i="86"/>
  <c r="D651" i="86"/>
  <c r="E845" i="86"/>
  <c r="D20" i="85"/>
  <c r="D39" i="86"/>
  <c r="E43" i="86"/>
  <c r="E52" i="86"/>
  <c r="E56" i="86"/>
  <c r="E61" i="86"/>
  <c r="E65" i="86"/>
  <c r="D73" i="86"/>
  <c r="D78" i="86"/>
  <c r="E82" i="86"/>
  <c r="D90" i="86"/>
  <c r="D103" i="86"/>
  <c r="E116" i="86"/>
  <c r="E120" i="86"/>
  <c r="E125" i="86"/>
  <c r="E129" i="86"/>
  <c r="D137" i="86"/>
  <c r="D142" i="86"/>
  <c r="E146" i="86"/>
  <c r="D154" i="86"/>
  <c r="D167" i="86"/>
  <c r="E171" i="86"/>
  <c r="E180" i="86"/>
  <c r="E184" i="86"/>
  <c r="E189" i="86"/>
  <c r="E193" i="86"/>
  <c r="D201" i="86"/>
  <c r="D206" i="86"/>
  <c r="E210" i="86"/>
  <c r="D218" i="86"/>
  <c r="D231" i="86"/>
  <c r="E235" i="86"/>
  <c r="E244" i="86"/>
  <c r="E248" i="86"/>
  <c r="E253" i="86"/>
  <c r="E257" i="86"/>
  <c r="D265" i="86"/>
  <c r="D270" i="86"/>
  <c r="E274" i="86"/>
  <c r="D282" i="86"/>
  <c r="D295" i="86"/>
  <c r="E299" i="86"/>
  <c r="E308" i="86"/>
  <c r="E317" i="86"/>
  <c r="E321" i="86"/>
  <c r="D329" i="86"/>
  <c r="D345" i="86"/>
  <c r="E373" i="86"/>
  <c r="E401" i="86"/>
  <c r="D417" i="86"/>
  <c r="E429" i="86"/>
  <c r="D445" i="86"/>
  <c r="E457" i="86"/>
  <c r="D473" i="86"/>
  <c r="E505" i="86"/>
  <c r="E511" i="86"/>
  <c r="E545" i="86"/>
  <c r="D558" i="86"/>
  <c r="E603" i="86"/>
  <c r="E675" i="86"/>
  <c r="D697" i="86"/>
  <c r="D850" i="86"/>
  <c r="E44" i="86"/>
  <c r="E48" i="86"/>
  <c r="E53" i="86"/>
  <c r="E57" i="86"/>
  <c r="D65" i="86"/>
  <c r="D70" i="86"/>
  <c r="E74" i="86"/>
  <c r="D82" i="86"/>
  <c r="D95" i="86"/>
  <c r="E108" i="86"/>
  <c r="E112" i="86"/>
  <c r="E117" i="86"/>
  <c r="E121" i="86"/>
  <c r="D129" i="86"/>
  <c r="D134" i="86"/>
  <c r="E138" i="86"/>
  <c r="D146" i="86"/>
  <c r="D159" i="86"/>
  <c r="E163" i="86"/>
  <c r="E167" i="86"/>
  <c r="E172" i="86"/>
  <c r="E176" i="86"/>
  <c r="E181" i="86"/>
  <c r="E185" i="86"/>
  <c r="D193" i="86"/>
  <c r="D198" i="86"/>
  <c r="E202" i="86"/>
  <c r="D210" i="86"/>
  <c r="D223" i="86"/>
  <c r="E236" i="86"/>
  <c r="E240" i="86"/>
  <c r="E245" i="86"/>
  <c r="E249" i="86"/>
  <c r="D257" i="86"/>
  <c r="D262" i="86"/>
  <c r="E266" i="86"/>
  <c r="D274" i="86"/>
  <c r="D287" i="86"/>
  <c r="E291" i="86"/>
  <c r="E295" i="86"/>
  <c r="E300" i="86"/>
  <c r="E304" i="86"/>
  <c r="E309" i="86"/>
  <c r="E313" i="86"/>
  <c r="D321" i="86"/>
  <c r="D326" i="86"/>
  <c r="E330" i="86"/>
  <c r="E357" i="86"/>
  <c r="E385" i="86"/>
  <c r="D401" i="86"/>
  <c r="E413" i="86"/>
  <c r="D429" i="86"/>
  <c r="E441" i="86"/>
  <c r="D457" i="86"/>
  <c r="E479" i="86"/>
  <c r="E485" i="86"/>
  <c r="D565" i="86"/>
  <c r="E619" i="86"/>
  <c r="E783" i="86"/>
  <c r="E32" i="86"/>
  <c r="E791" i="86"/>
  <c r="E889" i="86"/>
  <c r="D786" i="86"/>
  <c r="D732" i="86"/>
  <c r="D675" i="86"/>
  <c r="D658" i="86"/>
  <c r="D624" i="86"/>
  <c r="D605" i="86"/>
  <c r="D590" i="86"/>
  <c r="E570" i="86"/>
  <c r="E550" i="86"/>
  <c r="D513" i="86"/>
  <c r="D505" i="86"/>
  <c r="E737" i="86"/>
  <c r="D685" i="86"/>
  <c r="D664" i="86"/>
  <c r="E646" i="86"/>
  <c r="E614" i="86"/>
  <c r="D560" i="86"/>
  <c r="D541" i="86"/>
  <c r="D526" i="86"/>
  <c r="D521" i="86"/>
  <c r="D517" i="86"/>
  <c r="D509" i="86"/>
  <c r="D501" i="86"/>
  <c r="D493" i="86"/>
  <c r="D489" i="86"/>
  <c r="D758" i="86"/>
  <c r="D929" i="86"/>
  <c r="E841" i="86"/>
  <c r="D812" i="86"/>
  <c r="D798" i="86"/>
  <c r="E914" i="86"/>
  <c r="D908" i="86"/>
  <c r="D865" i="86"/>
  <c r="E777" i="86"/>
  <c r="D748" i="86"/>
  <c r="D683" i="86"/>
  <c r="E667" i="86"/>
  <c r="D662" i="86"/>
  <c r="D645" i="86"/>
  <c r="D341" i="86"/>
  <c r="D357" i="86"/>
  <c r="D373" i="86"/>
  <c r="D389" i="86"/>
  <c r="D405" i="86"/>
  <c r="D421" i="86"/>
  <c r="D437" i="86"/>
  <c r="D453" i="86"/>
  <c r="D469" i="86"/>
  <c r="D485" i="86"/>
  <c r="E491" i="86"/>
  <c r="D497" i="86"/>
  <c r="E503" i="86"/>
  <c r="E563" i="86"/>
  <c r="E594" i="86"/>
  <c r="D614" i="86"/>
  <c r="E761" i="86"/>
  <c r="E656" i="86"/>
  <c r="E723" i="86"/>
  <c r="E756" i="86"/>
  <c r="E852" i="86"/>
  <c r="E880" i="86"/>
  <c r="E887" i="86"/>
  <c r="E996" i="86"/>
  <c r="E1008" i="86"/>
  <c r="E1016" i="86"/>
  <c r="E1031" i="86"/>
  <c r="D32" i="86"/>
  <c r="D36" i="86"/>
  <c r="D44" i="86"/>
  <c r="D52" i="86"/>
  <c r="D60" i="86"/>
  <c r="D68" i="86"/>
  <c r="D76" i="86"/>
  <c r="D84" i="86"/>
  <c r="D92" i="86"/>
  <c r="D100" i="86"/>
  <c r="D108" i="86"/>
  <c r="D116" i="86"/>
  <c r="D124" i="86"/>
  <c r="D132" i="86"/>
  <c r="D140" i="86"/>
  <c r="D148" i="86"/>
  <c r="D156" i="86"/>
  <c r="D164" i="86"/>
  <c r="D172" i="86"/>
  <c r="D180" i="86"/>
  <c r="D188" i="86"/>
  <c r="D196" i="86"/>
  <c r="D204" i="86"/>
  <c r="D212" i="86"/>
  <c r="D220" i="86"/>
  <c r="D228" i="86"/>
  <c r="D236" i="86"/>
  <c r="D244" i="86"/>
  <c r="D252" i="86"/>
  <c r="D260" i="86"/>
  <c r="D268" i="86"/>
  <c r="D276" i="86"/>
  <c r="D284" i="86"/>
  <c r="D292" i="86"/>
  <c r="D300" i="86"/>
  <c r="D308" i="86"/>
  <c r="D316" i="86"/>
  <c r="D324" i="86"/>
  <c r="E336" i="86"/>
  <c r="E340" i="86"/>
  <c r="E344" i="86"/>
  <c r="E348" i="86"/>
  <c r="E352" i="86"/>
  <c r="E356" i="86"/>
  <c r="E360" i="86"/>
  <c r="E364" i="86"/>
  <c r="E368" i="86"/>
  <c r="E372" i="86"/>
  <c r="E376" i="86"/>
  <c r="E380" i="86"/>
  <c r="E384" i="86"/>
  <c r="E388" i="86"/>
  <c r="E392" i="86"/>
  <c r="E396" i="86"/>
  <c r="E400" i="86"/>
  <c r="E404" i="86"/>
  <c r="E408" i="86"/>
  <c r="E412" i="86"/>
  <c r="E416" i="86"/>
  <c r="E420" i="86"/>
  <c r="E424" i="86"/>
  <c r="E428" i="86"/>
  <c r="E432" i="86"/>
  <c r="E436" i="86"/>
  <c r="E440" i="86"/>
  <c r="E444" i="86"/>
  <c r="E448" i="86"/>
  <c r="E452" i="86"/>
  <c r="E456" i="86"/>
  <c r="E460" i="86"/>
  <c r="E464" i="86"/>
  <c r="E468" i="86"/>
  <c r="E472" i="86"/>
  <c r="E476" i="86"/>
  <c r="E480" i="86"/>
  <c r="E484" i="86"/>
  <c r="E488" i="86"/>
  <c r="E492" i="86"/>
  <c r="E496" i="86"/>
  <c r="E500" i="86"/>
  <c r="E504" i="86"/>
  <c r="E508" i="86"/>
  <c r="E512" i="86"/>
  <c r="E516" i="86"/>
  <c r="E520" i="86"/>
  <c r="D525" i="86"/>
  <c r="E534" i="86"/>
  <c r="D544" i="86"/>
  <c r="E554" i="86"/>
  <c r="E569" i="86"/>
  <c r="D574" i="86"/>
  <c r="E579" i="86"/>
  <c r="D589" i="86"/>
  <c r="E598" i="86"/>
  <c r="D608" i="86"/>
  <c r="E618" i="86"/>
  <c r="D640" i="86"/>
  <c r="E645" i="86"/>
  <c r="E678" i="86"/>
  <c r="D690" i="86"/>
  <c r="D702" i="86"/>
  <c r="D716" i="86"/>
  <c r="D742" i="86"/>
  <c r="E825" i="86"/>
  <c r="E847" i="86"/>
  <c r="E909" i="86"/>
  <c r="E929" i="86"/>
  <c r="E951" i="86"/>
  <c r="E966" i="86"/>
  <c r="D996" i="86"/>
  <c r="D1002" i="86"/>
  <c r="E820" i="86"/>
  <c r="E916" i="86"/>
  <c r="E944" i="86"/>
  <c r="E952" i="86"/>
  <c r="E967" i="86"/>
  <c r="E911" i="86"/>
  <c r="D37" i="86"/>
  <c r="D45" i="86"/>
  <c r="D53" i="86"/>
  <c r="D61" i="86"/>
  <c r="D69" i="86"/>
  <c r="D77" i="86"/>
  <c r="D85" i="86"/>
  <c r="D93" i="86"/>
  <c r="D101" i="86"/>
  <c r="D109" i="86"/>
  <c r="D117" i="86"/>
  <c r="D125" i="86"/>
  <c r="D133" i="86"/>
  <c r="D141" i="86"/>
  <c r="D149" i="86"/>
  <c r="D157" i="86"/>
  <c r="D165" i="86"/>
  <c r="D173" i="86"/>
  <c r="D181" i="86"/>
  <c r="D189" i="86"/>
  <c r="D197" i="86"/>
  <c r="D205" i="86"/>
  <c r="D213" i="86"/>
  <c r="D221" i="86"/>
  <c r="D229" i="86"/>
  <c r="D237" i="86"/>
  <c r="D245" i="86"/>
  <c r="D253" i="86"/>
  <c r="D261" i="86"/>
  <c r="D269" i="86"/>
  <c r="D277" i="86"/>
  <c r="D285" i="86"/>
  <c r="D293" i="86"/>
  <c r="D301" i="86"/>
  <c r="D309" i="86"/>
  <c r="D317" i="86"/>
  <c r="D325" i="86"/>
  <c r="E526" i="86"/>
  <c r="D536" i="86"/>
  <c r="E546" i="86"/>
  <c r="E561" i="86"/>
  <c r="D566" i="86"/>
  <c r="E571" i="86"/>
  <c r="D581" i="86"/>
  <c r="E590" i="86"/>
  <c r="D600" i="86"/>
  <c r="E610" i="86"/>
  <c r="E625" i="86"/>
  <c r="E631" i="86"/>
  <c r="E643" i="86"/>
  <c r="E653" i="86"/>
  <c r="E670" i="86"/>
  <c r="E680" i="86"/>
  <c r="E752" i="86"/>
  <c r="E759" i="86"/>
  <c r="D780" i="86"/>
  <c r="E786" i="86"/>
  <c r="E836" i="86"/>
  <c r="E855" i="86"/>
  <c r="D862" i="86"/>
  <c r="D876" i="86"/>
  <c r="E884" i="86"/>
  <c r="E905" i="86"/>
  <c r="E992" i="86"/>
  <c r="E998" i="86"/>
  <c r="D1004" i="86"/>
  <c r="E1020" i="86"/>
  <c r="E1028" i="86"/>
  <c r="E595" i="86"/>
  <c r="D40" i="86"/>
  <c r="D48" i="86"/>
  <c r="D56" i="86"/>
  <c r="D64" i="86"/>
  <c r="D72" i="86"/>
  <c r="D80" i="86"/>
  <c r="D88" i="86"/>
  <c r="D96" i="86"/>
  <c r="D104" i="86"/>
  <c r="D112" i="86"/>
  <c r="D120" i="86"/>
  <c r="D128" i="86"/>
  <c r="D136" i="86"/>
  <c r="D144" i="86"/>
  <c r="D152" i="86"/>
  <c r="D160" i="86"/>
  <c r="D168" i="86"/>
  <c r="D176" i="86"/>
  <c r="D184" i="86"/>
  <c r="D192" i="86"/>
  <c r="D200" i="86"/>
  <c r="D208" i="86"/>
  <c r="D216" i="86"/>
  <c r="D224" i="86"/>
  <c r="D232" i="86"/>
  <c r="D240" i="86"/>
  <c r="D248" i="86"/>
  <c r="D256" i="86"/>
  <c r="D264" i="86"/>
  <c r="D272" i="86"/>
  <c r="D280" i="86"/>
  <c r="D288" i="86"/>
  <c r="D296" i="86"/>
  <c r="D304" i="86"/>
  <c r="D312" i="86"/>
  <c r="D320" i="86"/>
  <c r="D328" i="86"/>
  <c r="D334" i="86"/>
  <c r="D338" i="86"/>
  <c r="D342" i="86"/>
  <c r="D346" i="86"/>
  <c r="D350" i="86"/>
  <c r="D354" i="86"/>
  <c r="D358" i="86"/>
  <c r="D362" i="86"/>
  <c r="D366" i="86"/>
  <c r="D370" i="86"/>
  <c r="D374" i="86"/>
  <c r="D378" i="86"/>
  <c r="D382" i="86"/>
  <c r="D386" i="86"/>
  <c r="D390" i="86"/>
  <c r="D394" i="86"/>
  <c r="D398" i="86"/>
  <c r="D402" i="86"/>
  <c r="D406" i="86"/>
  <c r="D410" i="86"/>
  <c r="D414" i="86"/>
  <c r="D418" i="86"/>
  <c r="D422" i="86"/>
  <c r="D426" i="86"/>
  <c r="D430" i="86"/>
  <c r="D434" i="86"/>
  <c r="D438" i="86"/>
  <c r="D442" i="86"/>
  <c r="D446" i="86"/>
  <c r="D450" i="86"/>
  <c r="D454" i="86"/>
  <c r="D458" i="86"/>
  <c r="D462" i="86"/>
  <c r="D466" i="86"/>
  <c r="D470" i="86"/>
  <c r="D474" i="86"/>
  <c r="D478" i="86"/>
  <c r="D482" i="86"/>
  <c r="D486" i="86"/>
  <c r="D490" i="86"/>
  <c r="D494" i="86"/>
  <c r="D498" i="86"/>
  <c r="D502" i="86"/>
  <c r="D506" i="86"/>
  <c r="D510" i="86"/>
  <c r="D514" i="86"/>
  <c r="D518" i="86"/>
  <c r="E522" i="86"/>
  <c r="E537" i="86"/>
  <c r="D542" i="86"/>
  <c r="E547" i="86"/>
  <c r="D557" i="86"/>
  <c r="E566" i="86"/>
  <c r="D576" i="86"/>
  <c r="E586" i="86"/>
  <c r="E601" i="86"/>
  <c r="D606" i="86"/>
  <c r="E611" i="86"/>
  <c r="D621" i="86"/>
  <c r="D643" i="86"/>
  <c r="D653" i="86"/>
  <c r="D665" i="86"/>
  <c r="E713" i="86"/>
  <c r="E720" i="86"/>
  <c r="E739" i="86"/>
  <c r="E781" i="86"/>
  <c r="E801" i="86"/>
  <c r="D822" i="86"/>
  <c r="E993" i="86"/>
  <c r="E531" i="86"/>
  <c r="D1031" i="86"/>
  <c r="D1023" i="86"/>
  <c r="D1015" i="86"/>
  <c r="D1007" i="86"/>
  <c r="D999" i="86"/>
  <c r="D991" i="86"/>
  <c r="D983" i="86"/>
  <c r="D975" i="86"/>
  <c r="D967" i="86"/>
  <c r="D959" i="86"/>
  <c r="D951" i="86"/>
  <c r="D943" i="86"/>
  <c r="D935" i="86"/>
  <c r="D927" i="86"/>
  <c r="D919" i="86"/>
  <c r="D911" i="86"/>
  <c r="D903" i="86"/>
  <c r="D895" i="86"/>
  <c r="D887" i="86"/>
  <c r="D879" i="86"/>
  <c r="D871" i="86"/>
  <c r="D863" i="86"/>
  <c r="D855" i="86"/>
  <c r="D847" i="86"/>
  <c r="D839" i="86"/>
  <c r="D831" i="86"/>
  <c r="D823" i="86"/>
  <c r="D815" i="86"/>
  <c r="D807" i="86"/>
  <c r="D799" i="86"/>
  <c r="D791" i="86"/>
  <c r="D783" i="86"/>
  <c r="D775" i="86"/>
  <c r="D767" i="86"/>
  <c r="D759" i="86"/>
  <c r="D751" i="86"/>
  <c r="D743" i="86"/>
  <c r="D735" i="86"/>
  <c r="D727" i="86"/>
  <c r="D719" i="86"/>
  <c r="D711" i="86"/>
  <c r="D703" i="86"/>
  <c r="D695" i="86"/>
  <c r="D1027" i="86"/>
  <c r="D1019" i="86"/>
  <c r="D1011" i="86"/>
  <c r="D1003" i="86"/>
  <c r="D995" i="86"/>
  <c r="D987" i="86"/>
  <c r="D979" i="86"/>
  <c r="D971" i="86"/>
  <c r="D963" i="86"/>
  <c r="D955" i="86"/>
  <c r="D947" i="86"/>
  <c r="D939" i="86"/>
  <c r="D931" i="86"/>
  <c r="D923" i="86"/>
  <c r="D915" i="86"/>
  <c r="D907" i="86"/>
  <c r="D899" i="86"/>
  <c r="D891" i="86"/>
  <c r="D883" i="86"/>
  <c r="D875" i="86"/>
  <c r="D867" i="86"/>
  <c r="D859" i="86"/>
  <c r="D851" i="86"/>
  <c r="D843" i="86"/>
  <c r="D835" i="86"/>
  <c r="D827" i="86"/>
  <c r="D819" i="86"/>
  <c r="D811" i="86"/>
  <c r="D803" i="86"/>
  <c r="D795" i="86"/>
  <c r="D787" i="86"/>
  <c r="D779" i="86"/>
  <c r="D771" i="86"/>
  <c r="D763" i="86"/>
  <c r="D755" i="86"/>
  <c r="D747" i="86"/>
  <c r="D739" i="86"/>
  <c r="D731" i="86"/>
  <c r="D723" i="86"/>
  <c r="D715" i="86"/>
  <c r="D707" i="86"/>
  <c r="D699" i="86"/>
  <c r="D1024" i="86"/>
  <c r="D1016" i="86"/>
  <c r="D1008" i="86"/>
  <c r="D1000" i="86"/>
  <c r="D992" i="86"/>
  <c r="D984" i="86"/>
  <c r="D976" i="86"/>
  <c r="D968" i="86"/>
  <c r="D960" i="86"/>
  <c r="D952" i="86"/>
  <c r="D944" i="86"/>
  <c r="D936" i="86"/>
  <c r="D928" i="86"/>
  <c r="D920" i="86"/>
  <c r="D912" i="86"/>
  <c r="D904" i="86"/>
  <c r="D896" i="86"/>
  <c r="D888" i="86"/>
  <c r="D880" i="86"/>
  <c r="D872" i="86"/>
  <c r="D864" i="86"/>
  <c r="D856" i="86"/>
  <c r="D848" i="86"/>
  <c r="D840" i="86"/>
  <c r="D832" i="86"/>
  <c r="D824" i="86"/>
  <c r="D816" i="86"/>
  <c r="D808" i="86"/>
  <c r="D800" i="86"/>
  <c r="D792" i="86"/>
  <c r="D784" i="86"/>
  <c r="D776" i="86"/>
  <c r="D768" i="86"/>
  <c r="D760" i="86"/>
  <c r="D752" i="86"/>
  <c r="D1029" i="86"/>
  <c r="E1026" i="86"/>
  <c r="D1021" i="86"/>
  <c r="E1018" i="86"/>
  <c r="D1013" i="86"/>
  <c r="E1010" i="86"/>
  <c r="D1005" i="86"/>
  <c r="E1002" i="86"/>
  <c r="D997" i="86"/>
  <c r="E994" i="86"/>
  <c r="D989" i="86"/>
  <c r="E986" i="86"/>
  <c r="D981" i="86"/>
  <c r="E978" i="86"/>
  <c r="D973" i="86"/>
  <c r="E970" i="86"/>
  <c r="D965" i="86"/>
  <c r="E962" i="86"/>
  <c r="D957" i="86"/>
  <c r="E954" i="86"/>
  <c r="D949" i="86"/>
  <c r="E946" i="86"/>
  <c r="D1030" i="86"/>
  <c r="D1022" i="86"/>
  <c r="D1014" i="86"/>
  <c r="D1006" i="86"/>
  <c r="D998" i="86"/>
  <c r="D990" i="86"/>
  <c r="D982" i="86"/>
  <c r="D974" i="86"/>
  <c r="D966" i="86"/>
  <c r="D958" i="86"/>
  <c r="D950" i="86"/>
  <c r="D942" i="86"/>
  <c r="E938" i="86"/>
  <c r="E931" i="86"/>
  <c r="D924" i="86"/>
  <c r="D921" i="86"/>
  <c r="D917" i="86"/>
  <c r="D910" i="86"/>
  <c r="E906" i="86"/>
  <c r="E899" i="86"/>
  <c r="D892" i="86"/>
  <c r="D889" i="86"/>
  <c r="D885" i="86"/>
  <c r="D878" i="86"/>
  <c r="E874" i="86"/>
  <c r="E867" i="86"/>
  <c r="D860" i="86"/>
  <c r="D857" i="86"/>
  <c r="D853" i="86"/>
  <c r="D846" i="86"/>
  <c r="E842" i="86"/>
  <c r="E835" i="86"/>
  <c r="D828" i="86"/>
  <c r="D825" i="86"/>
  <c r="D821" i="86"/>
  <c r="D814" i="86"/>
  <c r="E810" i="86"/>
  <c r="E803" i="86"/>
  <c r="D796" i="86"/>
  <c r="D793" i="86"/>
  <c r="D789" i="86"/>
  <c r="D782" i="86"/>
  <c r="E778" i="86"/>
  <c r="E771" i="86"/>
  <c r="D764" i="86"/>
  <c r="D761" i="86"/>
  <c r="D757" i="86"/>
  <c r="D750" i="86"/>
  <c r="E746" i="86"/>
  <c r="D740" i="86"/>
  <c r="D737" i="86"/>
  <c r="E730" i="86"/>
  <c r="D724" i="86"/>
  <c r="D721" i="86"/>
  <c r="E714" i="86"/>
  <c r="D708" i="86"/>
  <c r="D705" i="86"/>
  <c r="E698" i="86"/>
  <c r="D687" i="86"/>
  <c r="D679" i="86"/>
  <c r="D671" i="86"/>
  <c r="D663" i="86"/>
  <c r="D655" i="86"/>
  <c r="D647" i="86"/>
  <c r="D639" i="86"/>
  <c r="D631" i="86"/>
  <c r="D938" i="86"/>
  <c r="E934" i="86"/>
  <c r="D906" i="86"/>
  <c r="E902" i="86"/>
  <c r="D874" i="86"/>
  <c r="E870" i="86"/>
  <c r="D842" i="86"/>
  <c r="E838" i="86"/>
  <c r="D810" i="86"/>
  <c r="E806" i="86"/>
  <c r="D778" i="86"/>
  <c r="E774" i="86"/>
  <c r="D746" i="86"/>
  <c r="D730" i="86"/>
  <c r="D714" i="86"/>
  <c r="D698" i="86"/>
  <c r="D692" i="86"/>
  <c r="D684" i="86"/>
  <c r="D676" i="86"/>
  <c r="D668" i="86"/>
  <c r="D660" i="86"/>
  <c r="D652" i="86"/>
  <c r="D644" i="86"/>
  <c r="D636" i="86"/>
  <c r="D1025" i="86"/>
  <c r="D1017" i="86"/>
  <c r="D1009" i="86"/>
  <c r="D1001" i="86"/>
  <c r="D993" i="86"/>
  <c r="D985" i="86"/>
  <c r="D977" i="86"/>
  <c r="D969" i="86"/>
  <c r="D961" i="86"/>
  <c r="D953" i="86"/>
  <c r="D945" i="86"/>
  <c r="D941" i="86"/>
  <c r="D934" i="86"/>
  <c r="E930" i="86"/>
  <c r="E923" i="86"/>
  <c r="D916" i="86"/>
  <c r="D913" i="86"/>
  <c r="D909" i="86"/>
  <c r="D902" i="86"/>
  <c r="E898" i="86"/>
  <c r="E891" i="86"/>
  <c r="D884" i="86"/>
  <c r="D881" i="86"/>
  <c r="D877" i="86"/>
  <c r="D870" i="86"/>
  <c r="E866" i="86"/>
  <c r="E859" i="86"/>
  <c r="D852" i="86"/>
  <c r="D849" i="86"/>
  <c r="D845" i="86"/>
  <c r="D838" i="86"/>
  <c r="E834" i="86"/>
  <c r="E827" i="86"/>
  <c r="D820" i="86"/>
  <c r="D817" i="86"/>
  <c r="D813" i="86"/>
  <c r="D806" i="86"/>
  <c r="E802" i="86"/>
  <c r="E795" i="86"/>
  <c r="D788" i="86"/>
  <c r="D785" i="86"/>
  <c r="D781" i="86"/>
  <c r="D774" i="86"/>
  <c r="E770" i="86"/>
  <c r="E763" i="86"/>
  <c r="D756" i="86"/>
  <c r="D753" i="86"/>
  <c r="D749" i="86"/>
  <c r="E742" i="86"/>
  <c r="D736" i="86"/>
  <c r="D733" i="86"/>
  <c r="E726" i="86"/>
  <c r="D720" i="86"/>
  <c r="D717" i="86"/>
  <c r="E710" i="86"/>
  <c r="D704" i="86"/>
  <c r="D701" i="86"/>
  <c r="E694" i="86"/>
  <c r="E1027" i="86"/>
  <c r="E1019" i="86"/>
  <c r="E1011" i="86"/>
  <c r="E1003" i="86"/>
  <c r="E995" i="86"/>
  <c r="E987" i="86"/>
  <c r="E979" i="86"/>
  <c r="E971" i="86"/>
  <c r="E963" i="86"/>
  <c r="E955" i="86"/>
  <c r="E947" i="86"/>
  <c r="D922" i="86"/>
  <c r="E918" i="86"/>
  <c r="D890" i="86"/>
  <c r="E886" i="86"/>
  <c r="D858" i="86"/>
  <c r="E854" i="86"/>
  <c r="D826" i="86"/>
  <c r="E822" i="86"/>
  <c r="D794" i="86"/>
  <c r="E790" i="86"/>
  <c r="D762" i="86"/>
  <c r="E758" i="86"/>
  <c r="D738" i="86"/>
  <c r="D722" i="86"/>
  <c r="D1018" i="86"/>
  <c r="D1012" i="86"/>
  <c r="E1006" i="86"/>
  <c r="D954" i="86"/>
  <c r="D948" i="86"/>
  <c r="E942" i="86"/>
  <c r="E937" i="86"/>
  <c r="D918" i="86"/>
  <c r="E903" i="86"/>
  <c r="D898" i="86"/>
  <c r="E883" i="86"/>
  <c r="E878" i="86"/>
  <c r="E873" i="86"/>
  <c r="D854" i="86"/>
  <c r="E839" i="86"/>
  <c r="D834" i="86"/>
  <c r="E819" i="86"/>
  <c r="E814" i="86"/>
  <c r="E809" i="86"/>
  <c r="D790" i="86"/>
  <c r="E775" i="86"/>
  <c r="D770" i="86"/>
  <c r="E755" i="86"/>
  <c r="E750" i="86"/>
  <c r="E745" i="86"/>
  <c r="D741" i="86"/>
  <c r="E722" i="86"/>
  <c r="D718" i="86"/>
  <c r="E705" i="86"/>
  <c r="D689" i="86"/>
  <c r="D686" i="86"/>
  <c r="D673" i="86"/>
  <c r="D670" i="86"/>
  <c r="D657" i="86"/>
  <c r="D654" i="86"/>
  <c r="D641" i="86"/>
  <c r="D638" i="86"/>
  <c r="D632" i="86"/>
  <c r="D629" i="86"/>
  <c r="D626" i="86"/>
  <c r="D618" i="86"/>
  <c r="D610" i="86"/>
  <c r="D602" i="86"/>
  <c r="D594" i="86"/>
  <c r="D586" i="86"/>
  <c r="D578" i="86"/>
  <c r="D570" i="86"/>
  <c r="D562" i="86"/>
  <c r="D554" i="86"/>
  <c r="D546" i="86"/>
  <c r="D538" i="86"/>
  <c r="D530" i="86"/>
  <c r="D522" i="86"/>
  <c r="D994" i="86"/>
  <c r="D988" i="86"/>
  <c r="E982" i="86"/>
  <c r="D937" i="86"/>
  <c r="D932" i="86"/>
  <c r="E922" i="86"/>
  <c r="E907" i="86"/>
  <c r="D893" i="86"/>
  <c r="D873" i="86"/>
  <c r="D868" i="86"/>
  <c r="E858" i="86"/>
  <c r="E843" i="86"/>
  <c r="D829" i="86"/>
  <c r="D809" i="86"/>
  <c r="D804" i="86"/>
  <c r="E794" i="86"/>
  <c r="E779" i="86"/>
  <c r="D765" i="86"/>
  <c r="D745" i="86"/>
  <c r="E735" i="86"/>
  <c r="D713" i="86"/>
  <c r="D709" i="86"/>
  <c r="D700" i="86"/>
  <c r="D696" i="86"/>
  <c r="E682" i="86"/>
  <c r="E679" i="86"/>
  <c r="E666" i="86"/>
  <c r="E663" i="86"/>
  <c r="E650" i="86"/>
  <c r="E647" i="86"/>
  <c r="E634" i="86"/>
  <c r="D623" i="86"/>
  <c r="D615" i="86"/>
  <c r="D607" i="86"/>
  <c r="D599" i="86"/>
  <c r="D591" i="86"/>
  <c r="D583" i="86"/>
  <c r="D575" i="86"/>
  <c r="D567" i="86"/>
  <c r="D559" i="86"/>
  <c r="D551" i="86"/>
  <c r="D543" i="86"/>
  <c r="D535" i="86"/>
  <c r="D527" i="86"/>
  <c r="D1028" i="86"/>
  <c r="E1022" i="86"/>
  <c r="D970" i="86"/>
  <c r="D964" i="86"/>
  <c r="E958" i="86"/>
  <c r="E926" i="86"/>
  <c r="D897" i="86"/>
  <c r="E882" i="86"/>
  <c r="E862" i="86"/>
  <c r="D833" i="86"/>
  <c r="E818" i="86"/>
  <c r="E798" i="86"/>
  <c r="D769" i="86"/>
  <c r="E754" i="86"/>
  <c r="D726" i="86"/>
  <c r="E721" i="86"/>
  <c r="D682" i="86"/>
  <c r="D666" i="86"/>
  <c r="D650" i="86"/>
  <c r="D634" i="86"/>
  <c r="D628" i="86"/>
  <c r="D620" i="86"/>
  <c r="D612" i="86"/>
  <c r="D604" i="86"/>
  <c r="D596" i="86"/>
  <c r="D588" i="86"/>
  <c r="D580" i="86"/>
  <c r="D572" i="86"/>
  <c r="D564" i="86"/>
  <c r="D556" i="86"/>
  <c r="D548" i="86"/>
  <c r="D540" i="86"/>
  <c r="D532" i="86"/>
  <c r="D524" i="86"/>
  <c r="D1026" i="86"/>
  <c r="D1020" i="86"/>
  <c r="E1014" i="86"/>
  <c r="D962" i="86"/>
  <c r="D956" i="86"/>
  <c r="E950" i="86"/>
  <c r="E939" i="86"/>
  <c r="D925" i="86"/>
  <c r="D905" i="86"/>
  <c r="D900" i="86"/>
  <c r="E890" i="86"/>
  <c r="E875" i="86"/>
  <c r="D861" i="86"/>
  <c r="D841" i="86"/>
  <c r="D836" i="86"/>
  <c r="E826" i="86"/>
  <c r="E811" i="86"/>
  <c r="D797" i="86"/>
  <c r="D777" i="86"/>
  <c r="D772" i="86"/>
  <c r="E762" i="86"/>
  <c r="E747" i="86"/>
  <c r="D729" i="86"/>
  <c r="E719" i="86"/>
  <c r="E706" i="86"/>
  <c r="E702" i="86"/>
  <c r="E690" i="86"/>
  <c r="E687" i="86"/>
  <c r="E674" i="86"/>
  <c r="E671" i="86"/>
  <c r="E658" i="86"/>
  <c r="E655" i="86"/>
  <c r="E642" i="86"/>
  <c r="E639" i="86"/>
  <c r="D633" i="86"/>
  <c r="D630" i="86"/>
  <c r="D627" i="86"/>
  <c r="D619" i="86"/>
  <c r="D611" i="86"/>
  <c r="D603" i="86"/>
  <c r="D595" i="86"/>
  <c r="D587" i="86"/>
  <c r="D579" i="86"/>
  <c r="D571" i="86"/>
  <c r="D563" i="86"/>
  <c r="D555" i="86"/>
  <c r="D547" i="86"/>
  <c r="D539" i="86"/>
  <c r="D531" i="86"/>
  <c r="D523" i="86"/>
  <c r="D946" i="86"/>
  <c r="D933" i="86"/>
  <c r="E921" i="86"/>
  <c r="E915" i="86"/>
  <c r="E910" i="86"/>
  <c r="D866" i="86"/>
  <c r="D837" i="86"/>
  <c r="E830" i="86"/>
  <c r="D818" i="86"/>
  <c r="D805" i="86"/>
  <c r="E793" i="86"/>
  <c r="E787" i="86"/>
  <c r="E782" i="86"/>
  <c r="D744" i="86"/>
  <c r="E738" i="86"/>
  <c r="D728" i="86"/>
  <c r="E703" i="86"/>
  <c r="E693" i="86"/>
  <c r="D680" i="86"/>
  <c r="D667" i="86"/>
  <c r="D659" i="86"/>
  <c r="E654" i="86"/>
  <c r="D646" i="86"/>
  <c r="D642" i="86"/>
  <c r="D637" i="86"/>
  <c r="D515" i="86"/>
  <c r="D507" i="86"/>
  <c r="D499" i="86"/>
  <c r="D491" i="86"/>
  <c r="D483" i="86"/>
  <c r="D475" i="86"/>
  <c r="D467" i="86"/>
  <c r="D459" i="86"/>
  <c r="D451" i="86"/>
  <c r="D443" i="86"/>
  <c r="D435" i="86"/>
  <c r="D427" i="86"/>
  <c r="D419" i="86"/>
  <c r="D411" i="86"/>
  <c r="D403" i="86"/>
  <c r="D395" i="86"/>
  <c r="D387" i="86"/>
  <c r="D379" i="86"/>
  <c r="D371" i="86"/>
  <c r="D363" i="86"/>
  <c r="D355" i="86"/>
  <c r="D347" i="86"/>
  <c r="D339" i="86"/>
  <c r="D331" i="86"/>
  <c r="D980" i="86"/>
  <c r="E974" i="86"/>
  <c r="E871" i="86"/>
  <c r="D830" i="86"/>
  <c r="E697" i="86"/>
  <c r="D693" i="86"/>
  <c r="D688" i="86"/>
  <c r="E683" i="86"/>
  <c r="E662" i="86"/>
  <c r="D649" i="86"/>
  <c r="E632" i="86"/>
  <c r="D520" i="86"/>
  <c r="D512" i="86"/>
  <c r="D504" i="86"/>
  <c r="D496" i="86"/>
  <c r="D488" i="86"/>
  <c r="D480" i="86"/>
  <c r="D472" i="86"/>
  <c r="D464" i="86"/>
  <c r="D456" i="86"/>
  <c r="D448" i="86"/>
  <c r="D440" i="86"/>
  <c r="D432" i="86"/>
  <c r="D424" i="86"/>
  <c r="D416" i="86"/>
  <c r="D408" i="86"/>
  <c r="D400" i="86"/>
  <c r="D392" i="86"/>
  <c r="D384" i="86"/>
  <c r="D376" i="86"/>
  <c r="D368" i="86"/>
  <c r="D360" i="86"/>
  <c r="D352" i="86"/>
  <c r="D344" i="86"/>
  <c r="D336" i="86"/>
  <c r="D1010" i="86"/>
  <c r="D978" i="86"/>
  <c r="D972" i="86"/>
  <c r="D930" i="86"/>
  <c r="D901" i="86"/>
  <c r="E894" i="86"/>
  <c r="D882" i="86"/>
  <c r="D869" i="86"/>
  <c r="E857" i="86"/>
  <c r="E851" i="86"/>
  <c r="E846" i="86"/>
  <c r="D802" i="86"/>
  <c r="D773" i="86"/>
  <c r="E766" i="86"/>
  <c r="D754" i="86"/>
  <c r="D725" i="86"/>
  <c r="E718" i="86"/>
  <c r="D712" i="86"/>
  <c r="D706" i="86"/>
  <c r="D691" i="86"/>
  <c r="E686" i="86"/>
  <c r="D678" i="86"/>
  <c r="D674" i="86"/>
  <c r="D669" i="86"/>
  <c r="E661" i="86"/>
  <c r="D648" i="86"/>
  <c r="D635" i="86"/>
  <c r="E630" i="86"/>
  <c r="D519" i="86"/>
  <c r="D511" i="86"/>
  <c r="D503" i="86"/>
  <c r="D495" i="86"/>
  <c r="D487" i="86"/>
  <c r="D479" i="86"/>
  <c r="D471" i="86"/>
  <c r="D463" i="86"/>
  <c r="D455" i="86"/>
  <c r="D447" i="86"/>
  <c r="D439" i="86"/>
  <c r="D431" i="86"/>
  <c r="D423" i="86"/>
  <c r="D415" i="86"/>
  <c r="D407" i="86"/>
  <c r="D399" i="86"/>
  <c r="D391" i="86"/>
  <c r="D383" i="86"/>
  <c r="D375" i="86"/>
  <c r="D367" i="86"/>
  <c r="D359" i="86"/>
  <c r="D351" i="86"/>
  <c r="D343" i="86"/>
  <c r="D335" i="86"/>
  <c r="E990" i="86"/>
  <c r="E935" i="86"/>
  <c r="D894" i="86"/>
  <c r="E807" i="86"/>
  <c r="D766" i="86"/>
  <c r="D681" i="86"/>
  <c r="E664" i="86"/>
  <c r="D661" i="86"/>
  <c r="D656" i="86"/>
  <c r="E651" i="86"/>
  <c r="D625" i="86"/>
  <c r="E621" i="86"/>
  <c r="D617" i="86"/>
  <c r="E613" i="86"/>
  <c r="D609" i="86"/>
  <c r="E605" i="86"/>
  <c r="D601" i="86"/>
  <c r="E597" i="86"/>
  <c r="D593" i="86"/>
  <c r="E589" i="86"/>
  <c r="D585" i="86"/>
  <c r="E581" i="86"/>
  <c r="D577" i="86"/>
  <c r="E573" i="86"/>
  <c r="D569" i="86"/>
  <c r="E565" i="86"/>
  <c r="D561" i="86"/>
  <c r="E557" i="86"/>
  <c r="D553" i="86"/>
  <c r="E549" i="86"/>
  <c r="D545" i="86"/>
  <c r="E541" i="86"/>
  <c r="D537" i="86"/>
  <c r="E533" i="86"/>
  <c r="D529" i="86"/>
  <c r="E525" i="86"/>
  <c r="D516" i="86"/>
  <c r="D508" i="86"/>
  <c r="D500" i="86"/>
  <c r="D492" i="86"/>
  <c r="D484" i="86"/>
  <c r="D476" i="86"/>
  <c r="D468" i="86"/>
  <c r="D460" i="86"/>
  <c r="D452" i="86"/>
  <c r="D444" i="86"/>
  <c r="D436" i="86"/>
  <c r="D428" i="86"/>
  <c r="D420" i="86"/>
  <c r="D412" i="86"/>
  <c r="D404" i="86"/>
  <c r="D396" i="86"/>
  <c r="D388" i="86"/>
  <c r="D380" i="86"/>
  <c r="D372" i="86"/>
  <c r="D364" i="86"/>
  <c r="D356" i="86"/>
  <c r="D348" i="86"/>
  <c r="D340" i="86"/>
  <c r="D35" i="86"/>
  <c r="D43" i="86"/>
  <c r="D51" i="86"/>
  <c r="D59" i="86"/>
  <c r="D67" i="86"/>
  <c r="D75" i="86"/>
  <c r="D83" i="86"/>
  <c r="D91" i="86"/>
  <c r="D99" i="86"/>
  <c r="D107" i="86"/>
  <c r="D115" i="86"/>
  <c r="D123" i="86"/>
  <c r="D131" i="86"/>
  <c r="D139" i="86"/>
  <c r="D147" i="86"/>
  <c r="D155" i="86"/>
  <c r="E160" i="86"/>
  <c r="D163" i="86"/>
  <c r="D171" i="86"/>
  <c r="D179" i="86"/>
  <c r="D187" i="86"/>
  <c r="E192" i="86"/>
  <c r="D195" i="86"/>
  <c r="D203" i="86"/>
  <c r="D211" i="86"/>
  <c r="D219" i="86"/>
  <c r="E224" i="86"/>
  <c r="D227" i="86"/>
  <c r="D235" i="86"/>
  <c r="D243" i="86"/>
  <c r="D251" i="86"/>
  <c r="E256" i="86"/>
  <c r="D259" i="86"/>
  <c r="D267" i="86"/>
  <c r="D275" i="86"/>
  <c r="D283" i="86"/>
  <c r="D291" i="86"/>
  <c r="D299" i="86"/>
  <c r="D307" i="86"/>
  <c r="E312" i="86"/>
  <c r="D315" i="86"/>
  <c r="E320" i="86"/>
  <c r="D323" i="86"/>
  <c r="E328" i="86"/>
  <c r="E331" i="86"/>
  <c r="E334" i="86"/>
  <c r="E338" i="86"/>
  <c r="E342" i="86"/>
  <c r="E346" i="86"/>
  <c r="E350" i="86"/>
  <c r="E354" i="86"/>
  <c r="E358" i="86"/>
  <c r="E362" i="86"/>
  <c r="E366" i="86"/>
  <c r="E370" i="86"/>
  <c r="E374" i="86"/>
  <c r="E378" i="86"/>
  <c r="E382" i="86"/>
  <c r="E386" i="86"/>
  <c r="E390" i="86"/>
  <c r="E394" i="86"/>
  <c r="E398" i="86"/>
  <c r="E402" i="86"/>
  <c r="E406" i="86"/>
  <c r="E410" i="86"/>
  <c r="E414" i="86"/>
  <c r="E418" i="86"/>
  <c r="E422" i="86"/>
  <c r="E426" i="86"/>
  <c r="E430" i="86"/>
  <c r="E434" i="86"/>
  <c r="E438" i="86"/>
  <c r="E442" i="86"/>
  <c r="E446" i="86"/>
  <c r="E450" i="86"/>
  <c r="E454" i="86"/>
  <c r="E458" i="86"/>
  <c r="E462" i="86"/>
  <c r="E466" i="86"/>
  <c r="E470" i="86"/>
  <c r="E474" i="86"/>
  <c r="E478" i="86"/>
  <c r="E482" i="86"/>
  <c r="E486" i="86"/>
  <c r="E490" i="86"/>
  <c r="E494" i="86"/>
  <c r="E498" i="86"/>
  <c r="E502" i="86"/>
  <c r="E506" i="86"/>
  <c r="E510" i="86"/>
  <c r="E514" i="86"/>
  <c r="E518" i="86"/>
  <c r="E523" i="86"/>
  <c r="D533" i="86"/>
  <c r="E542" i="86"/>
  <c r="D552" i="86"/>
  <c r="E562" i="86"/>
  <c r="E577" i="86"/>
  <c r="D582" i="86"/>
  <c r="E587" i="86"/>
  <c r="D597" i="86"/>
  <c r="E606" i="86"/>
  <c r="D616" i="86"/>
  <c r="E626" i="86"/>
  <c r="E638" i="86"/>
  <c r="E648" i="86"/>
  <c r="D677" i="86"/>
  <c r="E688" i="86"/>
  <c r="D694" i="86"/>
  <c r="E707" i="86"/>
  <c r="D734" i="86"/>
  <c r="E788" i="86"/>
  <c r="D801" i="86"/>
  <c r="E816" i="86"/>
  <c r="E823" i="86"/>
  <c r="D844" i="86"/>
  <c r="E850" i="86"/>
  <c r="E900" i="86"/>
  <c r="E919" i="86"/>
  <c r="D926" i="86"/>
  <c r="D940" i="86"/>
  <c r="E956" i="86"/>
  <c r="E964" i="86"/>
  <c r="D986" i="86"/>
  <c r="E669" i="86"/>
  <c r="E691" i="86"/>
  <c r="E695" i="86"/>
  <c r="E712" i="86"/>
  <c r="E833" i="86"/>
  <c r="E840" i="86"/>
  <c r="E984" i="86"/>
  <c r="E1025" i="86"/>
  <c r="E640" i="86"/>
  <c r="E731" i="86"/>
  <c r="E797" i="86"/>
  <c r="E808" i="86"/>
  <c r="E815" i="86"/>
  <c r="E925" i="86"/>
  <c r="E936" i="86"/>
  <c r="E943" i="86"/>
  <c r="E985" i="86"/>
  <c r="E1004" i="86"/>
  <c r="E527" i="86"/>
  <c r="E535" i="86"/>
  <c r="E543" i="86"/>
  <c r="E551" i="86"/>
  <c r="E559" i="86"/>
  <c r="E567" i="86"/>
  <c r="E575" i="86"/>
  <c r="E583" i="86"/>
  <c r="E591" i="86"/>
  <c r="E599" i="86"/>
  <c r="E607" i="86"/>
  <c r="E615" i="86"/>
  <c r="E623" i="86"/>
  <c r="E637" i="86"/>
  <c r="E659" i="86"/>
  <c r="E709" i="86"/>
  <c r="E715" i="86"/>
  <c r="E733" i="86"/>
  <c r="E744" i="86"/>
  <c r="E769" i="86"/>
  <c r="E776" i="86"/>
  <c r="E897" i="86"/>
  <c r="E904" i="86"/>
  <c r="E961" i="86"/>
  <c r="E524" i="86"/>
  <c r="E528" i="86"/>
  <c r="E532" i="86"/>
  <c r="E536" i="86"/>
  <c r="E540" i="86"/>
  <c r="E544" i="86"/>
  <c r="E548" i="86"/>
  <c r="E552" i="86"/>
  <c r="E556" i="86"/>
  <c r="E560" i="86"/>
  <c r="E564" i="86"/>
  <c r="E568" i="86"/>
  <c r="E572" i="86"/>
  <c r="E576" i="86"/>
  <c r="E580" i="86"/>
  <c r="E584" i="86"/>
  <c r="E588" i="86"/>
  <c r="E592" i="86"/>
  <c r="E596" i="86"/>
  <c r="E600" i="86"/>
  <c r="E604" i="86"/>
  <c r="E608" i="86"/>
  <c r="E612" i="86"/>
  <c r="E616" i="86"/>
  <c r="E620" i="86"/>
  <c r="E624" i="86"/>
  <c r="E628" i="86"/>
  <c r="E672" i="86"/>
  <c r="E751" i="86"/>
  <c r="E861" i="86"/>
  <c r="E872" i="86"/>
  <c r="E879" i="86"/>
  <c r="E969" i="86"/>
  <c r="E975" i="86"/>
  <c r="E1007" i="86"/>
  <c r="E636" i="86"/>
  <c r="E649" i="86"/>
  <c r="E652" i="86"/>
  <c r="E665" i="86"/>
  <c r="E668" i="86"/>
  <c r="E681" i="86"/>
  <c r="E684" i="86"/>
  <c r="E711" i="86"/>
  <c r="E725" i="86"/>
  <c r="E743" i="86"/>
  <c r="E753" i="86"/>
  <c r="E767" i="86"/>
  <c r="E817" i="86"/>
  <c r="E831" i="86"/>
  <c r="E881" i="86"/>
  <c r="E895" i="86"/>
  <c r="E945" i="86"/>
  <c r="E968" i="86"/>
  <c r="E980" i="86"/>
  <c r="E991" i="86"/>
  <c r="E1009" i="86"/>
  <c r="E696" i="86"/>
  <c r="E700" i="86"/>
  <c r="E704" i="86"/>
  <c r="E717" i="86"/>
  <c r="E749" i="86"/>
  <c r="E765" i="86"/>
  <c r="E784" i="86"/>
  <c r="E804" i="86"/>
  <c r="E813" i="86"/>
  <c r="E829" i="86"/>
  <c r="E848" i="86"/>
  <c r="E868" i="86"/>
  <c r="E877" i="86"/>
  <c r="E893" i="86"/>
  <c r="E912" i="86"/>
  <c r="E932" i="86"/>
  <c r="E941" i="86"/>
  <c r="E953" i="86"/>
  <c r="E976" i="86"/>
  <c r="E988" i="86"/>
  <c r="E999" i="86"/>
  <c r="E1017" i="86"/>
  <c r="E641" i="86"/>
  <c r="E644" i="86"/>
  <c r="E657" i="86"/>
  <c r="E660" i="86"/>
  <c r="E673" i="86"/>
  <c r="E676" i="86"/>
  <c r="E689" i="86"/>
  <c r="E692" i="86"/>
  <c r="E727" i="86"/>
  <c r="E741" i="86"/>
  <c r="E785" i="86"/>
  <c r="E799" i="86"/>
  <c r="E849" i="86"/>
  <c r="E863" i="86"/>
  <c r="E913" i="86"/>
  <c r="E927" i="86"/>
  <c r="E948" i="86"/>
  <c r="E959" i="86"/>
  <c r="E977" i="86"/>
  <c r="E1000" i="86"/>
  <c r="E1012" i="86"/>
  <c r="E1023" i="86"/>
  <c r="E701" i="86"/>
  <c r="E728" i="86"/>
  <c r="E736" i="86"/>
  <c r="E960" i="86"/>
  <c r="E972" i="86"/>
  <c r="E983" i="86"/>
  <c r="E1001" i="86"/>
  <c r="E1024" i="86"/>
  <c r="E716" i="86"/>
  <c r="E732" i="86"/>
  <c r="E748" i="86"/>
  <c r="E773" i="86"/>
  <c r="E780" i="86"/>
  <c r="E805" i="86"/>
  <c r="E812" i="86"/>
  <c r="E837" i="86"/>
  <c r="E844" i="86"/>
  <c r="E869" i="86"/>
  <c r="E876" i="86"/>
  <c r="E901" i="86"/>
  <c r="E908" i="86"/>
  <c r="E933" i="86"/>
  <c r="E940" i="86"/>
  <c r="E760" i="86"/>
  <c r="E792" i="86"/>
  <c r="E824" i="86"/>
  <c r="E856" i="86"/>
  <c r="E888" i="86"/>
  <c r="E920" i="86"/>
  <c r="E949" i="86"/>
  <c r="E957" i="86"/>
  <c r="E965" i="86"/>
  <c r="E973" i="86"/>
  <c r="E981" i="86"/>
  <c r="E989" i="86"/>
  <c r="E997" i="86"/>
  <c r="E1005" i="86"/>
  <c r="E1013" i="86"/>
  <c r="E1021" i="86"/>
  <c r="E1029" i="86"/>
  <c r="E708" i="86"/>
  <c r="E724" i="86"/>
  <c r="E740" i="86"/>
  <c r="E757" i="86"/>
  <c r="E764" i="86"/>
  <c r="E789" i="86"/>
  <c r="E796" i="86"/>
  <c r="E821" i="86"/>
  <c r="E828" i="86"/>
  <c r="E853" i="86"/>
  <c r="E860" i="86"/>
  <c r="E885" i="86"/>
  <c r="E892" i="86"/>
  <c r="E917" i="86"/>
  <c r="E924" i="86"/>
  <c r="E768" i="86"/>
  <c r="E800" i="86"/>
  <c r="E832" i="86"/>
  <c r="E864" i="86"/>
  <c r="E896" i="86"/>
  <c r="E928" i="86"/>
  <c r="I2" i="63"/>
  <c r="H11" i="63" s="1"/>
  <c r="I2" i="62"/>
  <c r="H11" i="62" s="1"/>
  <c r="D2" i="62" a="1"/>
  <c r="D2" i="62" s="1"/>
  <c r="E2" i="62" s="1"/>
  <c r="C2" i="63" a="1"/>
  <c r="C17" i="99" l="1" a="1"/>
  <c r="C17" i="99" s="1"/>
  <c r="F25" i="99"/>
  <c r="F27" i="99"/>
  <c r="O25" i="99"/>
  <c r="O27" i="99"/>
  <c r="P29" i="99"/>
  <c r="F29" i="99"/>
  <c r="G26" i="99"/>
  <c r="Q26" i="99" s="1"/>
  <c r="C16" i="99" a="1"/>
  <c r="C16" i="99" s="1"/>
  <c r="C18" i="99" s="1"/>
  <c r="T28" i="99"/>
  <c r="J28" i="99"/>
  <c r="I32" i="86" a="1"/>
  <c r="I32" i="86" s="1"/>
  <c r="G4" i="86" a="1"/>
  <c r="G4" i="86" s="1"/>
  <c r="G3" i="86"/>
  <c r="C235" i="63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H26" i="99" l="1"/>
  <c r="R26" i="99"/>
  <c r="G29" i="99"/>
  <c r="Q29" i="99"/>
  <c r="G27" i="99"/>
  <c r="Q27" i="99"/>
  <c r="P27" i="99"/>
  <c r="G25" i="99"/>
  <c r="Q25" i="99"/>
  <c r="K28" i="99"/>
  <c r="U28" i="99"/>
  <c r="P25" i="99"/>
  <c r="F2" i="62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H29" i="99" l="1"/>
  <c r="R29" i="99"/>
  <c r="L28" i="99"/>
  <c r="V28" i="99"/>
  <c r="C35" i="99" s="1"/>
  <c r="E35" i="99" s="1"/>
  <c r="G35" i="99" s="1"/>
  <c r="I26" i="99"/>
  <c r="S26" i="99" s="1"/>
  <c r="H25" i="99"/>
  <c r="R25" i="99"/>
  <c r="H27" i="99"/>
  <c r="R27" i="99"/>
  <c r="G144" i="62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I25" i="99" l="1"/>
  <c r="S25" i="99"/>
  <c r="J26" i="99"/>
  <c r="I27" i="99"/>
  <c r="S27" i="99"/>
  <c r="I29" i="99"/>
  <c r="S29" i="99"/>
  <c r="H2" i="62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J27" i="99" l="1"/>
  <c r="T27" i="99"/>
  <c r="K26" i="99"/>
  <c r="U26" i="99"/>
  <c r="T26" i="99"/>
  <c r="J29" i="99"/>
  <c r="T29" i="99"/>
  <c r="J25" i="99"/>
  <c r="AB25" i="50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K25" i="99" l="1"/>
  <c r="U25" i="99"/>
  <c r="L26" i="99"/>
  <c r="V26" i="99"/>
  <c r="C33" i="99" s="1"/>
  <c r="E33" i="99" s="1"/>
  <c r="G33" i="99" s="1"/>
  <c r="K29" i="99"/>
  <c r="U29" i="99"/>
  <c r="T25" i="99"/>
  <c r="K27" i="99"/>
  <c r="U27" i="99"/>
  <c r="D6" i="16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L27" i="99" l="1"/>
  <c r="V27" i="99"/>
  <c r="C34" i="99" s="1"/>
  <c r="E34" i="99" s="1"/>
  <c r="G34" i="99" s="1"/>
  <c r="L29" i="99"/>
  <c r="V29" i="99"/>
  <c r="C36" i="99" s="1"/>
  <c r="E36" i="99" s="1"/>
  <c r="G36" i="99" s="1"/>
  <c r="L25" i="99"/>
  <c r="V25" i="99"/>
  <c r="C32" i="99" s="1"/>
  <c r="E32" i="99" s="1"/>
  <c r="G32" i="99" s="1"/>
  <c r="H2" i="63" a="1"/>
  <c r="H2" i="63" s="1"/>
  <c r="D12" i="16"/>
  <c r="F4" i="16" s="1"/>
  <c r="G37" i="99" l="1"/>
  <c r="I32" i="99" s="1"/>
  <c r="K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<sst xmlns="http://schemas.openxmlformats.org/spreadsheetml/2006/main" count="5287" uniqueCount="584">
  <si>
    <t>Linearity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</si>
  <si>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</si>
  <si>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</si>
  <si>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</si>
  <si>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</si>
  <si>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</si>
  <si>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</si>
  <si>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</si>
  <si>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</si>
  <si>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</si>
  <si>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</si>
  <si>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K Nearest Neighbors</t>
  </si>
  <si>
    <t>Prediction</t>
  </si>
  <si>
    <t>Actual</t>
  </si>
  <si>
    <t>Sick</t>
  </si>
  <si>
    <t>Healthy</t>
  </si>
  <si>
    <t>Positive</t>
  </si>
  <si>
    <t>Negative</t>
  </si>
  <si>
    <t>`</t>
  </si>
  <si>
    <t>Fit a regression model and find the best lambda .</t>
  </si>
  <si>
    <t>Optim_Shrinkage</t>
  </si>
  <si>
    <t>Optim_InAndOut</t>
  </si>
  <si>
    <t>LM_InAndOut</t>
  </si>
  <si>
    <t>Tools</t>
  </si>
  <si>
    <t>Setup</t>
  </si>
  <si>
    <t>ConstantVariance</t>
  </si>
  <si>
    <t>Leverage</t>
  </si>
  <si>
    <t>IndependentErrors</t>
  </si>
  <si>
    <t>DurbinWatson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</si>
  <si>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</si>
  <si>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</si>
  <si>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</si>
  <si>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</si>
  <si>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</si>
  <si>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</si>
  <si>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</si>
  <si>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</si>
  <si>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</si>
  <si>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</si>
  <si>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</si>
  <si>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</si>
  <si>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</si>
  <si>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</si>
  <si>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</si>
  <si>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</si>
  <si>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</si>
  <si>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</si>
  <si>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</si>
  <si>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</si>
  <si>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</si>
  <si>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</si>
  <si>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</si>
  <si>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</si>
  <si>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</si>
  <si>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</si>
  <si>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</si>
  <si>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</si>
  <si>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</si>
  <si>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</si>
  <si>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</si>
  <si>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</si>
  <si>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</si>
  <si>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</si>
  <si>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</si>
  <si>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</si>
  <si>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</si>
  <si>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</si>
  <si>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</si>
  <si>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</si>
  <si>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</si>
  <si>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</si>
  <si>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</si>
  <si>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</si>
  <si>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</si>
  <si>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</si>
  <si>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</si>
  <si>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</si>
  <si>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</si>
  <si>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</si>
  <si>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</si>
  <si>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</si>
  <si>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</si>
  <si>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</si>
  <si>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</si>
  <si>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</si>
  <si>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</si>
  <si>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</si>
  <si>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</si>
  <si>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</si>
  <si>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</si>
  <si>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</si>
  <si>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</si>
  <si>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</si>
  <si>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</si>
  <si>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</si>
  <si>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</si>
  <si>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</si>
  <si>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</si>
  <si>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</si>
  <si>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</si>
  <si>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</si>
  <si>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</si>
  <si>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</si>
  <si>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</si>
  <si>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</si>
  <si>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</si>
  <si>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</si>
  <si>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</si>
  <si>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</si>
  <si>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</si>
  <si>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</si>
  <si>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</si>
  <si>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</si>
  <si>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</si>
  <si>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</si>
  <si>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</si>
  <si>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</si>
  <si>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</si>
  <si>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</si>
  <si>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</si>
  <si>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</si>
  <si>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</si>
  <si>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</si>
  <si>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</si>
  <si>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</si>
  <si>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</si>
  <si>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</si>
  <si>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</si>
  <si>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</si>
  <si>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</si>
  <si>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</si>
  <si>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</si>
  <si>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</si>
  <si>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</si>
  <si>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</si>
  <si>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</si>
  <si>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</si>
  <si>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</si>
  <si>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</si>
  <si>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</si>
  <si>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</si>
  <si>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</si>
  <si>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</si>
  <si>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</si>
  <si>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</si>
  <si>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</si>
  <si>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</si>
  <si>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</si>
  <si>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</si>
  <si>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</si>
  <si>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</si>
  <si>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</si>
  <si>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</si>
  <si>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</si>
  <si>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</si>
  <si>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</si>
  <si>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</si>
  <si>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</si>
  <si>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</si>
  <si>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</si>
  <si>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</si>
  <si>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</si>
  <si>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</si>
  <si>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</si>
  <si>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</si>
  <si>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</si>
  <si>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</si>
  <si>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</si>
  <si>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</si>
  <si>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Question</t>
  </si>
  <si>
    <t>Notes:</t>
  </si>
  <si>
    <t>KNN_RCode</t>
  </si>
  <si>
    <t>You can use the LendingClubData and predict loan_outcome.</t>
  </si>
  <si>
    <t>In R: data(Hitters, package = "ISLR")</t>
  </si>
  <si>
    <t>Your answer should display the following in this tab.</t>
  </si>
  <si>
    <t>Someone has fit a model on time series data.</t>
  </si>
  <si>
    <t>The dataset below is the error terms of that model.</t>
  </si>
  <si>
    <t>What makes times series analysis complicated is the relationship between each data point and the next.</t>
  </si>
  <si>
    <t>Are there correlations between each data point and the next in this data set.</t>
  </si>
  <si>
    <t>Is the level of correlation statistically significant?</t>
  </si>
  <si>
    <t>Explain your reasoning.</t>
  </si>
  <si>
    <t>Confusion Matrix</t>
  </si>
  <si>
    <t>Learning Curve</t>
  </si>
  <si>
    <t>Implied probability for each observation.</t>
  </si>
  <si>
    <t>This works best on standardized data.</t>
  </si>
  <si>
    <t>Regularization</t>
  </si>
  <si>
    <t>Specificity</t>
  </si>
  <si>
    <t>Model Selection</t>
  </si>
  <si>
    <t>https://en.wikipedia.org/wiki/Sensitivity_and_specificity</t>
  </si>
  <si>
    <t>Can you detect non-cases?</t>
  </si>
  <si>
    <t>You are looking for negative cases.</t>
  </si>
  <si>
    <t>If you do the work in Excel, you only need to try five lambdas using solver.</t>
  </si>
  <si>
    <t>Plot of In-Sample and Out-of-Sample MSE by lambda</t>
  </si>
  <si>
    <t>You can use the simplified Hitters dataset in the Hitters_Simple tab and forecast Salary.</t>
  </si>
  <si>
    <t>How Specific can you be?</t>
  </si>
  <si>
    <t>Optim_LSearch</t>
  </si>
  <si>
    <t>LMFit</t>
  </si>
  <si>
    <t>LMOptim</t>
  </si>
  <si>
    <t>Lambda Search</t>
  </si>
  <si>
    <t>Shrinkage 1</t>
  </si>
  <si>
    <t>Shrinkage 2</t>
  </si>
  <si>
    <t>MLE_Ex1</t>
  </si>
  <si>
    <t>What's the probability of this data occuring?</t>
  </si>
  <si>
    <t>X</t>
  </si>
  <si>
    <t>P(X)</t>
  </si>
  <si>
    <t>'Likelihood' is the probabiliy of a data set occuring under a probability function.</t>
  </si>
  <si>
    <r>
      <t>So it's the probability of 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and x2 and x3 and ...</t>
    </r>
  </si>
  <si>
    <r>
      <t>Which is P(x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)*P(x</t>
    </r>
    <r>
      <rPr>
        <vertAlign val="subscript"/>
        <sz val="20"/>
        <color theme="1"/>
        <rFont val="Calibri (Body)"/>
      </rPr>
      <t>3</t>
    </r>
    <r>
      <rPr>
        <sz val="20"/>
        <color theme="1"/>
        <rFont val="Calibri"/>
        <family val="2"/>
        <scheme val="minor"/>
      </rPr>
      <t>)* … P(x</t>
    </r>
    <r>
      <rPr>
        <vertAlign val="subscript"/>
        <sz val="20"/>
        <color theme="1"/>
        <rFont val="Calibri (Body)"/>
      </rPr>
      <t>n</t>
    </r>
    <r>
      <rPr>
        <sz val="20"/>
        <color theme="1"/>
        <rFont val="Calibri"/>
        <family val="2"/>
        <scheme val="minor"/>
      </rPr>
      <t>)</t>
    </r>
  </si>
  <si>
    <r>
      <t>What is the likelihood of this data set under N(mu=3,sigma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25)?</t>
    </r>
  </si>
  <si>
    <r>
      <t>How about under N(mu=20,sigma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= 16)?</t>
    </r>
  </si>
  <si>
    <t>MLE_Ex2</t>
  </si>
  <si>
    <t>MLE with DataTables</t>
  </si>
  <si>
    <t>Mu</t>
  </si>
  <si>
    <t>Sigma</t>
  </si>
  <si>
    <t>Likelihood</t>
  </si>
  <si>
    <t>MLE_Tools1</t>
  </si>
  <si>
    <t>MLE_Tools2</t>
  </si>
  <si>
    <t>Tools for MLEs</t>
  </si>
  <si>
    <t>Monotonic Function</t>
  </si>
  <si>
    <t>Function f is monotic when …</t>
  </si>
  <si>
    <t>For all a and b,</t>
  </si>
  <si>
    <t>if b &gt; a then f(b) &gt; f(a)</t>
  </si>
  <si>
    <t>The log of the product is the sum of the log.</t>
  </si>
  <si>
    <t>Demo1</t>
  </si>
  <si>
    <t>Demo2</t>
  </si>
  <si>
    <t>log(x)</t>
  </si>
  <si>
    <t>log(prod(x))</t>
  </si>
  <si>
    <t>sum(log(x))</t>
  </si>
  <si>
    <t>MLE_Demo</t>
  </si>
  <si>
    <t>mu</t>
  </si>
  <si>
    <t>LogLikelihood</t>
  </si>
  <si>
    <t>Distribution</t>
  </si>
  <si>
    <t>Probability</t>
  </si>
  <si>
    <t>MLE_Formalism</t>
  </si>
  <si>
    <t>Formalism</t>
  </si>
  <si>
    <r>
      <t xml:space="preserve">L = </t>
    </r>
    <r>
      <rPr>
        <sz val="20"/>
        <color theme="1"/>
        <rFont val="Symbol"/>
        <charset val="2"/>
      </rPr>
      <t>P</t>
    </r>
    <r>
      <rPr>
        <sz val="20"/>
        <color theme="1"/>
        <rFont val="Calibri"/>
        <family val="2"/>
        <scheme val="minor"/>
      </rPr>
      <t xml:space="preserve"> 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</si>
  <si>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 xml:space="preserve">LL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ln(p(x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))</t>
    </r>
  </si>
  <si>
    <r>
      <t>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(L) = argmax</t>
    </r>
    <r>
      <rPr>
        <vertAlign val="subscript"/>
        <sz val="20"/>
        <color theme="1"/>
        <rFont val="Symbol"/>
        <charset val="2"/>
      </rPr>
      <t>q</t>
    </r>
    <r>
      <rPr>
        <sz val="20"/>
        <color theme="1"/>
        <rFont val="Calibri"/>
        <family val="2"/>
        <scheme val="minor"/>
      </rPr>
      <t>(LL)</t>
    </r>
  </si>
  <si>
    <t>The probability of a data set occuring is the probability of each point times the probability of every other point.</t>
  </si>
  <si>
    <r>
      <t>So if the following data about peoples height is distributed N(68,2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then we can determine the probability of each point.</t>
    </r>
  </si>
  <si>
    <t>Height</t>
  </si>
  <si>
    <t>The likelihood is the probability of all these points.  And, that is their product.</t>
  </si>
  <si>
    <t>If we did not know mu and sigma, we could look for the mu and sigma which make this product as large as possible.</t>
  </si>
  <si>
    <t>But, a mechanical problem emerges …</t>
  </si>
  <si>
    <t>The product of probabilities gets small really fast …</t>
  </si>
  <si>
    <t>So fast, that a computer can't represent the small values and do the calculation.</t>
  </si>
  <si>
    <t>For this reason, instead we maximize the log of the values.</t>
  </si>
  <si>
    <t>We can do this because as the log(x) increase, x also increases.</t>
  </si>
  <si>
    <t>So we maximize the log of the likelihood.</t>
  </si>
  <si>
    <t>Since the log of the product is the sum of the log, we end up summing the logs of the probabilities.</t>
  </si>
  <si>
    <t>Recall the the log of a number between 0 and 1 will be negative.</t>
  </si>
  <si>
    <t>Note that we can do this because if log(x+dx) &gt; log(x) then x+dx &gt; x</t>
  </si>
  <si>
    <t>That is, log() is a strictly increasing monotonic function.</t>
  </si>
  <si>
    <t>Demo1: Histogram Display</t>
  </si>
  <si>
    <t>Demo2: Surface Fit</t>
  </si>
  <si>
    <t>MLE_Tools</t>
  </si>
  <si>
    <t>MLE_Note</t>
  </si>
  <si>
    <t>Black Scholes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</si>
  <si>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</si>
  <si>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</si>
  <si>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</si>
  <si>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</si>
  <si>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</si>
  <si>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</si>
  <si>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</si>
  <si>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Video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</si>
  <si>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</si>
  <si>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</si>
  <si>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</si>
  <si>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</si>
  <si>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</si>
  <si>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</si>
  <si>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</si>
  <si>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</si>
  <si>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</si>
  <si>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</si>
  <si>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</si>
  <si>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</si>
  <si>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</si>
  <si>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</si>
  <si>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</si>
  <si>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</si>
  <si>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Delta &amp; Gamma</t>
  </si>
  <si>
    <t>Options &amp; Volatility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</si>
  <si>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</si>
  <si>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</si>
  <si>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</si>
  <si>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</si>
  <si>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</si>
  <si>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</si>
  <si>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</si>
  <si>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</si>
  <si>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</si>
  <si>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</si>
  <si>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</si>
  <si>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</si>
  <si>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Taylor Series in the context of Bonds 1</t>
  </si>
  <si>
    <t>https://drive.google.com/open?id=11u39_Oq7aiLFQZ5dEuYdJLrgRDN1Y9G-</t>
  </si>
  <si>
    <t>Taylor Series in the context of Bonds 2</t>
  </si>
  <si>
    <t>https://drive.google.com/open?id=1SiufB7SOx-P1w6RBwn9ui3OFBEydin54</t>
  </si>
  <si>
    <t>Taylor Series in the context of Bonds 3</t>
  </si>
  <si>
    <t>https://drive.google.com/open?id=1vEnfSl0e6-YsnZVUw4mIb-x4CpuztsYx</t>
  </si>
  <si>
    <t>From Greeks to Taylor Series:</t>
  </si>
  <si>
    <t>BS_Intuition</t>
  </si>
  <si>
    <t>O_Greeks</t>
  </si>
  <si>
    <t>O_GreeksBehavior</t>
  </si>
  <si>
    <t>TaylorCalc</t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</si>
  <si>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</si>
  <si>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</si>
  <si>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r>
      <t>v</t>
    </r>
    <r>
      <rPr>
        <vertAlign val="subscript"/>
        <sz val="20"/>
        <color theme="1"/>
        <rFont val="Calibri (Body)"/>
      </rPr>
      <t>n</t>
    </r>
  </si>
  <si>
    <t>…</t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</si>
  <si>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</si>
  <si>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</si>
  <si>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</si>
  <si>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1</t>
    </r>
  </si>
  <si>
    <t>PV Exposure</t>
  </si>
  <si>
    <r>
      <t>q</t>
    </r>
    <r>
      <rPr>
        <vertAlign val="subscript"/>
        <sz val="20"/>
        <color theme="1"/>
        <rFont val="Calibri (Body)"/>
      </rPr>
      <t>n</t>
    </r>
  </si>
  <si>
    <r>
      <t>q</t>
    </r>
    <r>
      <rPr>
        <vertAlign val="subscript"/>
        <sz val="20"/>
        <color theme="1"/>
        <rFont val="Calibri (Body)"/>
      </rPr>
      <t>4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</si>
  <si>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</si>
  <si>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</si>
  <si>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1</t>
    </r>
  </si>
  <si>
    <t>PD</t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</si>
  <si>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</si>
  <si>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</si>
  <si>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</si>
  <si>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</si>
  <si>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</si>
  <si>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0</t>
    </r>
  </si>
  <si>
    <t>Time</t>
  </si>
  <si>
    <t>An estimate of its expected loss from a default by the counterparty</t>
  </si>
  <si>
    <t>The amount by which a dealer must reduce the value of transactions because of counterparty default risk</t>
  </si>
  <si>
    <t>Hull p.461-463</t>
  </si>
  <si>
    <t>Credit Value Adjustment (CVA)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</si>
  <si>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</si>
  <si>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</si>
  <si>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</si>
  <si>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</si>
  <si>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Vi = Value of Asset at time i.</t>
  </si>
  <si>
    <t>C = Collateral posted at previous period.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</si>
  <si>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</si>
  <si>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Accounting value of a transactions with counterparty = No default value - CVA + DVA</t>
  </si>
  <si>
    <t>Same formulas apply except that v is counterparty's exposure to dealer and q is dealer's PD</t>
  </si>
  <si>
    <t>DVA must benefit to the dealer (based on zero sum games definition, gain to one side always equals the loss to other side)</t>
  </si>
  <si>
    <t>It is the counterparty's CVA</t>
  </si>
  <si>
    <t>DVA is the expected cost to the counterparty because the dealer might default</t>
  </si>
  <si>
    <t>CVA is the expected cost to the dealer from a possible default by the counterparty</t>
  </si>
  <si>
    <t>DVA is a mirror image of CVA</t>
  </si>
  <si>
    <t>Debit (or debt) Value Adjustment (DVA) is an estimate of the cost to the counterparty of a default by the dealer</t>
  </si>
  <si>
    <t>Debt Value Adjustment (DVA)</t>
  </si>
  <si>
    <t>E[L] / (EAD * (1-R)) = PD</t>
  </si>
  <si>
    <t>E[L] = PD * EAD * (1-R)</t>
  </si>
  <si>
    <t>E[L] = PD * EAD * LGD</t>
  </si>
  <si>
    <t>Risk Management &amp; Financial Institutions Section 19.3</t>
  </si>
  <si>
    <t>PV[Loss]</t>
  </si>
  <si>
    <t>pv_rf_</t>
  </si>
  <si>
    <t>Loss</t>
  </si>
  <si>
    <t>Recovery</t>
  </si>
  <si>
    <t>value_rf_</t>
  </si>
  <si>
    <t>Time_</t>
  </si>
  <si>
    <t>PV</t>
  </si>
  <si>
    <t>TimeR</t>
  </si>
  <si>
    <t xml:space="preserve">Time </t>
  </si>
  <si>
    <t>Eloss</t>
  </si>
  <si>
    <t>Value_rf</t>
  </si>
  <si>
    <t>Value</t>
  </si>
  <si>
    <t>CouponPmt</t>
  </si>
  <si>
    <t>YTM_rf</t>
  </si>
  <si>
    <t>YTM</t>
  </si>
  <si>
    <t>Frequency</t>
  </si>
  <si>
    <t>CouponRate</t>
  </si>
  <si>
    <t>pv_rf</t>
  </si>
  <si>
    <t>pv</t>
  </si>
  <si>
    <t>pmt</t>
  </si>
  <si>
    <t>Period</t>
  </si>
  <si>
    <t>Face</t>
  </si>
  <si>
    <t>Page 413</t>
  </si>
  <si>
    <t>4th Edition</t>
  </si>
  <si>
    <t>Risk Management and Financial Institutions</t>
  </si>
  <si>
    <t>Calculate PD given a Credit Spread</t>
  </si>
  <si>
    <t>Spread2PD</t>
  </si>
  <si>
    <t>&lt;- notice how the percentile calculation is on the previous 60 days and does not include the current day.</t>
  </si>
  <si>
    <t>&lt;- copy this row up</t>
  </si>
  <si>
    <t>Probability of Exceedance</t>
  </si>
  <si>
    <t>Number of trials (Use the COUNT function)</t>
  </si>
  <si>
    <t>Populate the cell below in order to observe where your result is in the distribution below.</t>
  </si>
  <si>
    <t>Now, use the binomial distribution to observe what the probability of observing that count.</t>
  </si>
  <si>
    <t>Use the SUM function to count the number of exceedances.</t>
  </si>
  <si>
    <t>Use the COUNT function to count the number of days.</t>
  </si>
  <si>
    <t>Count up the number of exceedances.</t>
  </si>
  <si>
    <t>Drag this calculation up to the top.</t>
  </si>
  <si>
    <t>If you have successully done this the first time in a single row, then you can just copy the calculation.</t>
  </si>
  <si>
    <t>So instead of the very last 60 days, the window is from n-61 to n-1</t>
  </si>
  <si>
    <t>Now, repeat that but on a window that is one day forward.</t>
  </si>
  <si>
    <t>Note that, since the subject matter is %changes, the 99th worst change is 1st percentile.</t>
  </si>
  <si>
    <t>Use Percentile.Inc()</t>
  </si>
  <si>
    <t>Accomplish this task in a single row.</t>
  </si>
  <si>
    <t>For the previous 60 days, identify whether or not the worst change is worse than -.04</t>
  </si>
  <si>
    <t>Start at the bottom of this history of returns.</t>
  </si>
  <si>
    <t>Steps:</t>
  </si>
  <si>
    <t>The returns should only be worse than the preceeding estimate 1% of the time.</t>
  </si>
  <si>
    <t>The idea:</t>
  </si>
  <si>
    <t>Backtest this assumption.</t>
  </si>
  <si>
    <t>You believe the that 99th percentile worst change is a reliable measure of risk.</t>
  </si>
  <si>
    <t>Backtest3</t>
  </si>
  <si>
    <t>%Change</t>
  </si>
  <si>
    <t>Price</t>
  </si>
  <si>
    <t>Date</t>
  </si>
  <si>
    <t>Backtest2</t>
  </si>
  <si>
    <t>Backtest1</t>
  </si>
  <si>
    <t>CVA_1</t>
  </si>
  <si>
    <t>CVA_2</t>
  </si>
  <si>
    <t>DVA_1</t>
  </si>
  <si>
    <t>Backtest</t>
  </si>
  <si>
    <t>ELoss</t>
  </si>
  <si>
    <t>Thread:</t>
  </si>
  <si>
    <t>Regression</t>
  </si>
  <si>
    <t>Classification</t>
  </si>
  <si>
    <t>Classification Diagnostics</t>
  </si>
  <si>
    <t>Time Series</t>
  </si>
  <si>
    <t>Options</t>
  </si>
  <si>
    <t>Rates</t>
  </si>
  <si>
    <t>Special Topics</t>
  </si>
  <si>
    <t>Factor</t>
  </si>
  <si>
    <t>Knn</t>
  </si>
  <si>
    <t>Sensitivity</t>
  </si>
  <si>
    <t>Stationarity</t>
  </si>
  <si>
    <t>Payoffs, ATM Rule</t>
  </si>
  <si>
    <t>XXX</t>
  </si>
  <si>
    <t>Backtesting: CCR</t>
  </si>
  <si>
    <t>Fama French +</t>
  </si>
  <si>
    <t>OOS Testing</t>
  </si>
  <si>
    <t>Kmeans</t>
  </si>
  <si>
    <t>Seasonality</t>
  </si>
  <si>
    <t>Black Scholes, D-Hedging</t>
  </si>
  <si>
    <t>Forwards</t>
  </si>
  <si>
    <t>Hclust</t>
  </si>
  <si>
    <t>PPV</t>
  </si>
  <si>
    <t>Autocorrelation</t>
  </si>
  <si>
    <t>Greeks, risk neutral p</t>
  </si>
  <si>
    <t>Portfolio Mngt</t>
  </si>
  <si>
    <t>Backtesting: Overlap</t>
  </si>
  <si>
    <t>Logistic</t>
  </si>
  <si>
    <t>PAM</t>
  </si>
  <si>
    <t>NPV</t>
  </si>
  <si>
    <t>AR</t>
  </si>
  <si>
    <t>Binomial Option Pricing</t>
  </si>
  <si>
    <t>Kelly Criterion</t>
  </si>
  <si>
    <t>Decision Tree</t>
  </si>
  <si>
    <t>Apriori Algo</t>
  </si>
  <si>
    <t>Harmonic mean</t>
  </si>
  <si>
    <t>ARMA</t>
  </si>
  <si>
    <t>American Options</t>
  </si>
  <si>
    <t>Copulas</t>
  </si>
  <si>
    <t>Forests</t>
  </si>
  <si>
    <t>Naïve Bayes</t>
  </si>
  <si>
    <t>F1</t>
  </si>
  <si>
    <t>ARIMAX</t>
  </si>
  <si>
    <t>Exotic Options</t>
  </si>
  <si>
    <t>GBM</t>
  </si>
  <si>
    <t>Linear Discriminant Analysis</t>
  </si>
  <si>
    <t>ROCC</t>
  </si>
  <si>
    <t>SARIMAX</t>
  </si>
  <si>
    <t>Implied vol</t>
  </si>
  <si>
    <t>PCA</t>
  </si>
  <si>
    <t>Hard Margin Classifyer</t>
  </si>
  <si>
    <t>EWMA</t>
  </si>
  <si>
    <t>Vol Surfaces</t>
  </si>
  <si>
    <t>ANN</t>
  </si>
  <si>
    <t>Soft Margin Classifier</t>
  </si>
  <si>
    <t>Holt Winters</t>
  </si>
  <si>
    <t>EWMA &amp; Regularization</t>
  </si>
  <si>
    <t>CNN</t>
  </si>
  <si>
    <t>Support Vector Machines</t>
  </si>
  <si>
    <t>GARCH</t>
  </si>
  <si>
    <t>RNN</t>
  </si>
  <si>
    <t>tSNE</t>
  </si>
  <si>
    <t>XGARCH</t>
  </si>
  <si>
    <t>Goal:</t>
  </si>
  <si>
    <t>Benchmark Models</t>
  </si>
  <si>
    <t>Hi Dim Classification</t>
  </si>
  <si>
    <t>GARCH / LSTM</t>
  </si>
  <si>
    <t>Management</t>
  </si>
  <si>
    <t>Backtesting</t>
  </si>
  <si>
    <t>Python Menu</t>
  </si>
  <si>
    <t>https://colab.research.google.com/drive/1fGoSPxvDYXfRa4jI6cQBSUKSUaQ1uPd5?usp=sharing</t>
  </si>
  <si>
    <t>https://en.wikipedia.org/wiki/Precision_and_recall</t>
  </si>
  <si>
    <t>Can you detect what you are looking for?</t>
  </si>
  <si>
    <t>You are looking for cases of sickness.</t>
  </si>
  <si>
    <t>Diagnostics1</t>
  </si>
  <si>
    <t>Diagnostics2</t>
  </si>
  <si>
    <t>Reg1</t>
  </si>
  <si>
    <t>Reg2</t>
  </si>
  <si>
    <t>Bird</t>
  </si>
  <si>
    <t>Bomb</t>
  </si>
  <si>
    <t>TNR</t>
  </si>
  <si>
    <t>TPR</t>
  </si>
  <si>
    <t>Critical Value</t>
  </si>
  <si>
    <t>P</t>
  </si>
  <si>
    <t>FNR</t>
  </si>
  <si>
    <t>In economics, what is a production possibilites frontier?</t>
  </si>
  <si>
    <t>How can an ROC Curve be interpreted as a production possibilities frontier?</t>
  </si>
  <si>
    <t>Describe an ROC Curve in terms of Sensitivity and Specificity.</t>
  </si>
  <si>
    <t>Describe an ROC Curve in terms of TPR and TNR.</t>
  </si>
  <si>
    <t>How does switching from TNR to FNR help interpret the ROC in terms of risk?</t>
  </si>
  <si>
    <t>PPF_0</t>
  </si>
  <si>
    <t>PPF_1</t>
  </si>
  <si>
    <t>ROC_Curve</t>
  </si>
  <si>
    <t>ROC_Generator</t>
  </si>
  <si>
    <t>Diagnostics3</t>
  </si>
  <si>
    <t>SpecialTopics1</t>
  </si>
  <si>
    <t>SpecialTopics2</t>
  </si>
  <si>
    <t>MLE</t>
  </si>
  <si>
    <t>Reg3</t>
  </si>
  <si>
    <t>RegressionGuide</t>
  </si>
  <si>
    <t>Maximum Likelihood Estimation</t>
  </si>
  <si>
    <t>Linear Regression Assumption Testing</t>
  </si>
  <si>
    <t>Out of Sample Testing</t>
  </si>
  <si>
    <t>Reg2_AssumptionTesting</t>
  </si>
  <si>
    <t>Reg2_AIC</t>
  </si>
  <si>
    <t>Options1</t>
  </si>
  <si>
    <t>Options2</t>
  </si>
  <si>
    <t>Classification1</t>
  </si>
  <si>
    <t>Classification2</t>
  </si>
  <si>
    <t>HW1</t>
  </si>
  <si>
    <t>HW2</t>
  </si>
  <si>
    <t>HW3</t>
  </si>
  <si>
    <t>Demonstrate a fit either in code or with Excel here.</t>
  </si>
  <si>
    <t>How can you perform linear regression with MLE?</t>
  </si>
  <si>
    <t>Place the link here:</t>
  </si>
  <si>
    <t>Make your copy of the workbook public</t>
  </si>
  <si>
    <t>Answer the question below in the workbook or in this Excel tab.</t>
  </si>
  <si>
    <t>Answer HW 1</t>
  </si>
  <si>
    <t>Make a copy of the colab notebook</t>
  </si>
  <si>
    <t>Look up 'the curse of dimensionality' and describe below how it undermines KNN.</t>
  </si>
  <si>
    <t>Estimate Vega by taking the derivative of the normal approximation with respect to sigma.</t>
  </si>
  <si>
    <t>Derive the normal approximation for an ATM option.</t>
  </si>
  <si>
    <t>Write out a derivation of an average delta.</t>
  </si>
  <si>
    <t>Describe Gamma here.</t>
  </si>
  <si>
    <t>Why do do we need to test the entire distribution for backtesting CCR models</t>
  </si>
  <si>
    <t>PFE</t>
  </si>
  <si>
    <t>EPE</t>
  </si>
  <si>
    <t>Look up and define these terms from counterparty credit risk CCR.</t>
  </si>
  <si>
    <t>Look up stationarity and describe what it is below.</t>
  </si>
  <si>
    <t>PreWork4NextClass1</t>
  </si>
  <si>
    <t>Q_Regression1</t>
  </si>
  <si>
    <t>Q_Classification1</t>
  </si>
  <si>
    <t>Q_Diagnostics1</t>
  </si>
  <si>
    <t>Q_Options1</t>
  </si>
  <si>
    <t>Q_SpecialTopics1</t>
  </si>
  <si>
    <t>Q_TimeSeries1</t>
  </si>
  <si>
    <t>Q_Regression2</t>
  </si>
  <si>
    <t>Q_Classification2</t>
  </si>
  <si>
    <t>Q_Diagnostics2</t>
  </si>
  <si>
    <t>Q_Options2</t>
  </si>
  <si>
    <t>Q_SpecialTopics2</t>
  </si>
  <si>
    <t>Q_TimeSeries2</t>
  </si>
  <si>
    <t>PreWork4NextClass2</t>
  </si>
  <si>
    <t xml:space="preserve">  </t>
  </si>
  <si>
    <t>Long Gamma Delta Hedging</t>
  </si>
  <si>
    <t>Answer HW 2</t>
  </si>
  <si>
    <t>In Excel or a language of your choice …</t>
  </si>
  <si>
    <t>Create a call option and delta hedge it.</t>
  </si>
  <si>
    <t>Observe the profit history of the hedging behavior.</t>
  </si>
  <si>
    <t>How does the total profit at the end of a history relate to …</t>
  </si>
  <si>
    <t>The price of the call option?</t>
  </si>
  <si>
    <t>The level of volatility?</t>
  </si>
  <si>
    <t>What happens if the volatilty turns out higher than the level when the option was first priced?</t>
  </si>
  <si>
    <t>Q_Regression3</t>
  </si>
  <si>
    <t>Q_Classification3</t>
  </si>
  <si>
    <t>Q_Diagnostics3</t>
  </si>
  <si>
    <t>Q_Options3</t>
  </si>
  <si>
    <t>Q_SpecialTopics3</t>
  </si>
  <si>
    <t>Q_TimeSeries3</t>
  </si>
  <si>
    <t>PreWork4NextClass3</t>
  </si>
  <si>
    <t>Spreads</t>
  </si>
  <si>
    <t>NSS</t>
  </si>
  <si>
    <t>Backtesting  a distribution</t>
  </si>
  <si>
    <t>How to Build a QQPlot</t>
  </si>
  <si>
    <t>Testing  a distribution</t>
  </si>
  <si>
    <t>DistributionTesting</t>
  </si>
  <si>
    <t>QQPlots</t>
  </si>
  <si>
    <t>Backtesting: QQPlot</t>
  </si>
  <si>
    <t>Backtesting: Distribution Testing</t>
  </si>
  <si>
    <t>SpecialTopics3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</si>
</sst>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00000000"/>
    <numFmt numFmtId="165" formatCode="0.0"/>
    <numFmt numFmtId="166" formatCode="0.0000"/>
  </numFmts>
  <fonts count="33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9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vertAlign val="subscript"/>
      <sz val="20"/>
      <color theme="1"/>
      <name val="Symbol"/>
      <charset val="2"/>
    </font>
    <font>
      <sz val="11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theme="0" tint="-0.1499984740745262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92D050"/>
        <bgColor rgb="FF92D050"/>
      </patternFill>
    </fill>
    <fill>
      <patternFill patternType="solid">
        <fgColor rgb="FFFEF2CB"/>
        <bgColor rgb="FFFEF2CB"/>
      </patternFill>
    </fill>
    <fill>
      <patternFill patternType="solid">
        <fgColor rgb="FFFFC000"/>
        <bgColor rgb="FFFFC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9">
    <xf numFmtId="0" fontId="0" fillId="0" borderId="0"/>
    <xf numFmtId="0" fontId="3" fillId="0" borderId="0" applyNumberFormat="0" applyFill="0" applyBorder="0" applyAlignment="0" applyProtection="0"/>
    <xf numFmtId="0" fontId="8" fillId="0" borderId="0"/>
    <xf numFmtId="9" fontId="15" fillId="0" borderId="0" applyFont="0" applyFill="0" applyBorder="0" applyAlignment="0" applyProtection="0"/>
    <xf numFmtId="0" fontId="15" fillId="0" borderId="0"/>
    <xf numFmtId="0" fontId="19" fillId="0" borderId="0" applyNumberFormat="0" applyFill="0" applyBorder="0" applyAlignment="0" applyProtection="0"/>
    <xf numFmtId="0" fontId="8" fillId="0" borderId="0"/>
    <xf numFmtId="44" fontId="15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104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2" fillId="5" borderId="0" xfId="0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4" borderId="0" xfId="0" applyFont="1" applyFill="1"/>
    <xf numFmtId="0" fontId="1" fillId="2" borderId="0" xfId="0" applyFont="1" applyFill="1" applyAlignment="1">
      <alignment horizontal="center"/>
    </xf>
    <xf numFmtId="0" fontId="1" fillId="5" borderId="0" xfId="0" applyFont="1" applyFill="1"/>
    <xf numFmtId="0" fontId="1" fillId="2" borderId="0" xfId="0" quotePrefix="1" applyFont="1" applyFill="1"/>
    <xf numFmtId="0" fontId="1" fillId="5" borderId="0" xfId="0" applyFont="1" applyFill="1" applyAlignment="1">
      <alignment horizontal="center"/>
    </xf>
    <xf numFmtId="0" fontId="1" fillId="5" borderId="1" xfId="0" applyFont="1" applyFill="1" applyBorder="1"/>
    <xf numFmtId="0" fontId="11" fillId="6" borderId="0" xfId="0" applyFont="1" applyFill="1"/>
    <xf numFmtId="0" fontId="1" fillId="2" borderId="2" xfId="0" applyFont="1" applyFill="1" applyBorder="1"/>
    <xf numFmtId="0" fontId="12" fillId="2" borderId="0" xfId="0" applyFont="1" applyFill="1" applyAlignment="1">
      <alignment horizontal="right"/>
    </xf>
    <xf numFmtId="0" fontId="1" fillId="2" borderId="0" xfId="0" applyFont="1" applyFill="1" applyAlignment="1">
      <alignment horizontal="right" shrinkToFit="1"/>
    </xf>
    <xf numFmtId="0" fontId="3" fillId="7" borderId="0" xfId="1" applyFill="1"/>
    <xf numFmtId="0" fontId="1" fillId="7" borderId="0" xfId="0" applyFont="1" applyFill="1"/>
    <xf numFmtId="0" fontId="13" fillId="7" borderId="0" xfId="0" applyFont="1" applyFill="1"/>
    <xf numFmtId="0" fontId="1" fillId="8" borderId="0" xfId="2" applyFont="1" applyFill="1"/>
    <xf numFmtId="0" fontId="1" fillId="8" borderId="0" xfId="3" applyNumberFormat="1" applyFont="1" applyFill="1"/>
    <xf numFmtId="0" fontId="7" fillId="9" borderId="0" xfId="4" applyFont="1" applyFill="1"/>
    <xf numFmtId="0" fontId="1" fillId="8" borderId="0" xfId="2" applyFont="1" applyFill="1" applyAlignment="1">
      <alignment horizontal="right"/>
    </xf>
    <xf numFmtId="0" fontId="16" fillId="8" borderId="0" xfId="1" applyFont="1" applyFill="1"/>
    <xf numFmtId="0" fontId="17" fillId="2" borderId="0" xfId="0" applyFont="1" applyFill="1"/>
    <xf numFmtId="0" fontId="16" fillId="2" borderId="0" xfId="1" applyFont="1" applyFill="1"/>
    <xf numFmtId="0" fontId="17" fillId="2" borderId="0" xfId="0" quotePrefix="1" applyFont="1" applyFill="1"/>
    <xf numFmtId="0" fontId="20" fillId="2" borderId="0" xfId="5" applyFont="1" applyFill="1"/>
    <xf numFmtId="0" fontId="21" fillId="2" borderId="0" xfId="5" applyFont="1" applyFill="1"/>
    <xf numFmtId="0" fontId="1" fillId="2" borderId="0" xfId="4" applyFont="1" applyFill="1"/>
    <xf numFmtId="0" fontId="12" fillId="2" borderId="0" xfId="4" applyFont="1" applyFill="1"/>
    <xf numFmtId="0" fontId="1" fillId="2" borderId="2" xfId="4" applyFont="1" applyFill="1" applyBorder="1"/>
    <xf numFmtId="0" fontId="19" fillId="2" borderId="0" xfId="5" applyFill="1"/>
    <xf numFmtId="0" fontId="22" fillId="10" borderId="0" xfId="0" applyFont="1" applyFill="1"/>
    <xf numFmtId="0" fontId="23" fillId="8" borderId="0" xfId="0" applyFont="1" applyFill="1"/>
    <xf numFmtId="0" fontId="24" fillId="8" borderId="0" xfId="0" applyFont="1" applyFill="1"/>
    <xf numFmtId="0" fontId="25" fillId="8" borderId="0" xfId="1" applyFont="1" applyFill="1"/>
    <xf numFmtId="0" fontId="26" fillId="8" borderId="0" xfId="1" applyFont="1" applyFill="1"/>
    <xf numFmtId="0" fontId="1" fillId="2" borderId="0" xfId="6" applyFont="1" applyFill="1"/>
    <xf numFmtId="0" fontId="27" fillId="2" borderId="0" xfId="6" applyFont="1" applyFill="1"/>
    <xf numFmtId="0" fontId="1" fillId="3" borderId="0" xfId="6" applyFont="1" applyFill="1" applyAlignment="1">
      <alignment horizontal="center"/>
    </xf>
    <xf numFmtId="0" fontId="1" fillId="4" borderId="0" xfId="6" applyFont="1" applyFill="1"/>
    <xf numFmtId="0" fontId="1" fillId="2" borderId="0" xfId="6" applyFont="1" applyFill="1" applyAlignment="1">
      <alignment horizontal="right"/>
    </xf>
    <xf numFmtId="0" fontId="28" fillId="2" borderId="0" xfId="6" applyFont="1" applyFill="1"/>
    <xf numFmtId="0" fontId="1" fillId="4" borderId="0" xfId="6" applyFont="1" applyFill="1" applyAlignment="1">
      <alignment horizontal="center"/>
    </xf>
    <xf numFmtId="0" fontId="29" fillId="8" borderId="0" xfId="4" applyFont="1" applyFill="1"/>
    <xf numFmtId="0" fontId="30" fillId="8" borderId="0" xfId="4" applyFont="1" applyFill="1"/>
    <xf numFmtId="0" fontId="1" fillId="8" borderId="0" xfId="4" applyFont="1" applyFill="1" applyAlignment="1">
      <alignment vertical="top"/>
    </xf>
    <xf numFmtId="0" fontId="15" fillId="7" borderId="0" xfId="4" applyFill="1"/>
    <xf numFmtId="2" fontId="15" fillId="7" borderId="0" xfId="4" applyNumberFormat="1" applyFill="1"/>
    <xf numFmtId="166" fontId="15" fillId="7" borderId="0" xfId="4" applyNumberFormat="1" applyFill="1"/>
    <xf numFmtId="10" fontId="0" fillId="7" borderId="0" xfId="3" applyNumberFormat="1" applyFont="1" applyFill="1"/>
    <xf numFmtId="0" fontId="15" fillId="7" borderId="0" xfId="4" applyFill="1" applyAlignment="1">
      <alignment horizontal="right"/>
    </xf>
    <xf numFmtId="0" fontId="15" fillId="7" borderId="3" xfId="4" applyFill="1" applyBorder="1"/>
    <xf numFmtId="0" fontId="15" fillId="7" borderId="2" xfId="4" applyFill="1" applyBorder="1"/>
    <xf numFmtId="0" fontId="15" fillId="7" borderId="4" xfId="4" applyFill="1" applyBorder="1"/>
    <xf numFmtId="0" fontId="15" fillId="7" borderId="5" xfId="4" applyFill="1" applyBorder="1"/>
    <xf numFmtId="0" fontId="15" fillId="7" borderId="6" xfId="4" applyFill="1" applyBorder="1"/>
    <xf numFmtId="0" fontId="15" fillId="7" borderId="7" xfId="4" applyFill="1" applyBorder="1"/>
    <xf numFmtId="0" fontId="15" fillId="7" borderId="8" xfId="4" applyFill="1" applyBorder="1"/>
    <xf numFmtId="0" fontId="15" fillId="7" borderId="9" xfId="4" applyFill="1" applyBorder="1"/>
    <xf numFmtId="44" fontId="15" fillId="7" borderId="0" xfId="4" applyNumberFormat="1" applyFill="1"/>
    <xf numFmtId="44" fontId="0" fillId="7" borderId="0" xfId="7" applyFont="1" applyFill="1"/>
    <xf numFmtId="9" fontId="15" fillId="7" borderId="0" xfId="4" applyNumberFormat="1" applyFill="1"/>
    <xf numFmtId="0" fontId="17" fillId="7" borderId="0" xfId="4" applyFont="1" applyFill="1"/>
    <xf numFmtId="0" fontId="16" fillId="7" borderId="0" xfId="5" applyFont="1" applyFill="1"/>
    <xf numFmtId="0" fontId="1" fillId="11" borderId="0" xfId="0" applyFont="1" applyFill="1"/>
    <xf numFmtId="14" fontId="1" fillId="11" borderId="0" xfId="0" applyNumberFormat="1" applyFont="1" applyFill="1"/>
    <xf numFmtId="0" fontId="1" fillId="12" borderId="0" xfId="0" applyFont="1" applyFill="1"/>
    <xf numFmtId="0" fontId="1" fillId="13" borderId="0" xfId="0" applyFont="1" applyFill="1"/>
    <xf numFmtId="9" fontId="1" fillId="11" borderId="0" xfId="0" applyNumberFormat="1" applyFont="1" applyFill="1"/>
    <xf numFmtId="0" fontId="1" fillId="14" borderId="0" xfId="0" applyFont="1" applyFill="1"/>
    <xf numFmtId="0" fontId="31" fillId="11" borderId="0" xfId="0" applyFont="1" applyFill="1"/>
    <xf numFmtId="0" fontId="32" fillId="2" borderId="0" xfId="0" applyFont="1" applyFill="1"/>
    <xf numFmtId="9" fontId="32" fillId="2" borderId="0" xfId="0" applyNumberFormat="1" applyFont="1" applyFill="1"/>
    <xf numFmtId="9" fontId="32" fillId="2" borderId="0" xfId="8" applyFont="1" applyFill="1"/>
    <xf numFmtId="0" fontId="32" fillId="2" borderId="0" xfId="0" applyFont="1" applyFill="1" applyAlignment="1">
      <alignment horizontal="right"/>
    </xf>
    <xf numFmtId="9" fontId="0" fillId="2" borderId="0" xfId="0" applyNumberFormat="1" applyFill="1"/>
    <xf numFmtId="9" fontId="0" fillId="2" borderId="0" xfId="8" applyFont="1" applyFill="1"/>
    <xf numFmtId="9" fontId="0" fillId="3" borderId="0" xfId="8" applyFont="1" applyFill="1"/>
    <xf numFmtId="9" fontId="0" fillId="4" borderId="0" xfId="0" applyNumberFormat="1" applyFill="1"/>
    <xf numFmtId="0" fontId="1" fillId="2" borderId="0" xfId="0" applyFont="1" applyFill="1" applyAlignment="1">
      <alignment horizontal="left" indent="1"/>
    </xf>
    <xf numFmtId="0" fontId="28" fillId="2" borderId="0" xfId="0" applyFont="1" applyFill="1" applyAlignment="1">
      <alignment horizontal="center"/>
    </xf>
  </cellXfs>
  <cellStyles count="9">
    <cellStyle name="Currency 2" xfId="7" xr:uid="{857ABF84-F5C4-6F4B-84FE-1BA6E48805E0}"/>
    <cellStyle name="Hyperlink" xfId="1" builtinId="8"/>
    <cellStyle name="Hyperlink 2" xfId="5" xr:uid="{CEB08EA2-1DEB-6246-BECE-35652EC9B496}"/>
    <cellStyle name="Normal" xfId="0" builtinId="0"/>
    <cellStyle name="Normal 10" xfId="6" xr:uid="{5147343E-C349-5F4E-AACB-6DA398CD4A82}"/>
    <cellStyle name="Normal 2" xfId="4" xr:uid="{6FA40368-B895-A543-BF74-32333F48FB11}"/>
    <cellStyle name="Normal 2 2" xfId="2" xr:uid="{F4630632-6AA9-2A40-A176-987E8269D883}"/>
    <cellStyle name="Percent" xfId="8" builtinId="5"/>
    <cellStyle name="Percent 2" xfId="3" xr:uid="{9E420B30-7096-2346-84C1-A80AA7047073}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28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externalLink" Target="externalLinks/externalLink49.xml"/><Relationship Id="rId107" Type="http://schemas.openxmlformats.org/officeDocument/2006/relationships/externalLink" Target="externalLinks/externalLink1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externalLink" Target="externalLinks/externalLink3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1.xml"/><Relationship Id="rId95" Type="http://schemas.openxmlformats.org/officeDocument/2006/relationships/externalLink" Target="externalLinks/externalLink6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externalLink" Target="externalLinks/externalLink24.xml"/><Relationship Id="rId118" Type="http://schemas.openxmlformats.org/officeDocument/2006/relationships/externalLink" Target="externalLinks/externalLink29.xml"/><Relationship Id="rId134" Type="http://schemas.openxmlformats.org/officeDocument/2006/relationships/externalLink" Target="externalLinks/externalLink45.xml"/><Relationship Id="rId139" Type="http://schemas.openxmlformats.org/officeDocument/2006/relationships/externalLink" Target="externalLinks/externalLink50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externalLink" Target="externalLinks/externalLink14.xml"/><Relationship Id="rId108" Type="http://schemas.openxmlformats.org/officeDocument/2006/relationships/externalLink" Target="externalLinks/externalLink19.xml"/><Relationship Id="rId124" Type="http://schemas.openxmlformats.org/officeDocument/2006/relationships/externalLink" Target="externalLinks/externalLink35.xml"/><Relationship Id="rId129" Type="http://schemas.openxmlformats.org/officeDocument/2006/relationships/externalLink" Target="externalLinks/externalLink40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externalLink" Target="externalLinks/externalLink2.xml"/><Relationship Id="rId96" Type="http://schemas.openxmlformats.org/officeDocument/2006/relationships/externalLink" Target="externalLinks/externalLink7.xml"/><Relationship Id="rId140" Type="http://schemas.openxmlformats.org/officeDocument/2006/relationships/theme" Target="theme/theme1.xml"/><Relationship Id="rId14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externalLink" Target="externalLinks/externalLink25.xml"/><Relationship Id="rId119" Type="http://schemas.openxmlformats.org/officeDocument/2006/relationships/externalLink" Target="externalLinks/externalLink30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externalLink" Target="externalLinks/externalLink41.xml"/><Relationship Id="rId135" Type="http://schemas.openxmlformats.org/officeDocument/2006/relationships/externalLink" Target="externalLinks/externalLink4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externalLink" Target="externalLinks/externalLink20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8.xml"/><Relationship Id="rId104" Type="http://schemas.openxmlformats.org/officeDocument/2006/relationships/externalLink" Target="externalLinks/externalLink15.xml"/><Relationship Id="rId120" Type="http://schemas.openxmlformats.org/officeDocument/2006/relationships/externalLink" Target="externalLinks/externalLink31.xml"/><Relationship Id="rId125" Type="http://schemas.openxmlformats.org/officeDocument/2006/relationships/externalLink" Target="externalLinks/externalLink36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externalLink" Target="externalLinks/externalLink21.xml"/><Relationship Id="rId115" Type="http://schemas.openxmlformats.org/officeDocument/2006/relationships/externalLink" Target="externalLinks/externalLink26.xml"/><Relationship Id="rId131" Type="http://schemas.openxmlformats.org/officeDocument/2006/relationships/externalLink" Target="externalLinks/externalLink42.xml"/><Relationship Id="rId136" Type="http://schemas.openxmlformats.org/officeDocument/2006/relationships/externalLink" Target="externalLinks/externalLink4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externalLink" Target="externalLinks/externalLink11.xml"/><Relationship Id="rId105" Type="http://schemas.openxmlformats.org/officeDocument/2006/relationships/externalLink" Target="externalLinks/externalLink16.xml"/><Relationship Id="rId126" Type="http://schemas.openxmlformats.org/officeDocument/2006/relationships/externalLink" Target="externalLinks/externalLink3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4.xml"/><Relationship Id="rId98" Type="http://schemas.openxmlformats.org/officeDocument/2006/relationships/externalLink" Target="externalLinks/externalLink9.xml"/><Relationship Id="rId121" Type="http://schemas.openxmlformats.org/officeDocument/2006/relationships/externalLink" Target="externalLinks/externalLink32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externalLink" Target="externalLinks/externalLink27.xml"/><Relationship Id="rId137" Type="http://schemas.openxmlformats.org/officeDocument/2006/relationships/externalLink" Target="externalLinks/externalLink4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externalLink" Target="externalLinks/externalLink22.xml"/><Relationship Id="rId132" Type="http://schemas.openxmlformats.org/officeDocument/2006/relationships/externalLink" Target="externalLinks/externalLink4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externalLink" Target="externalLinks/externalLink17.xml"/><Relationship Id="rId127" Type="http://schemas.openxmlformats.org/officeDocument/2006/relationships/externalLink" Target="externalLinks/externalLink38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externalLink" Target="externalLinks/externalLink5.xml"/><Relationship Id="rId99" Type="http://schemas.openxmlformats.org/officeDocument/2006/relationships/externalLink" Target="externalLinks/externalLink10.xml"/><Relationship Id="rId101" Type="http://schemas.openxmlformats.org/officeDocument/2006/relationships/externalLink" Target="externalLinks/externalLink12.xml"/><Relationship Id="rId122" Type="http://schemas.openxmlformats.org/officeDocument/2006/relationships/externalLink" Target="externalLinks/externalLink33.xml"/><Relationship Id="rId143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externalLink" Target="externalLinks/externalLink23.xml"/><Relationship Id="rId133" Type="http://schemas.openxmlformats.org/officeDocument/2006/relationships/externalLink" Target="externalLinks/externalLink4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externalLink" Target="externalLinks/externalLink13.xml"/><Relationship Id="rId123" Type="http://schemas.openxmlformats.org/officeDocument/2006/relationships/externalLink" Target="externalLinks/externalLink34.xml"/><Relationship Id="rId14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6854588873112181E-2"/>
          <c:y val="5.0450450450450449E-2"/>
          <c:w val="0.86964131276623213"/>
          <c:h val="0.87679279279279276"/>
        </c:manualLayout>
      </c:layout>
      <c:surface3DChart>
        <c:wireframe val="0"/>
        <c:ser>
          <c:idx val="0"/>
          <c:order val="0"/>
          <c:tx>
            <c:strRef>
              <c:f>MLE_Ex2!$J$7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MLE_Ex2!$K$7:$X$7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0-BD13-C74C-88F7-8DE6D23B49B5}"/>
            </c:ext>
          </c:extLst>
        </c:ser>
        <c:ser>
          <c:idx val="1"/>
          <c:order val="1"/>
          <c:tx>
            <c:strRef>
              <c:f>MLE_Ex2!$J$8</c:f>
              <c:strCache>
                <c:ptCount val="1"/>
                <c:pt idx="0">
                  <c:v>10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MLE_Ex2!$K$8:$X$8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1-BD13-C74C-88F7-8DE6D23B49B5}"/>
            </c:ext>
          </c:extLst>
        </c:ser>
        <c:ser>
          <c:idx val="2"/>
          <c:order val="2"/>
          <c:tx>
            <c:strRef>
              <c:f>MLE_Ex2!$J$9</c:f>
              <c:strCache>
                <c:ptCount val="1"/>
                <c:pt idx="0">
                  <c:v>15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MLE_Ex2!$K$9:$X$9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2-BD13-C74C-88F7-8DE6D23B49B5}"/>
            </c:ext>
          </c:extLst>
        </c:ser>
        <c:ser>
          <c:idx val="3"/>
          <c:order val="3"/>
          <c:tx>
            <c:strRef>
              <c:f>MLE_Ex2!$J$10</c:f>
              <c:strCache>
                <c:ptCount val="1"/>
                <c:pt idx="0">
                  <c:v>20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MLE_Ex2!$K$10:$X$10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3-BD13-C74C-88F7-8DE6D23B49B5}"/>
            </c:ext>
          </c:extLst>
        </c:ser>
        <c:ser>
          <c:idx val="4"/>
          <c:order val="4"/>
          <c:tx>
            <c:strRef>
              <c:f>MLE_Ex2!$J$11</c:f>
              <c:strCache>
                <c:ptCount val="1"/>
                <c:pt idx="0">
                  <c:v>25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MLE_Ex2!$K$11:$X$11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4-BD13-C74C-88F7-8DE6D23B49B5}"/>
            </c:ext>
          </c:extLst>
        </c:ser>
        <c:ser>
          <c:idx val="5"/>
          <c:order val="5"/>
          <c:tx>
            <c:strRef>
              <c:f>MLE_Ex2!$J$12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MLE_Ex2!$K$12:$X$12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5-BD13-C74C-88F7-8DE6D23B49B5}"/>
            </c:ext>
          </c:extLst>
        </c:ser>
        <c:ser>
          <c:idx val="6"/>
          <c:order val="6"/>
          <c:tx>
            <c:strRef>
              <c:f>MLE_Ex2!$J$13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MLE_Ex2!$K$13:$X$13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6-BD13-C74C-88F7-8DE6D23B49B5}"/>
            </c:ext>
          </c:extLst>
        </c:ser>
        <c:ser>
          <c:idx val="7"/>
          <c:order val="7"/>
          <c:tx>
            <c:strRef>
              <c:f>MLE_Ex2!$J$14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MLE_Ex2!$K$14:$X$14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7-BD13-C74C-88F7-8DE6D23B49B5}"/>
            </c:ext>
          </c:extLst>
        </c:ser>
        <c:ser>
          <c:idx val="8"/>
          <c:order val="8"/>
          <c:tx>
            <c:strRef>
              <c:f>MLE_Ex2!$J$15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MLE_Ex2!$K$15:$X$15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8-BD13-C74C-88F7-8DE6D23B49B5}"/>
            </c:ext>
          </c:extLst>
        </c:ser>
        <c:ser>
          <c:idx val="9"/>
          <c:order val="9"/>
          <c:tx>
            <c:strRef>
              <c:f>MLE_Ex2!$J$16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MLE_Ex2!$K$16:$X$16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9-BD13-C74C-88F7-8DE6D23B49B5}"/>
            </c:ext>
          </c:extLst>
        </c:ser>
        <c:ser>
          <c:idx val="10"/>
          <c:order val="10"/>
          <c:tx>
            <c:strRef>
              <c:f>MLE_Ex2!$J$17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MLE_Ex2!$K$17:$X$17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A-BD13-C74C-88F7-8DE6D23B49B5}"/>
            </c:ext>
          </c:extLst>
        </c:ser>
        <c:ser>
          <c:idx val="11"/>
          <c:order val="11"/>
          <c:tx>
            <c:strRef>
              <c:f>MLE_Ex2!$J$18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MLE_Ex2!$K$18:$X$18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B-BD13-C74C-88F7-8DE6D23B49B5}"/>
            </c:ext>
          </c:extLst>
        </c:ser>
        <c:ser>
          <c:idx val="12"/>
          <c:order val="12"/>
          <c:tx>
            <c:strRef>
              <c:f>MLE_Ex2!$J$19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MLE_Ex2!$K$19:$X$19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C-BD13-C74C-88F7-8DE6D23B49B5}"/>
            </c:ext>
          </c:extLst>
        </c:ser>
        <c:ser>
          <c:idx val="13"/>
          <c:order val="13"/>
          <c:tx>
            <c:strRef>
              <c:f>MLE_Ex2!$J$20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MLE_Ex2!$K$6:$X$6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cat>
          <c:val>
            <c:numRef>
              <c:f>MLE_Ex2!$K$20:$X$20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0D-BD13-C74C-88F7-8DE6D23B49B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92559024"/>
        <c:axId val="56941616"/>
        <c:axId val="146431744"/>
      </c:surface3DChart>
      <c:catAx>
        <c:axId val="9255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  <c:auto val="1"/>
        <c:lblAlgn val="ctr"/>
        <c:lblOffset val="100"/>
        <c:noMultiLvlLbl val="0"/>
      </c:catAx>
      <c:valAx>
        <c:axId val="5694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59024"/>
        <c:crosses val="autoZero"/>
        <c:crossBetween val="midCat"/>
      </c:valAx>
      <c:serAx>
        <c:axId val="1464317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1616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897175742550594E-2"/>
          <c:y val="3.4063260340632603E-2"/>
          <c:w val="0.96800893514373021"/>
          <c:h val="0.86116730846600376"/>
        </c:manualLayout>
      </c:layout>
      <c:barChart>
        <c:barDir val="col"/>
        <c:grouping val="clustered"/>
        <c:varyColors val="0"/>
        <c:ser>
          <c:idx val="0"/>
          <c:order val="0"/>
          <c:tx>
            <c:v>Data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MLE_Demo!$H$32:$H$72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15</c:v>
                </c:pt>
                <c:pt idx="17">
                  <c:v>42</c:v>
                </c:pt>
                <c:pt idx="18">
                  <c:v>78</c:v>
                </c:pt>
                <c:pt idx="19">
                  <c:v>145</c:v>
                </c:pt>
                <c:pt idx="20">
                  <c:v>185</c:v>
                </c:pt>
                <c:pt idx="21">
                  <c:v>184</c:v>
                </c:pt>
                <c:pt idx="22">
                  <c:v>176</c:v>
                </c:pt>
                <c:pt idx="23">
                  <c:v>107</c:v>
                </c:pt>
                <c:pt idx="24">
                  <c:v>36</c:v>
                </c:pt>
                <c:pt idx="25">
                  <c:v>23</c:v>
                </c:pt>
                <c:pt idx="26">
                  <c:v>3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329536"/>
        <c:axId val="1583331184"/>
      </c:barChart>
      <c:lineChart>
        <c:grouping val="standard"/>
        <c:varyColors val="0"/>
        <c:ser>
          <c:idx val="1"/>
          <c:order val="1"/>
          <c:tx>
            <c:v>Distribution Function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MLE_Demo!$G$32:$G$72</c:f>
              <c:numCache>
                <c:formatCode>General</c:formatCode>
                <c:ptCount val="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cat>
          <c:val>
            <c:numRef>
              <c:f>MLE_Demo!$I$32:$I$72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6</c:v>
                </c:pt>
                <c:pt idx="24">
                  <c:v>13</c:v>
                </c:pt>
                <c:pt idx="25">
                  <c:v>25</c:v>
                </c:pt>
                <c:pt idx="26">
                  <c:v>44</c:v>
                </c:pt>
                <c:pt idx="27">
                  <c:v>67</c:v>
                </c:pt>
                <c:pt idx="28">
                  <c:v>94</c:v>
                </c:pt>
                <c:pt idx="29">
                  <c:v>117</c:v>
                </c:pt>
                <c:pt idx="30">
                  <c:v>131</c:v>
                </c:pt>
                <c:pt idx="31">
                  <c:v>131</c:v>
                </c:pt>
                <c:pt idx="32">
                  <c:v>117</c:v>
                </c:pt>
                <c:pt idx="33">
                  <c:v>94</c:v>
                </c:pt>
                <c:pt idx="34">
                  <c:v>67</c:v>
                </c:pt>
                <c:pt idx="35">
                  <c:v>44</c:v>
                </c:pt>
                <c:pt idx="36">
                  <c:v>25</c:v>
                </c:pt>
                <c:pt idx="37">
                  <c:v>13</c:v>
                </c:pt>
                <c:pt idx="38">
                  <c:v>6</c:v>
                </c:pt>
                <c:pt idx="39">
                  <c:v>2</c:v>
                </c:pt>
                <c:pt idx="4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95-CC4D-925F-793541A59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329536"/>
        <c:axId val="1583331184"/>
      </c:lineChart>
      <c:catAx>
        <c:axId val="158332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331184"/>
        <c:crosses val="autoZero"/>
        <c:auto val="1"/>
        <c:lblAlgn val="ctr"/>
        <c:lblOffset val="100"/>
        <c:noMultiLvlLbl val="0"/>
      </c:catAx>
      <c:valAx>
        <c:axId val="15833311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833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MLE_Note!$C$36</c:f>
              <c:strCache>
                <c:ptCount val="1"/>
                <c:pt idx="0">
                  <c:v>log(x)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MLE_Note!$B$37:$B$46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MLE_Note!$C$37:$C$46</c:f>
              <c:numCache>
                <c:formatCode>General</c:formatCode>
                <c:ptCount val="1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D4-B248-8BDF-01A08CC23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4585792"/>
        <c:axId val="774700976"/>
      </c:scatterChart>
      <c:valAx>
        <c:axId val="77458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700976"/>
        <c:crosses val="autoZero"/>
        <c:crossBetween val="midCat"/>
      </c:valAx>
      <c:valAx>
        <c:axId val="77470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458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0.12392978734139104</c:v>
                </c:pt>
                <c:pt idx="1">
                  <c:v>0.88180175119960602</c:v>
                </c:pt>
                <c:pt idx="2">
                  <c:v>0.87177184237949712</c:v>
                </c:pt>
                <c:pt idx="3">
                  <c:v>0.6167849110794329</c:v>
                </c:pt>
                <c:pt idx="4">
                  <c:v>0.73667071413532959</c:v>
                </c:pt>
                <c:pt idx="5">
                  <c:v>0.43309369835614941</c:v>
                </c:pt>
                <c:pt idx="6">
                  <c:v>0.34521143119162756</c:v>
                </c:pt>
                <c:pt idx="7">
                  <c:v>0.69078493393298279</c:v>
                </c:pt>
                <c:pt idx="8">
                  <c:v>0.27261551870656509</c:v>
                </c:pt>
                <c:pt idx="9">
                  <c:v>0.5887996348402641</c:v>
                </c:pt>
                <c:pt idx="10">
                  <c:v>0.57559731579233953</c:v>
                </c:pt>
                <c:pt idx="11">
                  <c:v>9.7929432099180369E-2</c:v>
                </c:pt>
                <c:pt idx="12">
                  <c:v>0.9975845396588231</c:v>
                </c:pt>
                <c:pt idx="13">
                  <c:v>6.73665889981091E-2</c:v>
                </c:pt>
                <c:pt idx="14">
                  <c:v>0.84703720483832601</c:v>
                </c:pt>
                <c:pt idx="15">
                  <c:v>0.78153662288813697</c:v>
                </c:pt>
                <c:pt idx="16">
                  <c:v>0.48889726382002652</c:v>
                </c:pt>
                <c:pt idx="17">
                  <c:v>0.91737674604582098</c:v>
                </c:pt>
                <c:pt idx="18">
                  <c:v>0.20901077242985067</c:v>
                </c:pt>
                <c:pt idx="19">
                  <c:v>0.96225681279393227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0.65617647412381841</c:v>
                </c:pt>
                <c:pt idx="1">
                  <c:v>0.95606353555143964</c:v>
                </c:pt>
                <c:pt idx="2">
                  <c:v>0.91893398804615933</c:v>
                </c:pt>
                <c:pt idx="3">
                  <c:v>0.68530519671982326</c:v>
                </c:pt>
                <c:pt idx="4">
                  <c:v>0.84731438195371145</c:v>
                </c:pt>
                <c:pt idx="5">
                  <c:v>0.92852101238279661</c:v>
                </c:pt>
                <c:pt idx="6">
                  <c:v>0.47968876014353512</c:v>
                </c:pt>
                <c:pt idx="7">
                  <c:v>0.86464968389864749</c:v>
                </c:pt>
                <c:pt idx="8">
                  <c:v>0.60847923820699013</c:v>
                </c:pt>
                <c:pt idx="9">
                  <c:v>0.75586187913933678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0.12392978734139104</c:v>
                </c:pt>
                <c:pt idx="1">
                  <c:v>0.88180175119960602</c:v>
                </c:pt>
                <c:pt idx="2">
                  <c:v>0.87177184237949712</c:v>
                </c:pt>
                <c:pt idx="3">
                  <c:v>0.6167849110794329</c:v>
                </c:pt>
                <c:pt idx="4">
                  <c:v>0.73667071413532959</c:v>
                </c:pt>
                <c:pt idx="5">
                  <c:v>0.43309369835614941</c:v>
                </c:pt>
                <c:pt idx="6">
                  <c:v>0.34521143119162756</c:v>
                </c:pt>
                <c:pt idx="7">
                  <c:v>0.69078493393298279</c:v>
                </c:pt>
                <c:pt idx="8">
                  <c:v>0.27261551870656509</c:v>
                </c:pt>
                <c:pt idx="9">
                  <c:v>0.5887996348402641</c:v>
                </c:pt>
                <c:pt idx="10">
                  <c:v>0.57559731579233953</c:v>
                </c:pt>
                <c:pt idx="11">
                  <c:v>9.7929432099180369E-2</c:v>
                </c:pt>
                <c:pt idx="12">
                  <c:v>0.9975845396588231</c:v>
                </c:pt>
                <c:pt idx="13">
                  <c:v>6.73665889981091E-2</c:v>
                </c:pt>
                <c:pt idx="14">
                  <c:v>0.84703720483832601</c:v>
                </c:pt>
                <c:pt idx="15">
                  <c:v>0.78153662288813697</c:v>
                </c:pt>
                <c:pt idx="16">
                  <c:v>0.48889726382002652</c:v>
                </c:pt>
                <c:pt idx="17">
                  <c:v>0.91737674604582098</c:v>
                </c:pt>
                <c:pt idx="18">
                  <c:v>0.20901077242985067</c:v>
                </c:pt>
                <c:pt idx="19">
                  <c:v>0.96225681279393227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0.57148208394072009</c:v>
                </c:pt>
                <c:pt idx="11">
                  <c:v>4.9984826635260805E-2</c:v>
                </c:pt>
                <c:pt idx="12">
                  <c:v>0.58165272553101666</c:v>
                </c:pt>
                <c:pt idx="13">
                  <c:v>4.0972724519983461E-2</c:v>
                </c:pt>
                <c:pt idx="14">
                  <c:v>0.7946222665495789</c:v>
                </c:pt>
                <c:pt idx="15">
                  <c:v>0.16412340057516583</c:v>
                </c:pt>
                <c:pt idx="16">
                  <c:v>3.6350951159484765E-2</c:v>
                </c:pt>
                <c:pt idx="17">
                  <c:v>0.22096026755419904</c:v>
                </c:pt>
                <c:pt idx="18">
                  <c:v>0.1202790164591134</c:v>
                </c:pt>
                <c:pt idx="19">
                  <c:v>0.18085680179615138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0.63093180923565573</c:v>
                </c:pt>
                <c:pt idx="1">
                  <c:v>0.37438958066864714</c:v>
                </c:pt>
                <c:pt idx="2">
                  <c:v>0.58446292856844584</c:v>
                </c:pt>
                <c:pt idx="3">
                  <c:v>0.44705004154496397</c:v>
                </c:pt>
                <c:pt idx="4">
                  <c:v>0.95410032051540117</c:v>
                </c:pt>
                <c:pt idx="5">
                  <c:v>0.82478906210909808</c:v>
                </c:pt>
                <c:pt idx="6">
                  <c:v>0.27926595201095572</c:v>
                </c:pt>
                <c:pt idx="7">
                  <c:v>0.13006843135482338</c:v>
                </c:pt>
                <c:pt idx="8">
                  <c:v>0.44175350626797749</c:v>
                </c:pt>
                <c:pt idx="9">
                  <c:v>0.99080276637415687</c:v>
                </c:pt>
                <c:pt idx="10">
                  <c:v>8.2097319764170562E-2</c:v>
                </c:pt>
                <c:pt idx="11">
                  <c:v>0.75659144481193341</c:v>
                </c:pt>
                <c:pt idx="12">
                  <c:v>0.3296395176796435</c:v>
                </c:pt>
                <c:pt idx="13">
                  <c:v>0.28727433268259939</c:v>
                </c:pt>
                <c:pt idx="14">
                  <c:v>0.65549235126859895</c:v>
                </c:pt>
                <c:pt idx="15">
                  <c:v>0.28699716056245117</c:v>
                </c:pt>
                <c:pt idx="16">
                  <c:v>0.2092404021555988</c:v>
                </c:pt>
                <c:pt idx="17">
                  <c:v>0.31874622778645079</c:v>
                </c:pt>
                <c:pt idx="18">
                  <c:v>0.68604607872245893</c:v>
                </c:pt>
                <c:pt idx="19">
                  <c:v>0.25907947831926037</c:v>
                </c:pt>
                <c:pt idx="20">
                  <c:v>4.4756303605996473E-2</c:v>
                </c:pt>
                <c:pt idx="21">
                  <c:v>6.4558122140013885E-2</c:v>
                </c:pt>
                <c:pt idx="22">
                  <c:v>0.62234534805592712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0.80971668163158372</c:v>
                </c:pt>
                <c:pt idx="1">
                  <c:v>0.96115741159008528</c:v>
                </c:pt>
                <c:pt idx="2">
                  <c:v>0.8219303262562635</c:v>
                </c:pt>
                <c:pt idx="3">
                  <c:v>0.58241905194780708</c:v>
                </c:pt>
                <c:pt idx="4">
                  <c:v>0.96093708966371749</c:v>
                </c:pt>
                <c:pt idx="5">
                  <c:v>0.96227570669013485</c:v>
                </c:pt>
                <c:pt idx="6">
                  <c:v>0.87157956060122843</c:v>
                </c:pt>
                <c:pt idx="7">
                  <c:v>0.66866851834893026</c:v>
                </c:pt>
                <c:pt idx="8">
                  <c:v>0.67951025922493047</c:v>
                </c:pt>
                <c:pt idx="9">
                  <c:v>0.99676329812260867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0.63093180923565573</c:v>
                </c:pt>
                <c:pt idx="1">
                  <c:v>0.37438958066864714</c:v>
                </c:pt>
                <c:pt idx="2">
                  <c:v>0.58446292856844584</c:v>
                </c:pt>
                <c:pt idx="3">
                  <c:v>0.44705004154496397</c:v>
                </c:pt>
                <c:pt idx="4">
                  <c:v>0.95410032051540117</c:v>
                </c:pt>
                <c:pt idx="5">
                  <c:v>0.82478906210909808</c:v>
                </c:pt>
                <c:pt idx="6">
                  <c:v>0.27926595201095572</c:v>
                </c:pt>
                <c:pt idx="7">
                  <c:v>0.13006843135482338</c:v>
                </c:pt>
                <c:pt idx="8">
                  <c:v>0.44175350626797749</c:v>
                </c:pt>
                <c:pt idx="9">
                  <c:v>0.99080276637415687</c:v>
                </c:pt>
                <c:pt idx="10">
                  <c:v>8.2097319764170562E-2</c:v>
                </c:pt>
                <c:pt idx="11">
                  <c:v>0.75659144481193341</c:v>
                </c:pt>
                <c:pt idx="12">
                  <c:v>0.3296395176796435</c:v>
                </c:pt>
                <c:pt idx="13">
                  <c:v>0.28727433268259939</c:v>
                </c:pt>
                <c:pt idx="14">
                  <c:v>0.65549235126859895</c:v>
                </c:pt>
                <c:pt idx="15">
                  <c:v>0.28699716056245117</c:v>
                </c:pt>
                <c:pt idx="16">
                  <c:v>0.2092404021555988</c:v>
                </c:pt>
                <c:pt idx="17">
                  <c:v>0.31874622778645079</c:v>
                </c:pt>
                <c:pt idx="18">
                  <c:v>0.68604607872245893</c:v>
                </c:pt>
                <c:pt idx="19">
                  <c:v>0.25907947831926037</c:v>
                </c:pt>
                <c:pt idx="20">
                  <c:v>4.4756303605996473E-2</c:v>
                </c:pt>
                <c:pt idx="21">
                  <c:v>6.4558122140013885E-2</c:v>
                </c:pt>
                <c:pt idx="22">
                  <c:v>0.62234534805592712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7.0260053222155491E-2</c:v>
                </c:pt>
                <c:pt idx="11">
                  <c:v>0.16391868794701267</c:v>
                </c:pt>
                <c:pt idx="12">
                  <c:v>0.10945043944857705</c:v>
                </c:pt>
                <c:pt idx="13">
                  <c:v>0.1136034655513808</c:v>
                </c:pt>
                <c:pt idx="14">
                  <c:v>0.53987209017293392</c:v>
                </c:pt>
                <c:pt idx="15">
                  <c:v>2.946806168075906E-2</c:v>
                </c:pt>
                <c:pt idx="16">
                  <c:v>6.4378675891771944E-2</c:v>
                </c:pt>
                <c:pt idx="17">
                  <c:v>0.28922726859121872</c:v>
                </c:pt>
                <c:pt idx="18">
                  <c:v>0.44245952607940375</c:v>
                </c:pt>
                <c:pt idx="19">
                  <c:v>3.1624138030287789E-2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0.63093180923565573</c:v>
                </c:pt>
                <c:pt idx="1">
                  <c:v>0.37438958066864714</c:v>
                </c:pt>
                <c:pt idx="2">
                  <c:v>0.58446292856844584</c:v>
                </c:pt>
                <c:pt idx="3">
                  <c:v>0.44705004154496397</c:v>
                </c:pt>
                <c:pt idx="4">
                  <c:v>0.95410032051540117</c:v>
                </c:pt>
                <c:pt idx="5">
                  <c:v>0.82478906210909808</c:v>
                </c:pt>
                <c:pt idx="6">
                  <c:v>0.27926595201095572</c:v>
                </c:pt>
                <c:pt idx="7">
                  <c:v>0.13006843135482338</c:v>
                </c:pt>
                <c:pt idx="8">
                  <c:v>0.44175350626797749</c:v>
                </c:pt>
                <c:pt idx="9">
                  <c:v>0.99080276637415687</c:v>
                </c:pt>
                <c:pt idx="10">
                  <c:v>8.2097319764170562E-2</c:v>
                </c:pt>
                <c:pt idx="11">
                  <c:v>0.75659144481193341</c:v>
                </c:pt>
                <c:pt idx="12">
                  <c:v>0.3296395176796435</c:v>
                </c:pt>
                <c:pt idx="13">
                  <c:v>0.28727433268259939</c:v>
                </c:pt>
                <c:pt idx="14">
                  <c:v>0.65549235126859895</c:v>
                </c:pt>
                <c:pt idx="15">
                  <c:v>0.28699716056245117</c:v>
                </c:pt>
                <c:pt idx="16">
                  <c:v>0.2092404021555988</c:v>
                </c:pt>
                <c:pt idx="17">
                  <c:v>0.31874622778645079</c:v>
                </c:pt>
                <c:pt idx="18">
                  <c:v>0.68604607872245893</c:v>
                </c:pt>
                <c:pt idx="19">
                  <c:v>0.25907947831926037</c:v>
                </c:pt>
                <c:pt idx="20">
                  <c:v>4.4756303605996473E-2</c:v>
                </c:pt>
                <c:pt idx="21">
                  <c:v>6.4558122140013885E-2</c:v>
                </c:pt>
                <c:pt idx="22">
                  <c:v>0.62234534805592712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0.97850946144350082</c:v>
                </c:pt>
                <c:pt idx="21" formatCode="0.00">
                  <c:v>0.31897201580269963</c:v>
                </c:pt>
                <c:pt idx="22" formatCode="0.00">
                  <c:v>0.94161693242435873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0.37214500559778063</c:v>
                </c:pt>
                <c:pt idx="1">
                  <c:v>0.5899073497675994</c:v>
                </c:pt>
                <c:pt idx="2">
                  <c:v>0.82480783029661031</c:v>
                </c:pt>
                <c:pt idx="3">
                  <c:v>0.55375049830686929</c:v>
                </c:pt>
                <c:pt idx="4">
                  <c:v>0.28379518257548275</c:v>
                </c:pt>
                <c:pt idx="5">
                  <c:v>0.69490948822377741</c:v>
                </c:pt>
                <c:pt idx="6">
                  <c:v>0.24572704414490742</c:v>
                </c:pt>
                <c:pt idx="7">
                  <c:v>5.4581106720471673E-2</c:v>
                </c:pt>
                <c:pt idx="8">
                  <c:v>0.20585904264881671</c:v>
                </c:pt>
                <c:pt idx="9">
                  <c:v>0.32682869562337458</c:v>
                </c:pt>
                <c:pt idx="10">
                  <c:v>0.53566589438449541</c:v>
                </c:pt>
                <c:pt idx="11">
                  <c:v>5.1233770704584347E-2</c:v>
                </c:pt>
                <c:pt idx="12">
                  <c:v>0.87104840464187183</c:v>
                </c:pt>
                <c:pt idx="13">
                  <c:v>0.89624374669761953</c:v>
                </c:pt>
                <c:pt idx="14">
                  <c:v>2.2883394760220388E-2</c:v>
                </c:pt>
                <c:pt idx="15">
                  <c:v>0.59081893163093713</c:v>
                </c:pt>
                <c:pt idx="16">
                  <c:v>0.61166887969801853</c:v>
                </c:pt>
                <c:pt idx="17">
                  <c:v>0.86031494316390689</c:v>
                </c:pt>
                <c:pt idx="18">
                  <c:v>0.69160799166482034</c:v>
                </c:pt>
                <c:pt idx="19">
                  <c:v>0.16765517142433806</c:v>
                </c:pt>
                <c:pt idx="20">
                  <c:v>0.32396694583342311</c:v>
                </c:pt>
                <c:pt idx="21">
                  <c:v>0.47689132892498853</c:v>
                </c:pt>
                <c:pt idx="22">
                  <c:v>5.8203382231462042E-2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0.78661063894382099</c:v>
                </c:pt>
                <c:pt idx="1">
                  <c:v>0.90865469583939329</c:v>
                </c:pt>
                <c:pt idx="2">
                  <c:v>0.99545048328938768</c:v>
                </c:pt>
                <c:pt idx="3">
                  <c:v>0.97444978062107723</c:v>
                </c:pt>
                <c:pt idx="4">
                  <c:v>0.61031073194471364</c:v>
                </c:pt>
                <c:pt idx="5">
                  <c:v>0.73914795473959527</c:v>
                </c:pt>
                <c:pt idx="6">
                  <c:v>0.30791408265829956</c:v>
                </c:pt>
                <c:pt idx="7">
                  <c:v>0.48462554505799138</c:v>
                </c:pt>
                <c:pt idx="8">
                  <c:v>0.97151865316801156</c:v>
                </c:pt>
                <c:pt idx="9">
                  <c:v>0.9659448716249871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0.37214500559778063</c:v>
                </c:pt>
                <c:pt idx="1">
                  <c:v>0.5899073497675994</c:v>
                </c:pt>
                <c:pt idx="2">
                  <c:v>0.82480783029661031</c:v>
                </c:pt>
                <c:pt idx="3">
                  <c:v>0.55375049830686929</c:v>
                </c:pt>
                <c:pt idx="4">
                  <c:v>0.28379518257548275</c:v>
                </c:pt>
                <c:pt idx="5">
                  <c:v>0.69490948822377741</c:v>
                </c:pt>
                <c:pt idx="6">
                  <c:v>0.24572704414490742</c:v>
                </c:pt>
                <c:pt idx="7">
                  <c:v>5.4581106720471673E-2</c:v>
                </c:pt>
                <c:pt idx="8">
                  <c:v>0.20585904264881671</c:v>
                </c:pt>
                <c:pt idx="9">
                  <c:v>0.32682869562337458</c:v>
                </c:pt>
                <c:pt idx="10">
                  <c:v>0.53566589438449541</c:v>
                </c:pt>
                <c:pt idx="11">
                  <c:v>5.1233770704584347E-2</c:v>
                </c:pt>
                <c:pt idx="12">
                  <c:v>0.87104840464187183</c:v>
                </c:pt>
                <c:pt idx="13">
                  <c:v>0.89624374669761953</c:v>
                </c:pt>
                <c:pt idx="14">
                  <c:v>2.2883394760220388E-2</c:v>
                </c:pt>
                <c:pt idx="15">
                  <c:v>0.59081893163093713</c:v>
                </c:pt>
                <c:pt idx="16">
                  <c:v>0.61166887969801853</c:v>
                </c:pt>
                <c:pt idx="17">
                  <c:v>0.86031494316390689</c:v>
                </c:pt>
                <c:pt idx="18">
                  <c:v>0.69160799166482034</c:v>
                </c:pt>
                <c:pt idx="19">
                  <c:v>0.16765517142433806</c:v>
                </c:pt>
                <c:pt idx="20">
                  <c:v>0.32396694583342311</c:v>
                </c:pt>
                <c:pt idx="21">
                  <c:v>0.47689132892498853</c:v>
                </c:pt>
                <c:pt idx="22">
                  <c:v>5.8203382231462042E-2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5.7896294047794492E-2</c:v>
                </c:pt>
                <c:pt idx="11">
                  <c:v>4.7692776600799208E-2</c:v>
                </c:pt>
                <c:pt idx="12">
                  <c:v>0.11418705839316634</c:v>
                </c:pt>
                <c:pt idx="13">
                  <c:v>0.56592486193349911</c:v>
                </c:pt>
                <c:pt idx="14">
                  <c:v>1.6147379486891805E-2</c:v>
                </c:pt>
                <c:pt idx="15">
                  <c:v>0.41568706853067577</c:v>
                </c:pt>
                <c:pt idx="16">
                  <c:v>0.5545164419352131</c:v>
                </c:pt>
                <c:pt idx="17">
                  <c:v>3.4534858767035867E-2</c:v>
                </c:pt>
                <c:pt idx="18">
                  <c:v>0.27448994261731291</c:v>
                </c:pt>
                <c:pt idx="19">
                  <c:v>0.16527017108713923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0.37214500559778063</c:v>
                </c:pt>
                <c:pt idx="1">
                  <c:v>0.5899073497675994</c:v>
                </c:pt>
                <c:pt idx="2">
                  <c:v>0.82480783029661031</c:v>
                </c:pt>
                <c:pt idx="3">
                  <c:v>0.55375049830686929</c:v>
                </c:pt>
                <c:pt idx="4">
                  <c:v>0.28379518257548275</c:v>
                </c:pt>
                <c:pt idx="5">
                  <c:v>0.69490948822377741</c:v>
                </c:pt>
                <c:pt idx="6">
                  <c:v>0.24572704414490742</c:v>
                </c:pt>
                <c:pt idx="7">
                  <c:v>5.4581106720471673E-2</c:v>
                </c:pt>
                <c:pt idx="8">
                  <c:v>0.20585904264881671</c:v>
                </c:pt>
                <c:pt idx="9">
                  <c:v>0.32682869562337458</c:v>
                </c:pt>
                <c:pt idx="10">
                  <c:v>0.53566589438449541</c:v>
                </c:pt>
                <c:pt idx="11">
                  <c:v>5.1233770704584347E-2</c:v>
                </c:pt>
                <c:pt idx="12">
                  <c:v>0.87104840464187183</c:v>
                </c:pt>
                <c:pt idx="13">
                  <c:v>0.89624374669761953</c:v>
                </c:pt>
                <c:pt idx="14">
                  <c:v>2.2883394760220388E-2</c:v>
                </c:pt>
                <c:pt idx="15">
                  <c:v>0.59081893163093713</c:v>
                </c:pt>
                <c:pt idx="16">
                  <c:v>0.61166887969801853</c:v>
                </c:pt>
                <c:pt idx="17">
                  <c:v>0.86031494316390689</c:v>
                </c:pt>
                <c:pt idx="18">
                  <c:v>0.69160799166482034</c:v>
                </c:pt>
                <c:pt idx="19">
                  <c:v>0.16765517142433806</c:v>
                </c:pt>
                <c:pt idx="20">
                  <c:v>0.32396694583342311</c:v>
                </c:pt>
                <c:pt idx="21">
                  <c:v>0.47689132892498853</c:v>
                </c:pt>
                <c:pt idx="22">
                  <c:v>5.8203382231462042E-2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0.85635048875711384</c:v>
                </c:pt>
                <c:pt idx="21" formatCode="0.00">
                  <c:v>0.7274485159577565</c:v>
                </c:pt>
                <c:pt idx="22" formatCode="0.00">
                  <c:v>0.42217924990978961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0.28993604822683583</c:v>
                </c:pt>
                <c:pt idx="1">
                  <c:v>0.48366320664585283</c:v>
                </c:pt>
                <c:pt idx="2">
                  <c:v>0.55205798830432906</c:v>
                </c:pt>
                <c:pt idx="3">
                  <c:v>0.99806987648000767</c:v>
                </c:pt>
                <c:pt idx="4">
                  <c:v>0.96802804059263281</c:v>
                </c:pt>
                <c:pt idx="5">
                  <c:v>0.71823911624801506</c:v>
                </c:pt>
                <c:pt idx="6">
                  <c:v>0.50533164307225154</c:v>
                </c:pt>
                <c:pt idx="7">
                  <c:v>0.14669596144783492</c:v>
                </c:pt>
                <c:pt idx="8">
                  <c:v>0.65180994582692509</c:v>
                </c:pt>
                <c:pt idx="9">
                  <c:v>0.84223839200571049</c:v>
                </c:pt>
                <c:pt idx="10">
                  <c:v>7.1586752750421145E-2</c:v>
                </c:pt>
                <c:pt idx="11">
                  <c:v>0.4801921419161751</c:v>
                </c:pt>
                <c:pt idx="12">
                  <c:v>0.19141970713266576</c:v>
                </c:pt>
                <c:pt idx="13">
                  <c:v>0.27513427458488404</c:v>
                </c:pt>
                <c:pt idx="14">
                  <c:v>0.16159476446231824</c:v>
                </c:pt>
                <c:pt idx="15">
                  <c:v>9.525905640403276E-2</c:v>
                </c:pt>
                <c:pt idx="16">
                  <c:v>0.52647981976986458</c:v>
                </c:pt>
                <c:pt idx="17">
                  <c:v>0.139509918397413</c:v>
                </c:pt>
                <c:pt idx="18">
                  <c:v>0.41382967337808763</c:v>
                </c:pt>
                <c:pt idx="19">
                  <c:v>0.34428791655395707</c:v>
                </c:pt>
                <c:pt idx="21">
                  <c:v>0.91134631934798715</c:v>
                </c:pt>
                <c:pt idx="22">
                  <c:v>9.9347333211694311E-2</c:v>
                </c:pt>
                <c:pt idx="23">
                  <c:v>0.60551323523712086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0.51863844900381251</c:v>
                </c:pt>
                <c:pt idx="1">
                  <c:v>0.91144499690313829</c:v>
                </c:pt>
                <c:pt idx="2">
                  <c:v>0.61494740649578783</c:v>
                </c:pt>
                <c:pt idx="3">
                  <c:v>0.99906779897417852</c:v>
                </c:pt>
                <c:pt idx="4">
                  <c:v>0.97535465217154771</c:v>
                </c:pt>
                <c:pt idx="5">
                  <c:v>0.86003639862618142</c:v>
                </c:pt>
                <c:pt idx="6">
                  <c:v>0.67637810327608083</c:v>
                </c:pt>
                <c:pt idx="7">
                  <c:v>0.6140877358166601</c:v>
                </c:pt>
                <c:pt idx="8">
                  <c:v>0.95350459446467328</c:v>
                </c:pt>
                <c:pt idx="9">
                  <c:v>0.90998322871778992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0.28993604822683583</c:v>
                </c:pt>
                <c:pt idx="1">
                  <c:v>0.48366320664585283</c:v>
                </c:pt>
                <c:pt idx="2">
                  <c:v>0.55205798830432906</c:v>
                </c:pt>
                <c:pt idx="3">
                  <c:v>0.99806987648000767</c:v>
                </c:pt>
                <c:pt idx="4">
                  <c:v>0.96802804059263281</c:v>
                </c:pt>
                <c:pt idx="5">
                  <c:v>0.71823911624801506</c:v>
                </c:pt>
                <c:pt idx="6">
                  <c:v>0.50533164307225154</c:v>
                </c:pt>
                <c:pt idx="7">
                  <c:v>0.14669596144783492</c:v>
                </c:pt>
                <c:pt idx="8">
                  <c:v>0.65180994582692509</c:v>
                </c:pt>
                <c:pt idx="9">
                  <c:v>0.84223839200571049</c:v>
                </c:pt>
                <c:pt idx="10">
                  <c:v>7.1586752750421145E-2</c:v>
                </c:pt>
                <c:pt idx="11">
                  <c:v>0.4801921419161751</c:v>
                </c:pt>
                <c:pt idx="12">
                  <c:v>0.19141970713266576</c:v>
                </c:pt>
                <c:pt idx="13">
                  <c:v>0.27513427458488404</c:v>
                </c:pt>
                <c:pt idx="14">
                  <c:v>0.16159476446231824</c:v>
                </c:pt>
                <c:pt idx="15">
                  <c:v>9.525905640403276E-2</c:v>
                </c:pt>
                <c:pt idx="16">
                  <c:v>0.52647981976986458</c:v>
                </c:pt>
                <c:pt idx="17">
                  <c:v>0.139509918397413</c:v>
                </c:pt>
                <c:pt idx="18">
                  <c:v>0.41382967337808763</c:v>
                </c:pt>
                <c:pt idx="19">
                  <c:v>0.34428791655395707</c:v>
                </c:pt>
                <c:pt idx="21">
                  <c:v>0.91134631934798715</c:v>
                </c:pt>
                <c:pt idx="22">
                  <c:v>9.9347333211694311E-2</c:v>
                </c:pt>
                <c:pt idx="23">
                  <c:v>0.60551323523712086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1.7598336704443295E-2</c:v>
                </c:pt>
                <c:pt idx="11">
                  <c:v>0.284937453513117</c:v>
                </c:pt>
                <c:pt idx="12">
                  <c:v>1.8706312322852723E-2</c:v>
                </c:pt>
                <c:pt idx="13">
                  <c:v>0.12198365291821242</c:v>
                </c:pt>
                <c:pt idx="14">
                  <c:v>2.5592629043772751E-2</c:v>
                </c:pt>
                <c:pt idx="15">
                  <c:v>7.0778067883662407E-2</c:v>
                </c:pt>
                <c:pt idx="16">
                  <c:v>4.3167613582129657E-2</c:v>
                </c:pt>
                <c:pt idx="17">
                  <c:v>5.3907647685281494E-2</c:v>
                </c:pt>
                <c:pt idx="18">
                  <c:v>0.19853149739146997</c:v>
                </c:pt>
                <c:pt idx="19">
                  <c:v>0.32288925306091448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0.28993604822683583</c:v>
                </c:pt>
                <c:pt idx="1">
                  <c:v>0.48366320664585283</c:v>
                </c:pt>
                <c:pt idx="2">
                  <c:v>0.55205798830432906</c:v>
                </c:pt>
                <c:pt idx="3">
                  <c:v>0.99806987648000767</c:v>
                </c:pt>
                <c:pt idx="4">
                  <c:v>0.96802804059263281</c:v>
                </c:pt>
                <c:pt idx="5">
                  <c:v>0.71823911624801506</c:v>
                </c:pt>
                <c:pt idx="6">
                  <c:v>0.50533164307225154</c:v>
                </c:pt>
                <c:pt idx="7">
                  <c:v>0.14669596144783492</c:v>
                </c:pt>
                <c:pt idx="8">
                  <c:v>0.65180994582692509</c:v>
                </c:pt>
                <c:pt idx="9">
                  <c:v>0.84223839200571049</c:v>
                </c:pt>
                <c:pt idx="10">
                  <c:v>7.1586752750421145E-2</c:v>
                </c:pt>
                <c:pt idx="11">
                  <c:v>0.4801921419161751</c:v>
                </c:pt>
                <c:pt idx="12">
                  <c:v>0.19141970713266576</c:v>
                </c:pt>
                <c:pt idx="13">
                  <c:v>0.27513427458488404</c:v>
                </c:pt>
                <c:pt idx="14">
                  <c:v>0.16159476446231824</c:v>
                </c:pt>
                <c:pt idx="15">
                  <c:v>9.525905640403276E-2</c:v>
                </c:pt>
                <c:pt idx="16">
                  <c:v>0.52647981976986458</c:v>
                </c:pt>
                <c:pt idx="17">
                  <c:v>0.139509918397413</c:v>
                </c:pt>
                <c:pt idx="18">
                  <c:v>0.41382967337808763</c:v>
                </c:pt>
                <c:pt idx="19">
                  <c:v>0.34428791655395707</c:v>
                </c:pt>
                <c:pt idx="21">
                  <c:v>0.91134631934798715</c:v>
                </c:pt>
                <c:pt idx="22">
                  <c:v>9.9347333211694311E-2</c:v>
                </c:pt>
                <c:pt idx="23">
                  <c:v>0.60551323523712086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9.9109508859225204E-2</c:v>
                </c:pt>
                <c:pt idx="22" formatCode="0.00">
                  <c:v>0.54151768513441667</c:v>
                </c:pt>
                <c:pt idx="23" formatCode="0.00">
                  <c:v>0.54790752246002761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0.59189637486507607</c:v>
                </c:pt>
                <c:pt idx="1">
                  <c:v>0.37004009927404879</c:v>
                </c:pt>
                <c:pt idx="2">
                  <c:v>0.36575681315717035</c:v>
                </c:pt>
                <c:pt idx="3">
                  <c:v>0.59792549244131787</c:v>
                </c:pt>
                <c:pt idx="4">
                  <c:v>0.77057082241934705</c:v>
                </c:pt>
                <c:pt idx="5">
                  <c:v>0.72950239763940505</c:v>
                </c:pt>
                <c:pt idx="6">
                  <c:v>0.92791037087785211</c:v>
                </c:pt>
                <c:pt idx="7">
                  <c:v>0.63510865796194871</c:v>
                </c:pt>
                <c:pt idx="8">
                  <c:v>0.83118016255366489</c:v>
                </c:pt>
                <c:pt idx="9">
                  <c:v>0.16840753187612534</c:v>
                </c:pt>
                <c:pt idx="10">
                  <c:v>0.15893205621347384</c:v>
                </c:pt>
                <c:pt idx="11">
                  <c:v>0.60594783920264239</c:v>
                </c:pt>
                <c:pt idx="12">
                  <c:v>0.29411294727170034</c:v>
                </c:pt>
                <c:pt idx="13">
                  <c:v>0.62574526210384906</c:v>
                </c:pt>
                <c:pt idx="14">
                  <c:v>0.96205338767481829</c:v>
                </c:pt>
                <c:pt idx="15">
                  <c:v>0.82696336936844783</c:v>
                </c:pt>
                <c:pt idx="16">
                  <c:v>0.5331984489288587</c:v>
                </c:pt>
                <c:pt idx="17">
                  <c:v>8.7517074157521524E-2</c:v>
                </c:pt>
                <c:pt idx="18">
                  <c:v>3.5956221911547237E-3</c:v>
                </c:pt>
                <c:pt idx="19">
                  <c:v>0.67547863919908657</c:v>
                </c:pt>
                <c:pt idx="21">
                  <c:v>0.27200168113373757</c:v>
                </c:pt>
                <c:pt idx="22">
                  <c:v>0.96817556420614059</c:v>
                </c:pt>
                <c:pt idx="23">
                  <c:v>0.70232607968397043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0.75433803225904639</c:v>
                </c:pt>
                <c:pt idx="1">
                  <c:v>0.68890379938690027</c:v>
                </c:pt>
                <c:pt idx="2">
                  <c:v>0.64412399614003624</c:v>
                </c:pt>
                <c:pt idx="3">
                  <c:v>0.89664878330725584</c:v>
                </c:pt>
                <c:pt idx="4">
                  <c:v>0.99678790647616577</c:v>
                </c:pt>
                <c:pt idx="5">
                  <c:v>0.95520980044084092</c:v>
                </c:pt>
                <c:pt idx="6">
                  <c:v>0.95725677101893503</c:v>
                </c:pt>
                <c:pt idx="7">
                  <c:v>0.80522704563592806</c:v>
                </c:pt>
                <c:pt idx="8">
                  <c:v>0.88670565624969022</c:v>
                </c:pt>
                <c:pt idx="9">
                  <c:v>0.51776967492068615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0.59189637486507607</c:v>
                </c:pt>
                <c:pt idx="1">
                  <c:v>0.37004009927404879</c:v>
                </c:pt>
                <c:pt idx="2">
                  <c:v>0.36575681315717035</c:v>
                </c:pt>
                <c:pt idx="3">
                  <c:v>0.59792549244131787</c:v>
                </c:pt>
                <c:pt idx="4">
                  <c:v>0.77057082241934705</c:v>
                </c:pt>
                <c:pt idx="5">
                  <c:v>0.72950239763940505</c:v>
                </c:pt>
                <c:pt idx="6">
                  <c:v>0.92791037087785211</c:v>
                </c:pt>
                <c:pt idx="7">
                  <c:v>0.63510865796194871</c:v>
                </c:pt>
                <c:pt idx="8">
                  <c:v>0.83118016255366489</c:v>
                </c:pt>
                <c:pt idx="9">
                  <c:v>0.16840753187612534</c:v>
                </c:pt>
                <c:pt idx="10">
                  <c:v>0.15893205621347384</c:v>
                </c:pt>
                <c:pt idx="11">
                  <c:v>0.60594783920264239</c:v>
                </c:pt>
                <c:pt idx="12">
                  <c:v>0.29411294727170034</c:v>
                </c:pt>
                <c:pt idx="13">
                  <c:v>0.62574526210384906</c:v>
                </c:pt>
                <c:pt idx="14">
                  <c:v>0.96205338767481829</c:v>
                </c:pt>
                <c:pt idx="15">
                  <c:v>0.82696336936844783</c:v>
                </c:pt>
                <c:pt idx="16">
                  <c:v>0.5331984489288587</c:v>
                </c:pt>
                <c:pt idx="17">
                  <c:v>8.7517074157521524E-2</c:v>
                </c:pt>
                <c:pt idx="18">
                  <c:v>3.5956221911547237E-3</c:v>
                </c:pt>
                <c:pt idx="19">
                  <c:v>0.67547863919908657</c:v>
                </c:pt>
                <c:pt idx="21">
                  <c:v>0.27200168113373757</c:v>
                </c:pt>
                <c:pt idx="22">
                  <c:v>0.96817556420614059</c:v>
                </c:pt>
                <c:pt idx="23">
                  <c:v>0.70232607968397043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0.1483669211928175</c:v>
                </c:pt>
                <c:pt idx="11">
                  <c:v>0.47182708303924109</c:v>
                </c:pt>
                <c:pt idx="12">
                  <c:v>0.2725195097383693</c:v>
                </c:pt>
                <c:pt idx="13">
                  <c:v>0.16674439237221717</c:v>
                </c:pt>
                <c:pt idx="14">
                  <c:v>0.34338254404200658</c:v>
                </c:pt>
                <c:pt idx="15">
                  <c:v>0.35071009558300603</c:v>
                </c:pt>
                <c:pt idx="16">
                  <c:v>0.50444170222012763</c:v>
                </c:pt>
                <c:pt idx="17">
                  <c:v>3.2789784044594844E-2</c:v>
                </c:pt>
                <c:pt idx="18">
                  <c:v>2.9366143789493556E-3</c:v>
                </c:pt>
                <c:pt idx="19">
                  <c:v>0.52708804996526992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0.59189637486507607</c:v>
                </c:pt>
                <c:pt idx="1">
                  <c:v>0.37004009927404879</c:v>
                </c:pt>
                <c:pt idx="2">
                  <c:v>0.36575681315717035</c:v>
                </c:pt>
                <c:pt idx="3">
                  <c:v>0.59792549244131787</c:v>
                </c:pt>
                <c:pt idx="4">
                  <c:v>0.77057082241934705</c:v>
                </c:pt>
                <c:pt idx="5">
                  <c:v>0.72950239763940505</c:v>
                </c:pt>
                <c:pt idx="6">
                  <c:v>0.92791037087785211</c:v>
                </c:pt>
                <c:pt idx="7">
                  <c:v>0.63510865796194871</c:v>
                </c:pt>
                <c:pt idx="8">
                  <c:v>0.83118016255366489</c:v>
                </c:pt>
                <c:pt idx="9">
                  <c:v>0.16840753187612534</c:v>
                </c:pt>
                <c:pt idx="10">
                  <c:v>0.15893205621347384</c:v>
                </c:pt>
                <c:pt idx="11">
                  <c:v>0.60594783920264239</c:v>
                </c:pt>
                <c:pt idx="12">
                  <c:v>0.29411294727170034</c:v>
                </c:pt>
                <c:pt idx="13">
                  <c:v>0.62574526210384906</c:v>
                </c:pt>
                <c:pt idx="14">
                  <c:v>0.96205338767481829</c:v>
                </c:pt>
                <c:pt idx="15">
                  <c:v>0.82696336936844783</c:v>
                </c:pt>
                <c:pt idx="16">
                  <c:v>0.5331984489288587</c:v>
                </c:pt>
                <c:pt idx="17">
                  <c:v>8.7517074157521524E-2</c:v>
                </c:pt>
                <c:pt idx="18">
                  <c:v>3.5956221911547237E-3</c:v>
                </c:pt>
                <c:pt idx="19">
                  <c:v>0.67547863919908657</c:v>
                </c:pt>
                <c:pt idx="21">
                  <c:v>0.27200168113373757</c:v>
                </c:pt>
                <c:pt idx="22">
                  <c:v>0.96817556420614059</c:v>
                </c:pt>
                <c:pt idx="23">
                  <c:v>0.70232607968397043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0.25870331473802977</c:v>
                </c:pt>
                <c:pt idx="22" formatCode="0.00">
                  <c:v>0.79093371813700286</c:v>
                </c:pt>
                <c:pt idx="23" formatCode="0.00">
                  <c:v>0.29508498142923301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0.98483521314530809</c:v>
                </c:pt>
                <c:pt idx="1">
                  <c:v>0.18958615351259156</c:v>
                </c:pt>
                <c:pt idx="2">
                  <c:v>0.38167017802498682</c:v>
                </c:pt>
                <c:pt idx="3">
                  <c:v>0.4672756896025464</c:v>
                </c:pt>
                <c:pt idx="4">
                  <c:v>0.83167620715409862</c:v>
                </c:pt>
                <c:pt idx="5">
                  <c:v>0.70575777252945571</c:v>
                </c:pt>
                <c:pt idx="6">
                  <c:v>0.7457115309131207</c:v>
                </c:pt>
                <c:pt idx="7">
                  <c:v>0.47647944160718769</c:v>
                </c:pt>
                <c:pt idx="8">
                  <c:v>0.73581548092246452</c:v>
                </c:pt>
                <c:pt idx="9">
                  <c:v>0.16391884740406593</c:v>
                </c:pt>
                <c:pt idx="10">
                  <c:v>0.90612076829582233</c:v>
                </c:pt>
                <c:pt idx="11">
                  <c:v>0.74840939546233987</c:v>
                </c:pt>
                <c:pt idx="12">
                  <c:v>0.82619702979501386</c:v>
                </c:pt>
                <c:pt idx="13">
                  <c:v>7.6433962456736615E-2</c:v>
                </c:pt>
                <c:pt idx="14">
                  <c:v>0.41891557283819481</c:v>
                </c:pt>
                <c:pt idx="15">
                  <c:v>0.98012828417795317</c:v>
                </c:pt>
                <c:pt idx="16">
                  <c:v>0.60614319925892035</c:v>
                </c:pt>
                <c:pt idx="17">
                  <c:v>0.68284448851874602</c:v>
                </c:pt>
                <c:pt idx="18">
                  <c:v>0.60090955908605725</c:v>
                </c:pt>
                <c:pt idx="19">
                  <c:v>8.0416756675747658E-2</c:v>
                </c:pt>
                <c:pt idx="21">
                  <c:v>9.7427654740734226E-2</c:v>
                </c:pt>
                <c:pt idx="22">
                  <c:v>2.6513099585692257E-2</c:v>
                </c:pt>
                <c:pt idx="23">
                  <c:v>0.70088653477041107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0.9961301093141115</c:v>
                </c:pt>
                <c:pt idx="1">
                  <c:v>0.48606054969047929</c:v>
                </c:pt>
                <c:pt idx="2">
                  <c:v>0.9293244249210868</c:v>
                </c:pt>
                <c:pt idx="3">
                  <c:v>0.50650104034128207</c:v>
                </c:pt>
                <c:pt idx="4">
                  <c:v>0.83570692908132771</c:v>
                </c:pt>
                <c:pt idx="5">
                  <c:v>0.71508728867556093</c:v>
                </c:pt>
                <c:pt idx="6">
                  <c:v>0.96407689903351956</c:v>
                </c:pt>
                <c:pt idx="7">
                  <c:v>0.90334421245148411</c:v>
                </c:pt>
                <c:pt idx="8">
                  <c:v>0.75598216922120243</c:v>
                </c:pt>
                <c:pt idx="9">
                  <c:v>0.69751357063971076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0.98483521314530809</c:v>
                </c:pt>
                <c:pt idx="1">
                  <c:v>0.18958615351259156</c:v>
                </c:pt>
                <c:pt idx="2">
                  <c:v>0.38167017802498682</c:v>
                </c:pt>
                <c:pt idx="3">
                  <c:v>0.4672756896025464</c:v>
                </c:pt>
                <c:pt idx="4">
                  <c:v>0.83167620715409862</c:v>
                </c:pt>
                <c:pt idx="5">
                  <c:v>0.70575777252945571</c:v>
                </c:pt>
                <c:pt idx="6">
                  <c:v>0.7457115309131207</c:v>
                </c:pt>
                <c:pt idx="7">
                  <c:v>0.47647944160718769</c:v>
                </c:pt>
                <c:pt idx="8">
                  <c:v>0.73581548092246452</c:v>
                </c:pt>
                <c:pt idx="9">
                  <c:v>0.16391884740406593</c:v>
                </c:pt>
                <c:pt idx="10">
                  <c:v>0.90612076829582233</c:v>
                </c:pt>
                <c:pt idx="11">
                  <c:v>0.74840939546233987</c:v>
                </c:pt>
                <c:pt idx="12">
                  <c:v>0.82619702979501386</c:v>
                </c:pt>
                <c:pt idx="13">
                  <c:v>7.6433962456736615E-2</c:v>
                </c:pt>
                <c:pt idx="14">
                  <c:v>0.41891557283819481</c:v>
                </c:pt>
                <c:pt idx="15">
                  <c:v>0.98012828417795317</c:v>
                </c:pt>
                <c:pt idx="16">
                  <c:v>0.60614319925892035</c:v>
                </c:pt>
                <c:pt idx="17">
                  <c:v>0.68284448851874602</c:v>
                </c:pt>
                <c:pt idx="18">
                  <c:v>0.60090955908605725</c:v>
                </c:pt>
                <c:pt idx="19">
                  <c:v>8.0416756675747658E-2</c:v>
                </c:pt>
                <c:pt idx="21">
                  <c:v>9.7427654740734226E-2</c:v>
                </c:pt>
                <c:pt idx="22">
                  <c:v>2.6513099585692257E-2</c:v>
                </c:pt>
                <c:pt idx="23">
                  <c:v>0.70088653477041107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0.16465784729256733</c:v>
                </c:pt>
                <c:pt idx="11">
                  <c:v>0.54812245921030911</c:v>
                </c:pt>
                <c:pt idx="12">
                  <c:v>0.45461008828705263</c:v>
                </c:pt>
                <c:pt idx="13">
                  <c:v>7.1718292545423945E-2</c:v>
                </c:pt>
                <c:pt idx="14">
                  <c:v>0.17847769658630347</c:v>
                </c:pt>
                <c:pt idx="15">
                  <c:v>0.31557515192012875</c:v>
                </c:pt>
                <c:pt idx="16">
                  <c:v>0.58750054803819707</c:v>
                </c:pt>
                <c:pt idx="17">
                  <c:v>4.3416760343870403E-2</c:v>
                </c:pt>
                <c:pt idx="18">
                  <c:v>0.50100405240219459</c:v>
                </c:pt>
                <c:pt idx="19">
                  <c:v>3.4578560922639084E-2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0.98483521314530809</c:v>
                </c:pt>
                <c:pt idx="1">
                  <c:v>0.18958615351259156</c:v>
                </c:pt>
                <c:pt idx="2">
                  <c:v>0.38167017802498682</c:v>
                </c:pt>
                <c:pt idx="3">
                  <c:v>0.4672756896025464</c:v>
                </c:pt>
                <c:pt idx="4">
                  <c:v>0.83167620715409862</c:v>
                </c:pt>
                <c:pt idx="5">
                  <c:v>0.70575777252945571</c:v>
                </c:pt>
                <c:pt idx="6">
                  <c:v>0.7457115309131207</c:v>
                </c:pt>
                <c:pt idx="7">
                  <c:v>0.47647944160718769</c:v>
                </c:pt>
                <c:pt idx="8">
                  <c:v>0.73581548092246452</c:v>
                </c:pt>
                <c:pt idx="9">
                  <c:v>0.16391884740406593</c:v>
                </c:pt>
                <c:pt idx="10">
                  <c:v>0.90612076829582233</c:v>
                </c:pt>
                <c:pt idx="11">
                  <c:v>0.74840939546233987</c:v>
                </c:pt>
                <c:pt idx="12">
                  <c:v>0.82619702979501386</c:v>
                </c:pt>
                <c:pt idx="13">
                  <c:v>7.6433962456736615E-2</c:v>
                </c:pt>
                <c:pt idx="14">
                  <c:v>0.41891557283819481</c:v>
                </c:pt>
                <c:pt idx="15">
                  <c:v>0.98012828417795317</c:v>
                </c:pt>
                <c:pt idx="16">
                  <c:v>0.60614319925892035</c:v>
                </c:pt>
                <c:pt idx="17">
                  <c:v>0.68284448851874602</c:v>
                </c:pt>
                <c:pt idx="18">
                  <c:v>0.60090955908605725</c:v>
                </c:pt>
                <c:pt idx="19">
                  <c:v>8.0416756675747658E-2</c:v>
                </c:pt>
                <c:pt idx="21">
                  <c:v>9.7427654740734226E-2</c:v>
                </c:pt>
                <c:pt idx="22">
                  <c:v>2.6513099585692257E-2</c:v>
                </c:pt>
                <c:pt idx="23">
                  <c:v>0.70088653477041107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0.86511530946528892</c:v>
                </c:pt>
                <c:pt idx="22" formatCode="0.00">
                  <c:v>0.23270274024472326</c:v>
                </c:pt>
                <c:pt idx="23" formatCode="0.00">
                  <c:v>0.56138400391256316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1.9455252918287938E-3</c:v>
                </c:pt>
                <c:pt idx="7">
                  <c:v>1.1673151750972763E-2</c:v>
                </c:pt>
                <c:pt idx="8">
                  <c:v>7.7821011673151752E-3</c:v>
                </c:pt>
                <c:pt idx="9">
                  <c:v>2.5341130604288498E-2</c:v>
                </c:pt>
                <c:pt idx="10">
                  <c:v>3.5087719298245612E-2</c:v>
                </c:pt>
                <c:pt idx="11">
                  <c:v>6.4327485380116955E-2</c:v>
                </c:pt>
                <c:pt idx="12">
                  <c:v>0.10116731517509728</c:v>
                </c:pt>
                <c:pt idx="13">
                  <c:v>0.1111111111111111</c:v>
                </c:pt>
                <c:pt idx="14">
                  <c:v>0.12670565302144249</c:v>
                </c:pt>
                <c:pt idx="15">
                  <c:v>0.2140077821011673</c:v>
                </c:pt>
                <c:pt idx="16">
                  <c:v>0.31773879142300193</c:v>
                </c:pt>
                <c:pt idx="17">
                  <c:v>0.38910505836575876</c:v>
                </c:pt>
                <c:pt idx="18">
                  <c:v>0.4377431906614786</c:v>
                </c:pt>
                <c:pt idx="19">
                  <c:v>0.5107212475633528</c:v>
                </c:pt>
                <c:pt idx="20">
                  <c:v>0.58754863813229574</c:v>
                </c:pt>
                <c:pt idx="21">
                  <c:v>0.69980506822612087</c:v>
                </c:pt>
                <c:pt idx="22">
                  <c:v>0.74513618677042803</c:v>
                </c:pt>
                <c:pt idx="23">
                  <c:v>0.79337231968810917</c:v>
                </c:pt>
                <c:pt idx="24">
                  <c:v>0.84241245136186771</c:v>
                </c:pt>
                <c:pt idx="25">
                  <c:v>0.88715953307392992</c:v>
                </c:pt>
                <c:pt idx="26">
                  <c:v>0.94541910331384016</c:v>
                </c:pt>
                <c:pt idx="27">
                  <c:v>0.9377431906614786</c:v>
                </c:pt>
                <c:pt idx="28">
                  <c:v>0.95906432748538006</c:v>
                </c:pt>
                <c:pt idx="29">
                  <c:v>0.98440545808966862</c:v>
                </c:pt>
                <c:pt idx="30">
                  <c:v>0.98443579766536971</c:v>
                </c:pt>
                <c:pt idx="31">
                  <c:v>0.99220272904483431</c:v>
                </c:pt>
                <c:pt idx="32">
                  <c:v>0.99610136452241715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0.99794238683127567</c:v>
                </c:pt>
                <c:pt idx="13">
                  <c:v>0.99794661190965095</c:v>
                </c:pt>
                <c:pt idx="14">
                  <c:v>0.98767967145790558</c:v>
                </c:pt>
                <c:pt idx="15">
                  <c:v>0.99382716049382713</c:v>
                </c:pt>
                <c:pt idx="16">
                  <c:v>0.97125256673511295</c:v>
                </c:pt>
                <c:pt idx="17">
                  <c:v>0.94650205761316875</c:v>
                </c:pt>
                <c:pt idx="18">
                  <c:v>0.90946502057613166</c:v>
                </c:pt>
                <c:pt idx="19">
                  <c:v>0.84804928131416835</c:v>
                </c:pt>
                <c:pt idx="20">
                  <c:v>0.78395061728395066</c:v>
                </c:pt>
                <c:pt idx="21">
                  <c:v>0.6344969199178645</c:v>
                </c:pt>
                <c:pt idx="22">
                  <c:v>0.49794238683127573</c:v>
                </c:pt>
                <c:pt idx="23">
                  <c:v>0.37987679671457908</c:v>
                </c:pt>
                <c:pt idx="24">
                  <c:v>0.31893004115226337</c:v>
                </c:pt>
                <c:pt idx="25">
                  <c:v>0.19958847736625515</c:v>
                </c:pt>
                <c:pt idx="26">
                  <c:v>0.16427104722792607</c:v>
                </c:pt>
                <c:pt idx="27">
                  <c:v>7.8189300411522639E-2</c:v>
                </c:pt>
                <c:pt idx="28">
                  <c:v>4.7227926078028747E-2</c:v>
                </c:pt>
                <c:pt idx="29">
                  <c:v>1.2320328542094456E-2</c:v>
                </c:pt>
                <c:pt idx="30">
                  <c:v>1.0288065843621399E-2</c:v>
                </c:pt>
                <c:pt idx="31">
                  <c:v>2.0533880903490761E-3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67-8C4E-B628-5A6523EF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3232E48-6396-BA4F-B5A2-A7710BEEF8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BA4-6441-A8D9-FFFB07C961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36679E-4390-3F4F-91B4-53B483E611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BA4-6441-A8D9-FFFB07C961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598DBF-795B-8F4B-B8E7-6C82CAF1DD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BA4-6441-A8D9-FFFB07C961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E4B506-26B4-CF49-BB04-B60DB3073D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BA4-6441-A8D9-FFFB07C961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D1578F-3427-F04E-951F-CD42B783B5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BA4-6441-A8D9-FFFB07C961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B3693F-3216-864A-83E6-F6422D9BC7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BA4-6441-A8D9-FFFB07C961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68ABC4-72A9-D345-919A-9357A9BE52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BA4-6441-A8D9-FFFB07C961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7DAC50-8E6C-1D40-9935-A4573B0A63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BA4-6441-A8D9-FFFB07C961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F92674-139A-0C46-BB1C-28A0587529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BA4-6441-A8D9-FFFB07C961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5E517F3-39A0-A648-9488-64284C72B0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BA4-6441-A8D9-FFFB07C961E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866F598-BB62-ED46-A3FD-A20037A41C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BA4-6441-A8D9-FFFB07C961E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6871B9-4A2D-364B-BC3B-A2A8DC0990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BA4-6441-A8D9-FFFB07C961E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FE5C15-8566-AB4F-AF73-AC2D38D02C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BA4-6441-A8D9-FFFB07C961E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088E6E-03D0-4740-8DF3-6F3A3FEE8F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BA4-6441-A8D9-FFFB07C961E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9136B4C-81DF-4449-9CFB-1887490DCD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BA4-6441-A8D9-FFFB07C961E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C08C94-4E30-D142-B958-A112C373F0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BA4-6441-A8D9-FFFB07C961E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25696D-55F2-B844-9829-A500745B2C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BA4-6441-A8D9-FFFB07C961E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E18812-53BD-2C4F-A3D5-ECC8191282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BA4-6441-A8D9-FFFB07C961E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F04828-7E39-2041-8290-C589C60D84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BA4-6441-A8D9-FFFB07C961E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8ABF7C5-B3A3-8041-B74C-FE5C489EEE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BA4-6441-A8D9-FFFB07C961E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4148FC7-DE18-F84D-BE99-50E49D3D88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BA4-6441-A8D9-FFFB07C961E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CFE96D8-08E6-7440-B0B2-B108ACBEA2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BA4-6441-A8D9-FFFB07C961E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E65598-93CA-124E-A6EE-3312BE1E35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BA4-6441-A8D9-FFFB07C961E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668E1C-8F78-7047-841C-7E7F4B6450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BA4-6441-A8D9-FFFB07C961E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FCFB47A-5475-4A4A-B7FD-40DECE5BDB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BA4-6441-A8D9-FFFB07C961E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540208-588D-194C-B8B1-A7F1F2890F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BA4-6441-A8D9-FFFB07C961E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A512A0-7F20-DA49-8FA0-9DF9F98ABB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BA4-6441-A8D9-FFFB07C961E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0476C8D-B2E6-8946-BBE6-550C1E3307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BA4-6441-A8D9-FFFB07C961E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D2F519-3E13-914A-B46A-91F62940FC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BA4-6441-A8D9-FFFB07C961E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6A4881F-2E9D-5C4C-B21B-ECE2DC0B96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BA4-6441-A8D9-FFFB07C961E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768504-198C-A243-80D1-13E093C374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BA4-6441-A8D9-FFFB07C961E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5F82D2-19C2-D843-90BD-5C1EF83F4F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BA4-6441-A8D9-FFFB07C961E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E4C6895-3C25-3E42-B893-4A21C1DE94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BA4-6441-A8D9-FFFB07C961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5.8365758754863814E-3</c:v>
                </c:pt>
                <c:pt idx="6">
                  <c:v>3.8986354775828458E-3</c:v>
                </c:pt>
                <c:pt idx="7">
                  <c:v>1.5594541910331383E-2</c:v>
                </c:pt>
                <c:pt idx="8">
                  <c:v>1.5594541910331383E-2</c:v>
                </c:pt>
                <c:pt idx="9">
                  <c:v>1.7509727626459144E-2</c:v>
                </c:pt>
                <c:pt idx="10">
                  <c:v>2.7237354085603113E-2</c:v>
                </c:pt>
                <c:pt idx="11">
                  <c:v>4.4834307992202727E-2</c:v>
                </c:pt>
                <c:pt idx="12">
                  <c:v>8.171206225680934E-2</c:v>
                </c:pt>
                <c:pt idx="13">
                  <c:v>9.727626459143969E-2</c:v>
                </c:pt>
                <c:pt idx="14">
                  <c:v>0.15009746588693956</c:v>
                </c:pt>
                <c:pt idx="15">
                  <c:v>0.20817120622568094</c:v>
                </c:pt>
                <c:pt idx="16">
                  <c:v>0.28599221789883267</c:v>
                </c:pt>
                <c:pt idx="17">
                  <c:v>0.35797665369649806</c:v>
                </c:pt>
                <c:pt idx="18">
                  <c:v>0.45914396887159531</c:v>
                </c:pt>
                <c:pt idx="19">
                  <c:v>0.46498054474708173</c:v>
                </c:pt>
                <c:pt idx="20">
                  <c:v>0.59649122807017541</c:v>
                </c:pt>
                <c:pt idx="21">
                  <c:v>0.66276803118908378</c:v>
                </c:pt>
                <c:pt idx="22">
                  <c:v>0.74708171206225682</c:v>
                </c:pt>
                <c:pt idx="23">
                  <c:v>0.77042801556420237</c:v>
                </c:pt>
                <c:pt idx="24">
                  <c:v>0.84405458089668617</c:v>
                </c:pt>
                <c:pt idx="25">
                  <c:v>0.8910505836575876</c:v>
                </c:pt>
                <c:pt idx="26">
                  <c:v>0.90272373540856032</c:v>
                </c:pt>
                <c:pt idx="27">
                  <c:v>0.94163424124513617</c:v>
                </c:pt>
                <c:pt idx="28">
                  <c:v>0.96303501945525294</c:v>
                </c:pt>
                <c:pt idx="29">
                  <c:v>0.97660818713450293</c:v>
                </c:pt>
                <c:pt idx="30">
                  <c:v>0.98249027237354081</c:v>
                </c:pt>
                <c:pt idx="31">
                  <c:v>0.98830409356725146</c:v>
                </c:pt>
                <c:pt idx="32">
                  <c:v>0.99805068226120852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0.99588477366255146</c:v>
                </c:pt>
                <c:pt idx="14">
                  <c:v>0.9958932238193019</c:v>
                </c:pt>
                <c:pt idx="15">
                  <c:v>0.99588477366255146</c:v>
                </c:pt>
                <c:pt idx="16">
                  <c:v>0.96913580246913578</c:v>
                </c:pt>
                <c:pt idx="17">
                  <c:v>0.95473251028806583</c:v>
                </c:pt>
                <c:pt idx="18">
                  <c:v>0.90740740740740744</c:v>
                </c:pt>
                <c:pt idx="19">
                  <c:v>0.84773662551440332</c:v>
                </c:pt>
                <c:pt idx="20">
                  <c:v>0.77618069815195068</c:v>
                </c:pt>
                <c:pt idx="21">
                  <c:v>0.69815195071868585</c:v>
                </c:pt>
                <c:pt idx="22">
                  <c:v>0.5288065843621399</c:v>
                </c:pt>
                <c:pt idx="23">
                  <c:v>0.3991769547325103</c:v>
                </c:pt>
                <c:pt idx="24">
                  <c:v>0.31006160164271046</c:v>
                </c:pt>
                <c:pt idx="25">
                  <c:v>0.21604938271604937</c:v>
                </c:pt>
                <c:pt idx="26">
                  <c:v>0.12757201646090535</c:v>
                </c:pt>
                <c:pt idx="27">
                  <c:v>9.0534979423868317E-2</c:v>
                </c:pt>
                <c:pt idx="28">
                  <c:v>3.9094650205761319E-2</c:v>
                </c:pt>
                <c:pt idx="29">
                  <c:v>1.4373716632443531E-2</c:v>
                </c:pt>
                <c:pt idx="30">
                  <c:v>4.11522633744856E-3</c:v>
                </c:pt>
                <c:pt idx="31">
                  <c:v>2.0533880903490761E-3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BA4-6441-A8D9-FFFB07C96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A3D453E-17AB-8C44-BFCB-7E7759B967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04-5840-82B7-0CE8D44621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B6BCB2-C65C-C14B-B39F-EE61FC859B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04-5840-82B7-0CE8D44621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6122E8-8272-F340-A8D8-34795FF464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04-5840-82B7-0CE8D44621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6749C0-8AC8-9A46-ACB5-41AD11D229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04-5840-82B7-0CE8D44621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6EB2ED1-BB04-8C40-97F2-DA33BC1CDC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04-5840-82B7-0CE8D44621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583D07-73CD-764B-86F1-3B50C6E251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04-5840-82B7-0CE8D44621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9A45D72-E4E1-8F49-83BA-A9A57AE7DA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04-5840-82B7-0CE8D44621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DF72D6-5EB6-8A40-989E-AD62AD65E6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04-5840-82B7-0CE8D44621A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54C55C-CE90-974E-80C1-2DF9FCBADF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04-5840-82B7-0CE8D44621A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787BD6-2E11-394C-BD76-F077716A70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04-5840-82B7-0CE8D44621A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3ACC2E-2F45-E24F-9FFF-1A24038B34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04-5840-82B7-0CE8D44621A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E01AFD-F74E-7444-9832-59495D9CD3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04-5840-82B7-0CE8D44621A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27B454-0B7E-744D-8BE2-8AC5EFADE1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04-5840-82B7-0CE8D44621A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BBAB7AD-90EC-254E-AE47-8C65BC9413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04-5840-82B7-0CE8D44621A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073885A-44EB-7143-A4F1-6A7F9A628E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04-5840-82B7-0CE8D44621A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0EDFAA-3991-AB42-B25E-0C55B243D1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04-5840-82B7-0CE8D44621A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BC69A2-0087-2142-8847-1E7B8C965D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04-5840-82B7-0CE8D44621A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4F18090-8BFF-094D-AF53-47DA12D135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04-5840-82B7-0CE8D44621A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8B21980-459B-EA44-B3FA-908A140978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04-5840-82B7-0CE8D44621A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FFFA4D3-E615-7340-8E84-97FEAD6DAA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04-5840-82B7-0CE8D44621A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8D8F89-C7C1-5C49-9FC3-8EECD65E8B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004-5840-82B7-0CE8D44621A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F10B5CE-90BF-AE4C-B88B-D7DC311B98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004-5840-82B7-0CE8D44621A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A41D30-1DF9-714C-8639-79EA18261C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004-5840-82B7-0CE8D44621A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24C6C1-9A03-4D41-B6B7-5CEEB6DA41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004-5840-82B7-0CE8D44621A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AEED185-99E2-B847-AF4E-3B86B845D1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004-5840-82B7-0CE8D44621A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FB8F963-D801-F747-96C1-7142325675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004-5840-82B7-0CE8D44621A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4D8BF0-B74F-7E43-95D9-CF29525B1B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004-5840-82B7-0CE8D44621A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5E49F6C-7CFB-0E4B-9656-5B643C8F3D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004-5840-82B7-0CE8D44621A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EE7411-917F-9244-BD4E-7565860FDC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004-5840-82B7-0CE8D44621A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E811368-9700-534F-ADF7-2B60BD07C2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004-5840-82B7-0CE8D44621A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EAD1D1F-9DB8-5448-B942-2814A5096C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004-5840-82B7-0CE8D44621A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E08E3C2-CA4D-AF41-9B3E-B2484E7CAF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004-5840-82B7-0CE8D44621A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87CD3F-C69F-634E-8FBB-F7D9DB30B9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004-5840-82B7-0CE8D4462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0.99415204678362579</c:v>
                </c:pt>
                <c:pt idx="6">
                  <c:v>0.99610136452241715</c:v>
                </c:pt>
                <c:pt idx="7">
                  <c:v>0.98830409356725146</c:v>
                </c:pt>
                <c:pt idx="8">
                  <c:v>0.99027237354085607</c:v>
                </c:pt>
                <c:pt idx="9">
                  <c:v>0.97665369649805445</c:v>
                </c:pt>
                <c:pt idx="10">
                  <c:v>0.95914396887159536</c:v>
                </c:pt>
                <c:pt idx="11">
                  <c:v>0.949317738791423</c:v>
                </c:pt>
                <c:pt idx="12">
                  <c:v>0.91634241245136183</c:v>
                </c:pt>
                <c:pt idx="13">
                  <c:v>0.88715953307392992</c:v>
                </c:pt>
                <c:pt idx="14">
                  <c:v>0.83657587548638135</c:v>
                </c:pt>
                <c:pt idx="15">
                  <c:v>0.81481481481481488</c:v>
                </c:pt>
                <c:pt idx="16">
                  <c:v>0.71206225680933855</c:v>
                </c:pt>
                <c:pt idx="17">
                  <c:v>0.66536964980544755</c:v>
                </c:pt>
                <c:pt idx="18">
                  <c:v>0.56420233463035019</c:v>
                </c:pt>
                <c:pt idx="19">
                  <c:v>0.51461988304093564</c:v>
                </c:pt>
                <c:pt idx="20">
                  <c:v>0.39961013645224175</c:v>
                </c:pt>
                <c:pt idx="21">
                  <c:v>0.33528265107212474</c:v>
                </c:pt>
                <c:pt idx="22">
                  <c:v>0.24951267056530213</c:v>
                </c:pt>
                <c:pt idx="23">
                  <c:v>0.2354085603112841</c:v>
                </c:pt>
                <c:pt idx="24">
                  <c:v>0.18128654970760238</c:v>
                </c:pt>
                <c:pt idx="25">
                  <c:v>0.10916179337231968</c:v>
                </c:pt>
                <c:pt idx="26">
                  <c:v>7.6023391812865548E-2</c:v>
                </c:pt>
                <c:pt idx="27">
                  <c:v>4.0935672514619936E-2</c:v>
                </c:pt>
                <c:pt idx="28">
                  <c:v>4.8732943469785628E-2</c:v>
                </c:pt>
                <c:pt idx="29">
                  <c:v>2.3391812865497075E-2</c:v>
                </c:pt>
                <c:pt idx="30">
                  <c:v>1.1695906432748537E-2</c:v>
                </c:pt>
                <c:pt idx="31">
                  <c:v>1.1673151750972721E-2</c:v>
                </c:pt>
                <c:pt idx="32">
                  <c:v>1.9455252918287869E-3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0.99794238683127567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0.99382716049382713</c:v>
                </c:pt>
                <c:pt idx="15">
                  <c:v>0.99178644763860369</c:v>
                </c:pt>
                <c:pt idx="16">
                  <c:v>0.9711934156378601</c:v>
                </c:pt>
                <c:pt idx="17">
                  <c:v>0.93827160493827155</c:v>
                </c:pt>
                <c:pt idx="18">
                  <c:v>0.90740740740740744</c:v>
                </c:pt>
                <c:pt idx="19">
                  <c:v>0.83778234086242298</c:v>
                </c:pt>
                <c:pt idx="20">
                  <c:v>0.77002053388090352</c:v>
                </c:pt>
                <c:pt idx="21">
                  <c:v>0.64681724845995892</c:v>
                </c:pt>
                <c:pt idx="22">
                  <c:v>0.52977412731006157</c:v>
                </c:pt>
                <c:pt idx="23">
                  <c:v>0.43415637860082307</c:v>
                </c:pt>
                <c:pt idx="24">
                  <c:v>0.29979466119096509</c:v>
                </c:pt>
                <c:pt idx="25">
                  <c:v>0.19917864476386038</c:v>
                </c:pt>
                <c:pt idx="26">
                  <c:v>0.16016427104722791</c:v>
                </c:pt>
                <c:pt idx="27">
                  <c:v>8.8295687885010271E-2</c:v>
                </c:pt>
                <c:pt idx="28">
                  <c:v>3.9014373716632446E-2</c:v>
                </c:pt>
                <c:pt idx="29">
                  <c:v>2.2587268993839837E-2</c:v>
                </c:pt>
                <c:pt idx="30">
                  <c:v>4.1067761806981521E-3</c:v>
                </c:pt>
                <c:pt idx="31">
                  <c:v>4.11522633744856E-3</c:v>
                </c:pt>
                <c:pt idx="32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B004-5840-82B7-0CE8D4462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757575"/>
                </a:solidFill>
                <a:latin typeface="+mn-lt"/>
              </a:defRPr>
            </a:pPr>
            <a:r>
              <a:rPr lang="en-US" sz="1400" b="0" i="0">
                <a:solidFill>
                  <a:srgbClr val="757575"/>
                </a:solidFill>
                <a:latin typeface="+mn-lt"/>
              </a:rPr>
              <a:t>Exceedance by Percentile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4472C4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Backtest!$I$33:$I$51</c:f>
              <c:numCache>
                <c:formatCode>General</c:formatCode>
                <c:ptCount val="19"/>
                <c:pt idx="0" formatCode="0%">
                  <c:v>0.05</c:v>
                </c:pt>
                <c:pt idx="1">
                  <c:v>0.1</c:v>
                </c:pt>
                <c:pt idx="2" formatCode="0%">
                  <c:v>0.15</c:v>
                </c:pt>
                <c:pt idx="3">
                  <c:v>0.2</c:v>
                </c:pt>
                <c:pt idx="4" formatCode="0%">
                  <c:v>0.25</c:v>
                </c:pt>
                <c:pt idx="5">
                  <c:v>0.3</c:v>
                </c:pt>
                <c:pt idx="6" formatCode="0%">
                  <c:v>0.35</c:v>
                </c:pt>
                <c:pt idx="7">
                  <c:v>0.4</c:v>
                </c:pt>
                <c:pt idx="8" formatCode="0%">
                  <c:v>0.45</c:v>
                </c:pt>
                <c:pt idx="9">
                  <c:v>0.5</c:v>
                </c:pt>
                <c:pt idx="10" formatCode="0%">
                  <c:v>0.55000000000000004</c:v>
                </c:pt>
                <c:pt idx="11">
                  <c:v>0.6</c:v>
                </c:pt>
                <c:pt idx="12" formatCode="0%">
                  <c:v>0.65</c:v>
                </c:pt>
                <c:pt idx="13">
                  <c:v>0.7</c:v>
                </c:pt>
                <c:pt idx="14" formatCode="0%">
                  <c:v>0.75</c:v>
                </c:pt>
                <c:pt idx="15">
                  <c:v>0.8</c:v>
                </c:pt>
                <c:pt idx="16" formatCode="0%">
                  <c:v>0.85</c:v>
                </c:pt>
                <c:pt idx="17">
                  <c:v>0.9</c:v>
                </c:pt>
                <c:pt idx="18" formatCode="0%">
                  <c:v>0.95</c:v>
                </c:pt>
              </c:numCache>
            </c:numRef>
          </c:cat>
          <c:val>
            <c:numRef>
              <c:f>Backtest!$J$33:$J$51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079-B043-AE9C-A4DA5E5FA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379609"/>
        <c:axId val="1174328857"/>
      </c:barChart>
      <c:catAx>
        <c:axId val="6013796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174328857"/>
        <c:crosses val="autoZero"/>
        <c:auto val="1"/>
        <c:lblAlgn val="ctr"/>
        <c:lblOffset val="100"/>
        <c:noMultiLvlLbl val="1"/>
      </c:catAx>
      <c:valAx>
        <c:axId val="117432885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sz="900" b="0" i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01379609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jpeg"/><Relationship Id="rId1" Type="http://schemas.openxmlformats.org/officeDocument/2006/relationships/chart" Target="../charts/chart1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20</xdr:row>
      <xdr:rowOff>171450</xdr:rowOff>
    </xdr:from>
    <xdr:to>
      <xdr:col>23</xdr:col>
      <xdr:colOff>419100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6DC50B-9DA2-A14C-AF4C-4AB1F2A43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806450</xdr:colOff>
      <xdr:row>4</xdr:row>
      <xdr:rowOff>241300</xdr:rowOff>
    </xdr:from>
    <xdr:to>
      <xdr:col>19</xdr:col>
      <xdr:colOff>762000</xdr:colOff>
      <xdr:row>24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A30265-9BC6-134E-A8D4-B16454981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35</xdr:row>
      <xdr:rowOff>317500</xdr:rowOff>
    </xdr:from>
    <xdr:to>
      <xdr:col>9</xdr:col>
      <xdr:colOff>660400</xdr:colOff>
      <xdr:row>45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45041A-6799-C946-AF41-A8DA5A90E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Fit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A5C475-1FBA-5E49-A901-6AFD84834C89}"/>
            </a:ext>
          </a:extLst>
        </xdr:cNvPr>
        <xdr:cNvSpPr txBox="1"/>
      </xdr:nvSpPr>
      <xdr:spPr>
        <a:xfrm>
          <a:off x="850900" y="368300"/>
          <a:ext cx="108077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Optim</a:t>
          </a:r>
          <a:r>
            <a:rPr lang="en-US" sz="2000" baseline="0"/>
            <a:t> L Search </a:t>
          </a:r>
          <a:r>
            <a:rPr lang="en-US" sz="2000"/>
            <a:t>####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r>
            <a:rPr lang="en-US" sz="2000"/>
            <a:t>b_init = matrix(0,p,1)</a:t>
          </a:r>
        </a:p>
        <a:p>
          <a:endParaRPr lang="en-US" sz="2000"/>
        </a:p>
        <a:p>
          <a:r>
            <a:rPr lang="en-US" sz="2000"/>
            <a:t>X = X_iis</a:t>
          </a:r>
        </a:p>
        <a:p>
          <a:r>
            <a:rPr lang="en-US" sz="2000"/>
            <a:t>y = y_iis</a:t>
          </a:r>
        </a:p>
        <a:p>
          <a:r>
            <a:rPr lang="en-US" sz="2000"/>
            <a:t>Xt = t(X)</a:t>
          </a:r>
        </a:p>
        <a:p>
          <a:r>
            <a:rPr lang="en-US" sz="2000"/>
            <a:t>lambdas &lt;- 10^seq(-2, 2, length.out = 10)</a:t>
          </a:r>
        </a:p>
        <a:p>
          <a:r>
            <a:rPr lang="en-US" sz="2000"/>
            <a:t>nLambdas = length(lambdas)</a:t>
          </a:r>
        </a:p>
        <a:p>
          <a:r>
            <a:rPr lang="en-US" sz="2000"/>
            <a:t>MSE_vec = vector('numeric',nLambdas)</a:t>
          </a:r>
        </a:p>
        <a:p>
          <a:r>
            <a:rPr lang="en-US" sz="2000"/>
            <a:t>for (i in 1:nLambdas){</a:t>
          </a:r>
        </a:p>
        <a:p>
          <a:r>
            <a:rPr lang="en-US" sz="2000"/>
            <a:t>  lambda = lambdas[i]</a:t>
          </a:r>
        </a:p>
        <a:p>
          <a:r>
            <a:rPr lang="en-US" sz="2000"/>
            <a:t>  fit_optim = optim(b_init,f_RSS)</a:t>
          </a:r>
        </a:p>
        <a:p>
          <a:r>
            <a:rPr lang="en-US" sz="2000"/>
            <a:t>  b_optim = fit_optim$par</a:t>
          </a:r>
        </a:p>
        <a:p>
          <a:r>
            <a:rPr lang="en-US" sz="2000"/>
            <a:t>  ypred = X_oos %*% b_optim</a:t>
          </a:r>
        </a:p>
        <a:p>
          <a:r>
            <a:rPr lang="en-US" sz="2000"/>
            <a:t>  MSE_vec[i] = mean(sum((y_oos-ypred)^2))</a:t>
          </a:r>
        </a:p>
        <a:p>
          <a:r>
            <a:rPr lang="en-US" sz="2000"/>
            <a:t>}</a:t>
          </a:r>
        </a:p>
        <a:p>
          <a:r>
            <a:rPr lang="en-US" sz="2000"/>
            <a:t>plot(log(lambdas),MSE_vec)</a:t>
          </a:r>
        </a:p>
        <a:p>
          <a:r>
            <a:rPr lang="en-US" sz="2000"/>
            <a:t>lambdas[which.min(MSE_vec)]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B6B13BDD-4520-6943-908B-9D5CD7475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8C06F3-35E0-754F-B0F5-1CD9CF9DF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9F086E6-5CB2-7B4E-9BE4-7E0D9C763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64EB15FA-8F1A-0C49-93AA-542B79E2D6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40E1D8EB-AFBA-5B43-9B85-D0E5D3FEB5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4370E3-6D01-5547-88B8-26E04DD3F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EE67DF93-A734-F149-A0DD-BFE9943D97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C2D9B678-0C46-A444-8594-57D39B6968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F20B1D-B938-4B40-84B5-AA341C8B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4FE09D-4B20-5E4B-9544-BF1AF78E3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152400</xdr:colOff>
      <xdr:row>11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BE4044E8-3DD7-424C-9F12-EB56E35FB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8900" y="2311400"/>
          <a:ext cx="2870200" cy="945861"/>
        </a:xfrm>
        <a:prstGeom prst="rect">
          <a:avLst/>
        </a:prstGeom>
      </xdr:spPr>
    </xdr:pic>
    <xdr:clientData/>
  </xdr:one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EAEED72-138E-9944-B5B2-18FDFF0EFD58}"/>
                </a:ext>
              </a:extLst>
            </xdr:cNvPr>
            <xdr:cNvSpPr txBox="1"/>
          </xdr:nvSpPr>
          <xdr:spPr>
            <a:xfrm>
              <a:off x="2641600" y="30480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3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177800</xdr:colOff>
      <xdr:row>6</xdr:row>
      <xdr:rowOff>76200</xdr:rowOff>
    </xdr:from>
    <xdr:ext cx="2870200" cy="945861"/>
    <xdr:pic>
      <xdr:nvPicPr>
        <xdr:cNvPr id="2" name="Picture 1">
          <a:extLst>
            <a:ext uri="{FF2B5EF4-FFF2-40B4-BE49-F238E27FC236}">
              <a16:creationId xmlns:a16="http://schemas.microsoft.com/office/drawing/2014/main" id="{C60D862F-1F02-3542-BC5A-AE69981B0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79800" y="1295400"/>
          <a:ext cx="2870200" cy="945861"/>
        </a:xfrm>
        <a:prstGeom prst="rect">
          <a:avLst/>
        </a:prstGeom>
      </xdr:spPr>
    </xdr:pic>
    <xdr:clientData/>
  </xdr:one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C7799C-8C1C-F040-A6F3-B464F46C0334}"/>
                </a:ext>
              </a:extLst>
            </xdr:cNvPr>
            <xdr:cNvSpPr txBox="1"/>
          </xdr:nvSpPr>
          <xdr:spPr>
            <a:xfrm>
              <a:off x="3492500" y="2235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3000" b="0" i="0">
                  <a:latin typeface="Cambria Math" panose="02040503050406030204" pitchFamily="18" charset="0"/>
                </a:rPr>
                <a:t>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𝐸𝐸𝑖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         〗</a:t>
              </a:r>
              <a:endParaRPr lang="en-US" sz="3000"/>
            </a:p>
          </xdr:txBody>
        </xdr:sp>
      </mc:Fallback>
    </mc:AlternateContent>
    <xdr:clientData/>
  </xdr:oneCellAnchor>
  <xdr:oneCellAnchor>
    <xdr:from>
      <xdr:col>4</xdr:col>
      <xdr:colOff>203199</xdr:colOff>
      <xdr:row>13</xdr:row>
      <xdr:rowOff>0</xdr:rowOff>
    </xdr:from>
    <xdr:ext cx="5156201" cy="1980914"/>
    <xdr:pic>
      <xdr:nvPicPr>
        <xdr:cNvPr id="4" name="Picture 3">
          <a:extLst>
            <a:ext uri="{FF2B5EF4-FFF2-40B4-BE49-F238E27FC236}">
              <a16:creationId xmlns:a16="http://schemas.microsoft.com/office/drawing/2014/main" id="{35AE6B71-D154-3C4A-A1B0-412F20119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199" y="2641600"/>
          <a:ext cx="5156201" cy="1980914"/>
        </a:xfrm>
        <a:prstGeom prst="rect">
          <a:avLst/>
        </a:prstGeom>
      </xdr:spPr>
    </xdr:pic>
    <xdr:clientData/>
  </xdr:oneCellAnchor>
</xdr:wsDr>
</file>

<file path=xl/drawings/drawing3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504825</xdr:colOff>
      <xdr:row>32</xdr:row>
      <xdr:rowOff>9525</xdr:rowOff>
    </xdr:from>
    <xdr:ext cx="10591800" cy="6153150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EAA9B2B1-2983-2149-BEC5-43AA72C018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215900</xdr:rowOff>
    </xdr:from>
    <xdr:to>
      <xdr:col>13</xdr:col>
      <xdr:colOff>609600</xdr:colOff>
      <xdr:row>17</xdr:row>
      <xdr:rowOff>274638</xdr:rowOff>
    </xdr:to>
    <xdr:sp macro="" textlink="">
      <xdr:nvSpPr>
        <xdr:cNvPr id="2" name="Content Placeholder 2">
          <a:extLst>
            <a:ext uri="{FF2B5EF4-FFF2-40B4-BE49-F238E27FC236}">
              <a16:creationId xmlns:a16="http://schemas.microsoft.com/office/drawing/2014/main" id="{FCF8F976-FA7D-1044-B11F-DBA6E53C4BFB}"/>
            </a:ext>
          </a:extLst>
        </xdr:cNvPr>
        <xdr:cNvSpPr>
          <a:spLocks noGrp="1"/>
        </xdr:cNvSpPr>
      </xdr:nvSpPr>
      <xdr:spPr>
        <a:xfrm>
          <a:off x="1651000" y="1866900"/>
          <a:ext cx="10515600" cy="4351338"/>
        </a:xfrm>
        <a:prstGeom prst="rect">
          <a:avLst/>
        </a:prstGeom>
      </xdr:spPr>
      <xdr:txBody>
        <a:bodyPr vert="horz" wrap="square" lIns="91440" tIns="45720" rIns="91440" bIns="45720" rtlCol="0">
          <a:normAutofit fontScale="92500" lnSpcReduction="20000"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b="0"/>
            <a:t>Select the Distributions to Compare:</a:t>
          </a:r>
        </a:p>
        <a:p>
          <a:pPr lvl="1"/>
          <a:r>
            <a:rPr lang="en-US" b="0"/>
            <a:t>Typically, one of the distributions is the sample distribution from the data.</a:t>
          </a:r>
        </a:p>
        <a:p>
          <a:pPr lvl="1"/>
          <a:r>
            <a:rPr lang="en-US" b="0"/>
            <a:t>The other is a theoretical distribution, like a normal distribution, against which you want to compare the sample.</a:t>
          </a:r>
        </a:p>
        <a:p>
          <a:r>
            <a:rPr lang="en-US" b="0"/>
            <a:t>Sort the Data:</a:t>
          </a:r>
        </a:p>
        <a:p>
          <a:pPr lvl="1"/>
          <a:r>
            <a:rPr lang="en-US" b="0"/>
            <a:t>Arrange the sample data in ascending order. These sorted values are your sample quantiles.</a:t>
          </a:r>
        </a:p>
        <a:p>
          <a:r>
            <a:rPr lang="en-US" b="0"/>
            <a:t>Calculate Theoretical Quantiles:</a:t>
          </a:r>
        </a:p>
        <a:p>
          <a:pPr lvl="1"/>
          <a:r>
            <a:rPr lang="en-US" b="0"/>
            <a:t>If comparing to a normal distribution, calculate the z-scores that correspond to the cumulative probabilities for each of the sample quantiles..</a:t>
          </a:r>
        </a:p>
        <a:p>
          <a:r>
            <a:rPr lang="en-US" b="0"/>
            <a:t>Plot the Quantiles:</a:t>
          </a:r>
        </a:p>
        <a:p>
          <a:pPr lvl="1"/>
          <a:r>
            <a:rPr lang="en-US" b="0"/>
            <a:t>Create a scatter plot where the x-axis represents the theoretical quantiles and the y-axis represents the sample quantiles.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stinhon/Desktop/FRMClass7_JH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FinStatAnalysis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FRM/FRMClass4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RMClass5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_FRM_HW/HW4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Library/CloudStorage/GoogleDrive-davethemovie@gmail.com/My%20Drive/Columbia/Classes/iQRM/ClassFiles/iQRM_Class6.xlsx" TargetMode="External"/></Relationships>
</file>

<file path=xl/externalLinks/_rels/externalLink3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davidromoff/Library/CloudStorage/GoogleDrive-davethemovie@gmail.com/My%20Drive/Columbia/Classes/iQRM/ClassFiles/iQRM_Class4.xlsx" TargetMode="External"/><Relationship Id="rId1" Type="http://schemas.openxmlformats.org/officeDocument/2006/relationships/externalLinkPath" Target="/Users/davidromoff/Library/CloudStorage/GoogleDrive-davethemovie@gmail.com/My%20Drive/Columbia/Classes/iQRM/ClassFiles/iQRM_Class4.xlsx" TargetMode="External"/></Relationships>
</file>

<file path=xl/externalLinks/_rels/externalLink3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davidromoff/Downloads/ML4RM_Class1temp.xlsm" TargetMode="External"/><Relationship Id="rId1" Type="http://schemas.openxmlformats.org/officeDocument/2006/relationships/externalLinkPath" Target="/Users/davidromoff/Downloads/ML4RM_Class1temp.xlsm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FRM/FRMClass6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FinStatAnalysis.xlsx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Class3/FRM_1_VaR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9">
          <cell r="C9">
            <v>2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1">
          <cell r="E41" t="str">
            <v>Loss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E42">
            <v>66.728709213467042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E43">
            <v>65.971048498937989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E44">
            <v>65.17454168889401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E45">
            <v>64.337197101428075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E46">
            <v>63.456920938918259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E40">
            <v>66.728709213467042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E41">
            <v>65.971048498937989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E42">
            <v>65.17454168889401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E43">
            <v>64.337197101428075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E44">
            <v>63.456920938918259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B11">
            <v>1</v>
          </cell>
          <cell r="C11">
            <v>0.98019867330675525</v>
          </cell>
          <cell r="E11">
            <v>0.95122942450071402</v>
          </cell>
        </row>
        <row r="12">
          <cell r="B12">
            <v>2</v>
          </cell>
          <cell r="C12">
            <v>0.96078943915232318</v>
          </cell>
          <cell r="E12">
            <v>0.90483741803595952</v>
          </cell>
        </row>
        <row r="13">
          <cell r="B13">
            <v>3</v>
          </cell>
          <cell r="C13">
            <v>0.94176453358424872</v>
          </cell>
          <cell r="E13">
            <v>0.86070797642505781</v>
          </cell>
        </row>
        <row r="14">
          <cell r="B14">
            <v>4</v>
          </cell>
          <cell r="C14">
            <v>0.92311634638663576</v>
          </cell>
          <cell r="E14">
            <v>0.81873075307798182</v>
          </cell>
        </row>
        <row r="15">
          <cell r="B15">
            <v>5</v>
          </cell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D21">
            <v>0.4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D22">
            <v>0.4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D23">
            <v>0.4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D24">
            <v>0.4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D25">
            <v>0.4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Class7"/>
      <sheetName val="Spread Risk Concept"/>
      <sheetName val="CDS"/>
      <sheetName val="CDS and Bond Yield"/>
      <sheetName val="ELoss"/>
      <sheetName val="Spread2PD"/>
      <sheetName val="CreditMetrics"/>
      <sheetName val="CreditMetrics_Example"/>
      <sheetName val="LoanCovenants"/>
      <sheetName val="LoanCovenants Example"/>
      <sheetName val="Sheet1"/>
      <sheetName val="LoanSegmentation"/>
      <sheetName val="CashVsProfit"/>
      <sheetName val="HazardRate0"/>
      <sheetName val="HazardRate1"/>
      <sheetName val="HazardRate2"/>
      <sheetName val="HazardRate_Appendix"/>
      <sheetName val="Midterm Prep"/>
      <sheetName val="Prep4NextClass"/>
      <sheetName val="Questions"/>
      <sheetName val="1_Spread2PD"/>
      <sheetName val="2_HazardRates"/>
      <sheetName val="Remember"/>
      <sheetName val="7.1"/>
      <sheetName val="InternalRatings"/>
      <sheetName val="7.1 EL_alt_FX"/>
      <sheetName val="7.1 EL"/>
      <sheetName val="7.2"/>
      <sheetName val="7.2 Sbprm loans hedged by C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F10">
            <v>8.2116889611948682</v>
          </cell>
          <cell r="G10">
            <v>1.39787817085794</v>
          </cell>
        </row>
        <row r="11">
          <cell r="F11">
            <v>2.0821978323688706</v>
          </cell>
          <cell r="G11">
            <v>1.6252926650112602</v>
          </cell>
        </row>
        <row r="12">
          <cell r="F12">
            <v>67.129219523606139</v>
          </cell>
          <cell r="G12">
            <v>7.4590248775114931</v>
          </cell>
        </row>
        <row r="13">
          <cell r="F13">
            <v>23.919401965204763</v>
          </cell>
          <cell r="G13">
            <v>1.0138721046124297</v>
          </cell>
        </row>
        <row r="14">
          <cell r="F14">
            <v>67.226538868279505</v>
          </cell>
          <cell r="G14">
            <v>7.0882993287412512</v>
          </cell>
        </row>
        <row r="15">
          <cell r="F15">
            <v>40.365796255204877</v>
          </cell>
          <cell r="G15">
            <v>3.0220181451316055</v>
          </cell>
        </row>
        <row r="16">
          <cell r="F16">
            <v>80.467834923351319</v>
          </cell>
          <cell r="G16">
            <v>9.5506402260277916</v>
          </cell>
        </row>
        <row r="17">
          <cell r="F17">
            <v>74.294695771915386</v>
          </cell>
          <cell r="G17">
            <v>9.8434192564738119</v>
          </cell>
        </row>
        <row r="18">
          <cell r="F18">
            <v>37.636930947623661</v>
          </cell>
          <cell r="G18">
            <v>8.344474777321544</v>
          </cell>
        </row>
        <row r="19">
          <cell r="F19">
            <v>76.753161003324905</v>
          </cell>
          <cell r="G19">
            <v>7.9150148005442347</v>
          </cell>
        </row>
        <row r="20">
          <cell r="F20">
            <v>21.187561451253998</v>
          </cell>
          <cell r="G20">
            <v>7.1277270027175987</v>
          </cell>
        </row>
        <row r="21">
          <cell r="F21">
            <v>99.017852588544912</v>
          </cell>
          <cell r="G21">
            <v>1.4969246243228673</v>
          </cell>
        </row>
        <row r="22">
          <cell r="F22">
            <v>89.428696095140779</v>
          </cell>
          <cell r="G22">
            <v>7.6093974701891414</v>
          </cell>
        </row>
        <row r="23">
          <cell r="F23">
            <v>97.490593750922798</v>
          </cell>
          <cell r="G23">
            <v>6.8702237255337684</v>
          </cell>
        </row>
        <row r="24">
          <cell r="F24">
            <v>11.835634126517435</v>
          </cell>
          <cell r="G24">
            <v>10.932351871754516</v>
          </cell>
        </row>
        <row r="25">
          <cell r="F25">
            <v>16.788775597477603</v>
          </cell>
          <cell r="G25">
            <v>1.5244219381878628</v>
          </cell>
        </row>
        <row r="26">
          <cell r="F26">
            <v>25.594671943319081</v>
          </cell>
          <cell r="G26">
            <v>5.1703871658063152</v>
          </cell>
        </row>
        <row r="27">
          <cell r="F27">
            <v>46.397183218041768</v>
          </cell>
          <cell r="G27">
            <v>8.0711338068908027</v>
          </cell>
        </row>
        <row r="28">
          <cell r="F28">
            <v>22.422308321723992</v>
          </cell>
          <cell r="G28">
            <v>5.0711388322277493</v>
          </cell>
        </row>
        <row r="29">
          <cell r="F29">
            <v>49.900240230025631</v>
          </cell>
          <cell r="G29">
            <v>3.5278072841494366</v>
          </cell>
        </row>
        <row r="30">
          <cell r="F30">
            <v>88.634516281821547</v>
          </cell>
          <cell r="G30">
            <v>5.3101370653186271</v>
          </cell>
        </row>
        <row r="31">
          <cell r="F31">
            <v>28.880299552292112</v>
          </cell>
          <cell r="G31">
            <v>0.80637700826324499</v>
          </cell>
          <cell r="T31">
            <v>10.077750469970599</v>
          </cell>
          <cell r="Y31">
            <v>0</v>
          </cell>
          <cell r="AA31">
            <v>-3425.1819686389945</v>
          </cell>
        </row>
        <row r="32">
          <cell r="F32">
            <v>21.610227046155149</v>
          </cell>
          <cell r="G32">
            <v>6.9531340803672181</v>
          </cell>
          <cell r="T32">
            <v>9.086674227276168</v>
          </cell>
          <cell r="Y32">
            <v>0</v>
          </cell>
          <cell r="AA32">
            <v>-8053.1554237660166</v>
          </cell>
        </row>
        <row r="33">
          <cell r="F33">
            <v>85.021688878712865</v>
          </cell>
          <cell r="G33">
            <v>10.399959882403085</v>
          </cell>
          <cell r="T33">
            <v>8.1634870821407741</v>
          </cell>
          <cell r="Y33">
            <v>0</v>
          </cell>
          <cell r="AA33">
            <v>-6544.2599707959216</v>
          </cell>
        </row>
        <row r="34">
          <cell r="F34">
            <v>21.473754008323841</v>
          </cell>
          <cell r="G34">
            <v>8.2059291658347995</v>
          </cell>
          <cell r="T34">
            <v>6.348771319371469</v>
          </cell>
          <cell r="Y34">
            <v>0.04</v>
          </cell>
          <cell r="AA34">
            <v>-7528.1632471769508</v>
          </cell>
        </row>
        <row r="35">
          <cell r="F35">
            <v>61.912255756391033</v>
          </cell>
          <cell r="G35">
            <v>1.8594266660912036</v>
          </cell>
          <cell r="T35">
            <v>2.726232492295753</v>
          </cell>
          <cell r="Y35">
            <v>0</v>
          </cell>
          <cell r="AA35">
            <v>-2524.0607739654665</v>
          </cell>
        </row>
        <row r="36">
          <cell r="F36">
            <v>53.322073630811737</v>
          </cell>
          <cell r="G36">
            <v>6.4046647552474081</v>
          </cell>
          <cell r="T36">
            <v>1.4548170137688583</v>
          </cell>
          <cell r="Y36" t="str">
            <v>N/A</v>
          </cell>
        </row>
        <row r="37">
          <cell r="F37">
            <v>36.39863146840986</v>
          </cell>
          <cell r="G37">
            <v>0.49332315522988845</v>
          </cell>
        </row>
        <row r="38">
          <cell r="F38">
            <v>66.337934995536642</v>
          </cell>
          <cell r="G38">
            <v>8.4695858142277398</v>
          </cell>
        </row>
        <row r="39">
          <cell r="F39">
            <v>79.531764776477075</v>
          </cell>
          <cell r="G39">
            <v>9.1851074752231554</v>
          </cell>
        </row>
        <row r="40">
          <cell r="F40">
            <v>48.107876050329644</v>
          </cell>
          <cell r="G40">
            <v>0.84851868925850327</v>
          </cell>
        </row>
        <row r="41">
          <cell r="F41">
            <v>2.2467468190886297</v>
          </cell>
          <cell r="G41">
            <v>8.9158168755440457</v>
          </cell>
        </row>
        <row r="42">
          <cell r="F42">
            <v>31.342457566370989</v>
          </cell>
          <cell r="G42">
            <v>1.0770348505322942</v>
          </cell>
        </row>
        <row r="43">
          <cell r="F43">
            <v>7.9718097117669533</v>
          </cell>
          <cell r="G43">
            <v>8.2397599453990953</v>
          </cell>
        </row>
        <row r="44">
          <cell r="F44">
            <v>26.135955656809497</v>
          </cell>
          <cell r="G44">
            <v>3.2675530419423335</v>
          </cell>
        </row>
        <row r="45">
          <cell r="F45">
            <v>9.6442588257074746</v>
          </cell>
          <cell r="G45">
            <v>9.5628427305637889</v>
          </cell>
        </row>
        <row r="46">
          <cell r="F46">
            <v>14.543691075171283</v>
          </cell>
          <cell r="G46">
            <v>3.5512028209207998</v>
          </cell>
        </row>
        <row r="47">
          <cell r="F47">
            <v>23.899388938944831</v>
          </cell>
          <cell r="G47">
            <v>2.9720115944967027</v>
          </cell>
        </row>
        <row r="48">
          <cell r="F48">
            <v>71.394255931414179</v>
          </cell>
          <cell r="G48">
            <v>8.8153401585859292</v>
          </cell>
        </row>
        <row r="49">
          <cell r="F49">
            <v>61.495453505551026</v>
          </cell>
          <cell r="G49">
            <v>3.8049899036922326</v>
          </cell>
        </row>
        <row r="50">
          <cell r="F50">
            <v>44.889833123723179</v>
          </cell>
          <cell r="G50">
            <v>9.5582436040277514</v>
          </cell>
        </row>
        <row r="51">
          <cell r="F51">
            <v>50.470138481801882</v>
          </cell>
          <cell r="G51">
            <v>6.0564739366749079</v>
          </cell>
        </row>
        <row r="52">
          <cell r="F52">
            <v>93.672740630001144</v>
          </cell>
          <cell r="G52">
            <v>8.6096086213825274</v>
          </cell>
        </row>
        <row r="53">
          <cell r="F53">
            <v>36.368657808978199</v>
          </cell>
          <cell r="G53">
            <v>12.3989274863437</v>
          </cell>
        </row>
        <row r="54">
          <cell r="F54">
            <v>9.9536617596477246</v>
          </cell>
          <cell r="G54">
            <v>1.9161232820866372</v>
          </cell>
        </row>
        <row r="55">
          <cell r="F55">
            <v>43.509889242414786</v>
          </cell>
          <cell r="G55">
            <v>2.0485582183711153</v>
          </cell>
        </row>
        <row r="56">
          <cell r="F56">
            <v>36.493712381663144</v>
          </cell>
          <cell r="G56">
            <v>7.7824519823070579</v>
          </cell>
        </row>
        <row r="57">
          <cell r="F57">
            <v>39.272391384318439</v>
          </cell>
          <cell r="G57">
            <v>0.39515078209381382</v>
          </cell>
        </row>
        <row r="58">
          <cell r="F58">
            <v>81.916094566727949</v>
          </cell>
          <cell r="G58">
            <v>1.8901120390004595</v>
          </cell>
        </row>
        <row r="59">
          <cell r="F59">
            <v>17.547757976448196</v>
          </cell>
          <cell r="G59">
            <v>5.3362822973589097</v>
          </cell>
        </row>
        <row r="60">
          <cell r="F60">
            <v>27.00156976124531</v>
          </cell>
          <cell r="G60">
            <v>2.0118084551317819</v>
          </cell>
        </row>
        <row r="61">
          <cell r="F61">
            <v>86.088366895490026</v>
          </cell>
          <cell r="G61">
            <v>6.9113168477631826</v>
          </cell>
        </row>
        <row r="62">
          <cell r="F62">
            <v>2.3364521983521791</v>
          </cell>
          <cell r="G62">
            <v>1.707253877523514</v>
          </cell>
        </row>
        <row r="63">
          <cell r="F63">
            <v>36.894824773996859</v>
          </cell>
          <cell r="G63">
            <v>3.1701762274239376</v>
          </cell>
        </row>
        <row r="64">
          <cell r="F64">
            <v>18.505649799476064</v>
          </cell>
          <cell r="G64">
            <v>8.240817803401864</v>
          </cell>
        </row>
        <row r="65">
          <cell r="F65">
            <v>14.172183158684494</v>
          </cell>
          <cell r="G65">
            <v>7.1352513619731521</v>
          </cell>
        </row>
        <row r="66">
          <cell r="F66">
            <v>50.532425086567159</v>
          </cell>
          <cell r="G66">
            <v>8.7924706736250382</v>
          </cell>
        </row>
        <row r="67">
          <cell r="F67">
            <v>28.982449633517319</v>
          </cell>
          <cell r="G67">
            <v>1.2393435701789142</v>
          </cell>
        </row>
        <row r="68">
          <cell r="F68">
            <v>84.415957534522121</v>
          </cell>
          <cell r="G68">
            <v>6.1952629474234886</v>
          </cell>
        </row>
        <row r="69">
          <cell r="F69">
            <v>48.550727106120881</v>
          </cell>
          <cell r="G69">
            <v>8.838558619220283</v>
          </cell>
        </row>
        <row r="70">
          <cell r="F70">
            <v>0.19262168374306055</v>
          </cell>
          <cell r="G70">
            <v>1.4452769504095961</v>
          </cell>
        </row>
        <row r="71">
          <cell r="F71">
            <v>94.790243600197627</v>
          </cell>
          <cell r="G71">
            <v>7.1622244148841983</v>
          </cell>
        </row>
        <row r="72">
          <cell r="F72">
            <v>16.584570714019019</v>
          </cell>
          <cell r="G72">
            <v>8.6023854462746083</v>
          </cell>
        </row>
        <row r="73">
          <cell r="F73">
            <v>17.065403004306113</v>
          </cell>
          <cell r="G73">
            <v>10.513662490475356</v>
          </cell>
        </row>
        <row r="74">
          <cell r="F74">
            <v>97.996324402972434</v>
          </cell>
          <cell r="G74">
            <v>10.499013271951931</v>
          </cell>
        </row>
        <row r="75">
          <cell r="F75">
            <v>99.416309784681957</v>
          </cell>
          <cell r="G75">
            <v>7.197808013391974</v>
          </cell>
        </row>
        <row r="76">
          <cell r="F76">
            <v>14.969320801855568</v>
          </cell>
          <cell r="G76">
            <v>7.8538548430685129</v>
          </cell>
        </row>
        <row r="77">
          <cell r="F77">
            <v>14.792749254190618</v>
          </cell>
          <cell r="G77">
            <v>7.3677925752447608</v>
          </cell>
        </row>
        <row r="78">
          <cell r="F78">
            <v>19.110465115345264</v>
          </cell>
          <cell r="G78">
            <v>9.7965619907102646</v>
          </cell>
        </row>
        <row r="79">
          <cell r="F79">
            <v>85.908216451236967</v>
          </cell>
          <cell r="G79">
            <v>9.8371193831294672</v>
          </cell>
        </row>
        <row r="80">
          <cell r="F80">
            <v>68.68157858891864</v>
          </cell>
          <cell r="G80">
            <v>6.4155090821084286</v>
          </cell>
        </row>
        <row r="81">
          <cell r="F81">
            <v>42.387915278252429</v>
          </cell>
          <cell r="G81">
            <v>2.1207756298389895</v>
          </cell>
        </row>
        <row r="82">
          <cell r="F82">
            <v>51.804975968572073</v>
          </cell>
          <cell r="G82">
            <v>10.738439564341935</v>
          </cell>
        </row>
        <row r="83">
          <cell r="F83">
            <v>8.2783903108533679</v>
          </cell>
          <cell r="G83">
            <v>8.7050140143292065</v>
          </cell>
        </row>
        <row r="84">
          <cell r="F84">
            <v>90.243705402323087</v>
          </cell>
          <cell r="G84">
            <v>5.7083338289998258</v>
          </cell>
        </row>
        <row r="85">
          <cell r="F85">
            <v>78.506579465083945</v>
          </cell>
          <cell r="G85">
            <v>9.2567581635757588</v>
          </cell>
        </row>
        <row r="86">
          <cell r="F86">
            <v>19.031860118986621</v>
          </cell>
          <cell r="G86">
            <v>2.8787209093899961</v>
          </cell>
        </row>
        <row r="87">
          <cell r="F87">
            <v>16.766483343881809</v>
          </cell>
          <cell r="G87">
            <v>2.3133062556866202</v>
          </cell>
        </row>
        <row r="88">
          <cell r="F88">
            <v>42.295637722709913</v>
          </cell>
          <cell r="G88">
            <v>3.5445228141367422</v>
          </cell>
        </row>
        <row r="89">
          <cell r="F89">
            <v>0.47752840883801273</v>
          </cell>
          <cell r="G89">
            <v>9.3846887639024654</v>
          </cell>
        </row>
        <row r="90">
          <cell r="F90">
            <v>63.85261731434678</v>
          </cell>
          <cell r="G90">
            <v>2.6562703793921041</v>
          </cell>
        </row>
        <row r="91">
          <cell r="F91">
            <v>74.484454613584461</v>
          </cell>
          <cell r="G91">
            <v>3.5853906193890581</v>
          </cell>
        </row>
        <row r="92">
          <cell r="F92">
            <v>96.724609382262159</v>
          </cell>
          <cell r="G92">
            <v>2.6262341414169561</v>
          </cell>
        </row>
        <row r="93">
          <cell r="F93">
            <v>80.864704132654879</v>
          </cell>
          <cell r="G93">
            <v>8.1598692452692294</v>
          </cell>
        </row>
        <row r="94">
          <cell r="F94">
            <v>47.641729430050354</v>
          </cell>
          <cell r="G94">
            <v>1.2026504189420528E-2</v>
          </cell>
        </row>
        <row r="95">
          <cell r="F95">
            <v>27.892599466123869</v>
          </cell>
          <cell r="G95">
            <v>2.5937053053895949</v>
          </cell>
        </row>
        <row r="96">
          <cell r="F96">
            <v>67.106419204318897</v>
          </cell>
          <cell r="G96">
            <v>9.6544124807289879</v>
          </cell>
        </row>
        <row r="97">
          <cell r="F97">
            <v>88.907176996272412</v>
          </cell>
          <cell r="G97">
            <v>8.5336396769490115</v>
          </cell>
        </row>
        <row r="98">
          <cell r="F98">
            <v>47.654324325615626</v>
          </cell>
          <cell r="G98">
            <v>8.4951872297418731</v>
          </cell>
        </row>
        <row r="99">
          <cell r="F99">
            <v>47.441377081877768</v>
          </cell>
          <cell r="G99">
            <v>7.4091104969574344</v>
          </cell>
        </row>
        <row r="100">
          <cell r="F100">
            <v>58.929210125533857</v>
          </cell>
          <cell r="G100">
            <v>5.3269695800033627</v>
          </cell>
        </row>
        <row r="101">
          <cell r="F101">
            <v>11.092231390635309</v>
          </cell>
          <cell r="G101">
            <v>2.0084027892347884</v>
          </cell>
        </row>
        <row r="102">
          <cell r="F102">
            <v>76.097769585438584</v>
          </cell>
          <cell r="G102">
            <v>3.3711337325898234</v>
          </cell>
        </row>
        <row r="103">
          <cell r="F103">
            <v>81.022779930552375</v>
          </cell>
          <cell r="G103">
            <v>5.1587719180004612</v>
          </cell>
        </row>
        <row r="104">
          <cell r="F104">
            <v>42.636145159749503</v>
          </cell>
          <cell r="G104">
            <v>1.1133427327017777</v>
          </cell>
        </row>
        <row r="105">
          <cell r="F105">
            <v>17.533405807868935</v>
          </cell>
          <cell r="G105">
            <v>2.5759835494768506</v>
          </cell>
        </row>
        <row r="106">
          <cell r="F106">
            <v>41.515905431460766</v>
          </cell>
          <cell r="G106">
            <v>7.8158847513967515</v>
          </cell>
        </row>
        <row r="107">
          <cell r="F107">
            <v>83.136272627126687</v>
          </cell>
          <cell r="G107">
            <v>6.6269269721391648</v>
          </cell>
        </row>
        <row r="108">
          <cell r="F108">
            <v>10.212803353244038</v>
          </cell>
          <cell r="G108">
            <v>10.648524912587206</v>
          </cell>
        </row>
        <row r="109">
          <cell r="F109">
            <v>41.373074335162165</v>
          </cell>
          <cell r="G109">
            <v>7.3745421523699548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10">
          <cell r="C10">
            <v>1.4999999999999999E-2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yCo4"/>
      <sheetName val="MyCo5"/>
      <sheetName val="MyCo3"/>
      <sheetName val="MyCo7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Homewor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  <sheetName val="Options0_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finitions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</row>
      </sheetData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2_1"/>
    </sheetNames>
    <sheetDataSet>
      <sheetData sheetId="0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day"/>
      <sheetName val="TMat1"/>
      <sheetName val="TMat2"/>
      <sheetName val="TMat3"/>
      <sheetName val="ConditionalProb1"/>
      <sheetName val="ConditionalProb2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1"/>
      <sheetName val="8_LifeAnnuity"/>
      <sheetName val="8_Backtest2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1</v>
          </cell>
        </row>
        <row r="21">
          <cell r="C21">
            <v>1</v>
          </cell>
        </row>
        <row r="22">
          <cell r="C22">
            <v>1</v>
          </cell>
        </row>
        <row r="23">
          <cell r="C23">
            <v>0</v>
          </cell>
        </row>
        <row r="24">
          <cell r="C24">
            <v>1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1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1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1</v>
          </cell>
        </row>
        <row r="39">
          <cell r="C39">
            <v>0</v>
          </cell>
        </row>
        <row r="40">
          <cell r="C40">
            <v>0</v>
          </cell>
        </row>
        <row r="41">
          <cell r="C41">
            <v>1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>
            <v>0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1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1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1</v>
          </cell>
        </row>
        <row r="77">
          <cell r="C77">
            <v>1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1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1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1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1</v>
          </cell>
        </row>
        <row r="126">
          <cell r="C126">
            <v>1</v>
          </cell>
        </row>
        <row r="127">
          <cell r="C127">
            <v>0</v>
          </cell>
        </row>
        <row r="128">
          <cell r="C128">
            <v>1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1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1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1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1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1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1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1</v>
          </cell>
        </row>
        <row r="187">
          <cell r="C187">
            <v>0</v>
          </cell>
        </row>
        <row r="188">
          <cell r="C188">
            <v>1</v>
          </cell>
        </row>
        <row r="189">
          <cell r="C189">
            <v>0</v>
          </cell>
        </row>
        <row r="190">
          <cell r="C190">
            <v>0</v>
          </cell>
        </row>
        <row r="191">
          <cell r="C191">
            <v>0</v>
          </cell>
        </row>
        <row r="192">
          <cell r="C192">
            <v>0</v>
          </cell>
        </row>
        <row r="193">
          <cell r="C193">
            <v>0</v>
          </cell>
        </row>
        <row r="194">
          <cell r="C194">
            <v>0</v>
          </cell>
        </row>
        <row r="195">
          <cell r="C195">
            <v>0</v>
          </cell>
        </row>
        <row r="196">
          <cell r="C196">
            <v>0</v>
          </cell>
        </row>
        <row r="197">
          <cell r="C197">
            <v>1</v>
          </cell>
        </row>
        <row r="198">
          <cell r="C198">
            <v>0</v>
          </cell>
        </row>
        <row r="199">
          <cell r="C199">
            <v>0</v>
          </cell>
        </row>
        <row r="200">
          <cell r="C200">
            <v>0</v>
          </cell>
        </row>
        <row r="201">
          <cell r="C201">
            <v>0</v>
          </cell>
        </row>
        <row r="202">
          <cell r="C202">
            <v>0</v>
          </cell>
        </row>
        <row r="203">
          <cell r="C203">
            <v>0</v>
          </cell>
        </row>
        <row r="204">
          <cell r="C204">
            <v>0</v>
          </cell>
        </row>
        <row r="205">
          <cell r="C205">
            <v>0</v>
          </cell>
        </row>
        <row r="206">
          <cell r="C206">
            <v>0</v>
          </cell>
        </row>
        <row r="207">
          <cell r="C207">
            <v>0</v>
          </cell>
        </row>
        <row r="208">
          <cell r="C208">
            <v>0</v>
          </cell>
        </row>
        <row r="209">
          <cell r="C209">
            <v>1</v>
          </cell>
        </row>
        <row r="210">
          <cell r="C210">
            <v>0</v>
          </cell>
        </row>
        <row r="211">
          <cell r="C211">
            <v>0</v>
          </cell>
        </row>
        <row r="212">
          <cell r="C212">
            <v>0</v>
          </cell>
        </row>
        <row r="213">
          <cell r="C213">
            <v>0</v>
          </cell>
        </row>
        <row r="214">
          <cell r="C214">
            <v>0</v>
          </cell>
        </row>
        <row r="215">
          <cell r="C215">
            <v>0</v>
          </cell>
        </row>
        <row r="216">
          <cell r="C216">
            <v>0</v>
          </cell>
        </row>
        <row r="217">
          <cell r="C217">
            <v>0</v>
          </cell>
        </row>
        <row r="218">
          <cell r="C218">
            <v>0</v>
          </cell>
        </row>
        <row r="219">
          <cell r="C219">
            <v>0</v>
          </cell>
        </row>
        <row r="220">
          <cell r="C220">
            <v>0</v>
          </cell>
        </row>
        <row r="221">
          <cell r="C221">
            <v>0</v>
          </cell>
        </row>
        <row r="222">
          <cell r="C222">
            <v>0</v>
          </cell>
        </row>
        <row r="223">
          <cell r="C223">
            <v>0</v>
          </cell>
        </row>
        <row r="224">
          <cell r="C224">
            <v>0</v>
          </cell>
        </row>
        <row r="225">
          <cell r="C225">
            <v>0</v>
          </cell>
        </row>
        <row r="226">
          <cell r="C226">
            <v>1</v>
          </cell>
        </row>
        <row r="227">
          <cell r="C227">
            <v>0</v>
          </cell>
        </row>
        <row r="228">
          <cell r="C228">
            <v>0</v>
          </cell>
        </row>
        <row r="229">
          <cell r="C229">
            <v>0</v>
          </cell>
        </row>
        <row r="230">
          <cell r="C230">
            <v>0</v>
          </cell>
        </row>
        <row r="231">
          <cell r="C231">
            <v>0</v>
          </cell>
        </row>
        <row r="232">
          <cell r="C232">
            <v>0</v>
          </cell>
        </row>
        <row r="233">
          <cell r="C233">
            <v>0</v>
          </cell>
        </row>
        <row r="234">
          <cell r="C234">
            <v>1</v>
          </cell>
        </row>
        <row r="235">
          <cell r="C235">
            <v>0</v>
          </cell>
        </row>
        <row r="236">
          <cell r="C236">
            <v>0</v>
          </cell>
        </row>
        <row r="237">
          <cell r="C237">
            <v>0</v>
          </cell>
        </row>
        <row r="238">
          <cell r="C238">
            <v>0</v>
          </cell>
        </row>
        <row r="239">
          <cell r="C239">
            <v>1</v>
          </cell>
        </row>
        <row r="240">
          <cell r="C240">
            <v>1</v>
          </cell>
        </row>
        <row r="241">
          <cell r="C241">
            <v>1</v>
          </cell>
        </row>
        <row r="242">
          <cell r="C242">
            <v>0</v>
          </cell>
        </row>
        <row r="243">
          <cell r="C243">
            <v>1</v>
          </cell>
        </row>
        <row r="244">
          <cell r="C244">
            <v>0</v>
          </cell>
        </row>
        <row r="245">
          <cell r="C245">
            <v>0</v>
          </cell>
        </row>
        <row r="246">
          <cell r="C246">
            <v>0</v>
          </cell>
        </row>
        <row r="247">
          <cell r="C247">
            <v>0</v>
          </cell>
        </row>
        <row r="248">
          <cell r="C248">
            <v>1</v>
          </cell>
        </row>
        <row r="249">
          <cell r="C249">
            <v>0</v>
          </cell>
        </row>
        <row r="250">
          <cell r="C250">
            <v>0</v>
          </cell>
        </row>
        <row r="251">
          <cell r="C251">
            <v>0</v>
          </cell>
        </row>
        <row r="252">
          <cell r="C252">
            <v>0</v>
          </cell>
        </row>
        <row r="253">
          <cell r="C253">
            <v>0</v>
          </cell>
        </row>
        <row r="254">
          <cell r="C254">
            <v>0</v>
          </cell>
        </row>
        <row r="255">
          <cell r="C255">
            <v>0</v>
          </cell>
        </row>
        <row r="256">
          <cell r="C256">
            <v>0</v>
          </cell>
        </row>
        <row r="257">
          <cell r="C257">
            <v>0</v>
          </cell>
        </row>
        <row r="258">
          <cell r="C258">
            <v>0</v>
          </cell>
        </row>
        <row r="259">
          <cell r="C259">
            <v>0</v>
          </cell>
        </row>
        <row r="260">
          <cell r="C260">
            <v>1</v>
          </cell>
        </row>
        <row r="261">
          <cell r="C261">
            <v>0</v>
          </cell>
        </row>
        <row r="262">
          <cell r="C262">
            <v>0</v>
          </cell>
        </row>
        <row r="263">
          <cell r="C263">
            <v>0</v>
          </cell>
        </row>
        <row r="264">
          <cell r="C264">
            <v>1</v>
          </cell>
        </row>
        <row r="265">
          <cell r="C265">
            <v>0</v>
          </cell>
        </row>
        <row r="266">
          <cell r="C266">
            <v>0</v>
          </cell>
        </row>
        <row r="267">
          <cell r="C267">
            <v>0</v>
          </cell>
        </row>
        <row r="268">
          <cell r="C268">
            <v>0</v>
          </cell>
        </row>
        <row r="269">
          <cell r="C269">
            <v>0</v>
          </cell>
        </row>
        <row r="270">
          <cell r="C270">
            <v>0</v>
          </cell>
        </row>
        <row r="271">
          <cell r="C271">
            <v>0</v>
          </cell>
        </row>
        <row r="272">
          <cell r="C272">
            <v>0</v>
          </cell>
        </row>
        <row r="273">
          <cell r="C273">
            <v>0</v>
          </cell>
        </row>
        <row r="274">
          <cell r="C274">
            <v>0</v>
          </cell>
        </row>
        <row r="275">
          <cell r="C275">
            <v>0</v>
          </cell>
        </row>
        <row r="276">
          <cell r="C276">
            <v>0</v>
          </cell>
        </row>
        <row r="277">
          <cell r="C277">
            <v>0</v>
          </cell>
        </row>
        <row r="278">
          <cell r="C278">
            <v>1</v>
          </cell>
        </row>
        <row r="279">
          <cell r="C279">
            <v>1</v>
          </cell>
        </row>
        <row r="280">
          <cell r="C280">
            <v>0</v>
          </cell>
        </row>
        <row r="281">
          <cell r="C281">
            <v>0</v>
          </cell>
        </row>
        <row r="282">
          <cell r="C282">
            <v>1</v>
          </cell>
        </row>
        <row r="283">
          <cell r="C283">
            <v>0</v>
          </cell>
        </row>
        <row r="284">
          <cell r="C284">
            <v>0</v>
          </cell>
        </row>
        <row r="285">
          <cell r="C285">
            <v>0</v>
          </cell>
        </row>
        <row r="286">
          <cell r="C286">
            <v>0</v>
          </cell>
        </row>
        <row r="287">
          <cell r="C287">
            <v>0</v>
          </cell>
        </row>
        <row r="288">
          <cell r="C288">
            <v>0</v>
          </cell>
        </row>
        <row r="289">
          <cell r="C289">
            <v>0</v>
          </cell>
        </row>
        <row r="290">
          <cell r="C290">
            <v>1</v>
          </cell>
        </row>
        <row r="291">
          <cell r="C291">
            <v>1</v>
          </cell>
        </row>
        <row r="292">
          <cell r="C292">
            <v>0</v>
          </cell>
        </row>
        <row r="293">
          <cell r="C293">
            <v>0</v>
          </cell>
        </row>
        <row r="294">
          <cell r="C294">
            <v>0</v>
          </cell>
        </row>
        <row r="295">
          <cell r="C295">
            <v>1</v>
          </cell>
        </row>
        <row r="296">
          <cell r="C296">
            <v>0</v>
          </cell>
        </row>
        <row r="297">
          <cell r="C297">
            <v>0</v>
          </cell>
        </row>
        <row r="298">
          <cell r="C298">
            <v>0</v>
          </cell>
        </row>
        <row r="299">
          <cell r="C299">
            <v>1</v>
          </cell>
        </row>
        <row r="300">
          <cell r="C300">
            <v>0</v>
          </cell>
        </row>
        <row r="301">
          <cell r="C301">
            <v>1</v>
          </cell>
        </row>
        <row r="302">
          <cell r="C302">
            <v>1</v>
          </cell>
        </row>
        <row r="303">
          <cell r="C303">
            <v>1</v>
          </cell>
        </row>
        <row r="304">
          <cell r="C304">
            <v>1</v>
          </cell>
        </row>
        <row r="305">
          <cell r="C305">
            <v>0</v>
          </cell>
        </row>
        <row r="306">
          <cell r="C306">
            <v>0</v>
          </cell>
        </row>
        <row r="307">
          <cell r="C307">
            <v>0</v>
          </cell>
        </row>
        <row r="308">
          <cell r="C308">
            <v>0</v>
          </cell>
        </row>
        <row r="309">
          <cell r="C309">
            <v>0</v>
          </cell>
        </row>
        <row r="310">
          <cell r="C310">
            <v>0</v>
          </cell>
        </row>
        <row r="311">
          <cell r="C311">
            <v>1</v>
          </cell>
        </row>
        <row r="312">
          <cell r="C312">
            <v>0</v>
          </cell>
        </row>
        <row r="313">
          <cell r="C313">
            <v>0</v>
          </cell>
        </row>
        <row r="314">
          <cell r="C314">
            <v>0</v>
          </cell>
        </row>
        <row r="315">
          <cell r="C315">
            <v>0</v>
          </cell>
        </row>
        <row r="316">
          <cell r="C316">
            <v>0</v>
          </cell>
        </row>
        <row r="317">
          <cell r="C317">
            <v>0</v>
          </cell>
        </row>
        <row r="318">
          <cell r="C318">
            <v>0</v>
          </cell>
        </row>
        <row r="319">
          <cell r="C319">
            <v>0</v>
          </cell>
        </row>
        <row r="320">
          <cell r="C320">
            <v>0</v>
          </cell>
        </row>
        <row r="321">
          <cell r="C321">
            <v>0</v>
          </cell>
        </row>
        <row r="322">
          <cell r="C322">
            <v>0</v>
          </cell>
        </row>
        <row r="323">
          <cell r="C323">
            <v>0</v>
          </cell>
        </row>
        <row r="324">
          <cell r="C324">
            <v>0</v>
          </cell>
        </row>
        <row r="325">
          <cell r="C325">
            <v>0</v>
          </cell>
        </row>
        <row r="326">
          <cell r="C326">
            <v>0</v>
          </cell>
        </row>
        <row r="327">
          <cell r="C327">
            <v>0</v>
          </cell>
        </row>
        <row r="328">
          <cell r="C328">
            <v>0</v>
          </cell>
        </row>
        <row r="329">
          <cell r="C329">
            <v>1</v>
          </cell>
        </row>
        <row r="330">
          <cell r="C330">
            <v>0</v>
          </cell>
        </row>
        <row r="331">
          <cell r="C331">
            <v>0</v>
          </cell>
        </row>
        <row r="332">
          <cell r="C332">
            <v>0</v>
          </cell>
        </row>
        <row r="333">
          <cell r="C333">
            <v>0</v>
          </cell>
        </row>
        <row r="334">
          <cell r="C334">
            <v>0</v>
          </cell>
        </row>
        <row r="335">
          <cell r="C335">
            <v>0</v>
          </cell>
        </row>
        <row r="336">
          <cell r="C336">
            <v>0</v>
          </cell>
        </row>
        <row r="337">
          <cell r="C337">
            <v>0</v>
          </cell>
        </row>
        <row r="338">
          <cell r="C338">
            <v>0</v>
          </cell>
        </row>
        <row r="339">
          <cell r="C339">
            <v>0</v>
          </cell>
        </row>
        <row r="340">
          <cell r="C340">
            <v>0</v>
          </cell>
        </row>
        <row r="341">
          <cell r="C341">
            <v>0</v>
          </cell>
        </row>
        <row r="342">
          <cell r="C342">
            <v>0</v>
          </cell>
        </row>
        <row r="343">
          <cell r="C343">
            <v>1</v>
          </cell>
        </row>
        <row r="344">
          <cell r="C344">
            <v>0</v>
          </cell>
        </row>
        <row r="345">
          <cell r="C345">
            <v>0</v>
          </cell>
        </row>
        <row r="346">
          <cell r="C346">
            <v>0</v>
          </cell>
        </row>
        <row r="347">
          <cell r="C347">
            <v>0</v>
          </cell>
        </row>
        <row r="348">
          <cell r="C348">
            <v>0</v>
          </cell>
        </row>
        <row r="349">
          <cell r="C349">
            <v>0</v>
          </cell>
        </row>
        <row r="350">
          <cell r="C350">
            <v>0</v>
          </cell>
        </row>
        <row r="351">
          <cell r="C351">
            <v>0</v>
          </cell>
        </row>
        <row r="352">
          <cell r="C352">
            <v>0</v>
          </cell>
        </row>
        <row r="353">
          <cell r="C353">
            <v>0</v>
          </cell>
        </row>
        <row r="354">
          <cell r="C354">
            <v>0</v>
          </cell>
        </row>
        <row r="355">
          <cell r="C355">
            <v>0</v>
          </cell>
        </row>
        <row r="356">
          <cell r="C356">
            <v>0</v>
          </cell>
        </row>
        <row r="357">
          <cell r="C357">
            <v>0</v>
          </cell>
        </row>
        <row r="358">
          <cell r="C358">
            <v>0</v>
          </cell>
        </row>
        <row r="359">
          <cell r="C359">
            <v>0</v>
          </cell>
        </row>
        <row r="360">
          <cell r="C360">
            <v>0</v>
          </cell>
        </row>
        <row r="361">
          <cell r="C361">
            <v>0</v>
          </cell>
        </row>
        <row r="362">
          <cell r="C362">
            <v>0</v>
          </cell>
        </row>
        <row r="363">
          <cell r="C363">
            <v>0</v>
          </cell>
        </row>
        <row r="364">
          <cell r="C364">
            <v>0</v>
          </cell>
        </row>
        <row r="365">
          <cell r="C365">
            <v>0</v>
          </cell>
        </row>
        <row r="366">
          <cell r="C366">
            <v>0</v>
          </cell>
        </row>
        <row r="367">
          <cell r="C367">
            <v>0</v>
          </cell>
        </row>
        <row r="368">
          <cell r="C368">
            <v>1</v>
          </cell>
        </row>
        <row r="369">
          <cell r="C369">
            <v>0</v>
          </cell>
        </row>
        <row r="370">
          <cell r="C370">
            <v>0</v>
          </cell>
        </row>
        <row r="371">
          <cell r="C371">
            <v>0</v>
          </cell>
        </row>
        <row r="372">
          <cell r="C372">
            <v>0</v>
          </cell>
        </row>
        <row r="373">
          <cell r="C373">
            <v>1</v>
          </cell>
        </row>
        <row r="374">
          <cell r="C374">
            <v>1</v>
          </cell>
        </row>
        <row r="375">
          <cell r="C375">
            <v>0</v>
          </cell>
        </row>
        <row r="376">
          <cell r="C376">
            <v>0</v>
          </cell>
        </row>
        <row r="377">
          <cell r="C377">
            <v>0</v>
          </cell>
        </row>
        <row r="378">
          <cell r="C378">
            <v>0</v>
          </cell>
        </row>
        <row r="379">
          <cell r="C379">
            <v>0</v>
          </cell>
        </row>
        <row r="380">
          <cell r="C380">
            <v>0</v>
          </cell>
        </row>
        <row r="381">
          <cell r="C381">
            <v>0</v>
          </cell>
        </row>
        <row r="382">
          <cell r="C382">
            <v>0</v>
          </cell>
        </row>
        <row r="383">
          <cell r="C383">
            <v>0</v>
          </cell>
        </row>
        <row r="384">
          <cell r="C384">
            <v>0</v>
          </cell>
        </row>
        <row r="385">
          <cell r="C385">
            <v>0</v>
          </cell>
        </row>
        <row r="386">
          <cell r="C386">
            <v>0</v>
          </cell>
        </row>
        <row r="387">
          <cell r="C387">
            <v>0</v>
          </cell>
        </row>
        <row r="388">
          <cell r="C388">
            <v>0</v>
          </cell>
        </row>
        <row r="389">
          <cell r="C389">
            <v>1</v>
          </cell>
        </row>
        <row r="390">
          <cell r="C390">
            <v>0</v>
          </cell>
        </row>
        <row r="391">
          <cell r="C391">
            <v>0</v>
          </cell>
        </row>
        <row r="392">
          <cell r="C392">
            <v>0</v>
          </cell>
        </row>
        <row r="393">
          <cell r="C393">
            <v>0</v>
          </cell>
        </row>
        <row r="394">
          <cell r="C394">
            <v>0</v>
          </cell>
        </row>
        <row r="395">
          <cell r="C395">
            <v>0</v>
          </cell>
        </row>
        <row r="396">
          <cell r="C396">
            <v>0</v>
          </cell>
        </row>
        <row r="397">
          <cell r="C397">
            <v>0</v>
          </cell>
        </row>
        <row r="398">
          <cell r="C398">
            <v>0</v>
          </cell>
        </row>
        <row r="399">
          <cell r="C399">
            <v>1</v>
          </cell>
        </row>
        <row r="400">
          <cell r="C400">
            <v>0</v>
          </cell>
        </row>
        <row r="401">
          <cell r="C401">
            <v>0</v>
          </cell>
        </row>
        <row r="402">
          <cell r="C402">
            <v>0</v>
          </cell>
        </row>
        <row r="403">
          <cell r="C403">
            <v>0</v>
          </cell>
        </row>
        <row r="404">
          <cell r="C404">
            <v>0</v>
          </cell>
        </row>
        <row r="405">
          <cell r="C405">
            <v>0</v>
          </cell>
        </row>
        <row r="406">
          <cell r="C406">
            <v>0</v>
          </cell>
        </row>
        <row r="407">
          <cell r="C407">
            <v>0</v>
          </cell>
        </row>
        <row r="408">
          <cell r="C408">
            <v>0</v>
          </cell>
        </row>
        <row r="409">
          <cell r="C409">
            <v>0</v>
          </cell>
        </row>
        <row r="410">
          <cell r="C410">
            <v>0</v>
          </cell>
        </row>
        <row r="411">
          <cell r="C411">
            <v>0</v>
          </cell>
        </row>
        <row r="412">
          <cell r="C412">
            <v>0</v>
          </cell>
        </row>
        <row r="413">
          <cell r="C413">
            <v>0</v>
          </cell>
        </row>
        <row r="414">
          <cell r="C414">
            <v>0</v>
          </cell>
        </row>
        <row r="415">
          <cell r="C415">
            <v>0</v>
          </cell>
        </row>
        <row r="416">
          <cell r="C416">
            <v>1</v>
          </cell>
        </row>
        <row r="417">
          <cell r="C417">
            <v>0</v>
          </cell>
        </row>
        <row r="418">
          <cell r="C418">
            <v>0</v>
          </cell>
        </row>
        <row r="419">
          <cell r="C419">
            <v>0</v>
          </cell>
        </row>
        <row r="420">
          <cell r="C420">
            <v>1</v>
          </cell>
        </row>
        <row r="421">
          <cell r="C421">
            <v>0</v>
          </cell>
        </row>
        <row r="422">
          <cell r="C422">
            <v>0</v>
          </cell>
        </row>
        <row r="423">
          <cell r="C423">
            <v>0</v>
          </cell>
        </row>
        <row r="424">
          <cell r="C424">
            <v>1</v>
          </cell>
        </row>
        <row r="425">
          <cell r="C425">
            <v>0</v>
          </cell>
        </row>
        <row r="426">
          <cell r="C426">
            <v>0</v>
          </cell>
        </row>
        <row r="427">
          <cell r="C427">
            <v>0</v>
          </cell>
        </row>
        <row r="428">
          <cell r="C428">
            <v>0</v>
          </cell>
        </row>
        <row r="429">
          <cell r="C429">
            <v>0</v>
          </cell>
        </row>
        <row r="430">
          <cell r="C430">
            <v>1</v>
          </cell>
        </row>
        <row r="431">
          <cell r="C431">
            <v>0</v>
          </cell>
        </row>
        <row r="432">
          <cell r="C432">
            <v>0</v>
          </cell>
        </row>
        <row r="433">
          <cell r="C433">
            <v>0</v>
          </cell>
        </row>
        <row r="434">
          <cell r="C434">
            <v>0</v>
          </cell>
        </row>
        <row r="435">
          <cell r="C435">
            <v>0</v>
          </cell>
        </row>
        <row r="436">
          <cell r="C436">
            <v>0</v>
          </cell>
        </row>
        <row r="437">
          <cell r="C437">
            <v>0</v>
          </cell>
        </row>
        <row r="438">
          <cell r="C438">
            <v>0</v>
          </cell>
        </row>
        <row r="439">
          <cell r="C439">
            <v>0</v>
          </cell>
        </row>
        <row r="440">
          <cell r="C440">
            <v>0</v>
          </cell>
        </row>
        <row r="441">
          <cell r="C441">
            <v>0</v>
          </cell>
        </row>
        <row r="442">
          <cell r="C442">
            <v>0</v>
          </cell>
        </row>
        <row r="443">
          <cell r="C443">
            <v>0</v>
          </cell>
        </row>
        <row r="444">
          <cell r="C444">
            <v>0</v>
          </cell>
        </row>
        <row r="445">
          <cell r="C445">
            <v>0</v>
          </cell>
        </row>
        <row r="446">
          <cell r="C446">
            <v>0</v>
          </cell>
        </row>
        <row r="447">
          <cell r="C447">
            <v>1</v>
          </cell>
        </row>
        <row r="448">
          <cell r="C448">
            <v>0</v>
          </cell>
        </row>
        <row r="449">
          <cell r="C449">
            <v>0</v>
          </cell>
        </row>
        <row r="450">
          <cell r="C450">
            <v>0</v>
          </cell>
        </row>
        <row r="451">
          <cell r="C451">
            <v>0</v>
          </cell>
        </row>
        <row r="452">
          <cell r="C452">
            <v>0</v>
          </cell>
        </row>
        <row r="453">
          <cell r="C453">
            <v>0</v>
          </cell>
        </row>
        <row r="454">
          <cell r="C454">
            <v>0</v>
          </cell>
        </row>
        <row r="455">
          <cell r="C455">
            <v>0</v>
          </cell>
        </row>
        <row r="456">
          <cell r="C456">
            <v>0</v>
          </cell>
        </row>
        <row r="457">
          <cell r="C457">
            <v>0</v>
          </cell>
        </row>
        <row r="458">
          <cell r="C458">
            <v>0</v>
          </cell>
        </row>
        <row r="459">
          <cell r="C459">
            <v>0</v>
          </cell>
        </row>
        <row r="460">
          <cell r="C460">
            <v>0</v>
          </cell>
        </row>
        <row r="461">
          <cell r="C461">
            <v>0</v>
          </cell>
        </row>
        <row r="462">
          <cell r="C462">
            <v>0</v>
          </cell>
        </row>
        <row r="463">
          <cell r="C463">
            <v>0</v>
          </cell>
        </row>
        <row r="464">
          <cell r="C464">
            <v>0</v>
          </cell>
        </row>
        <row r="465">
          <cell r="C465">
            <v>0</v>
          </cell>
        </row>
        <row r="466">
          <cell r="C466">
            <v>0</v>
          </cell>
        </row>
        <row r="467">
          <cell r="C467">
            <v>0</v>
          </cell>
        </row>
        <row r="468">
          <cell r="C468">
            <v>0</v>
          </cell>
        </row>
        <row r="469">
          <cell r="C469">
            <v>0</v>
          </cell>
        </row>
        <row r="470">
          <cell r="C470">
            <v>0</v>
          </cell>
        </row>
        <row r="471">
          <cell r="C471">
            <v>0</v>
          </cell>
        </row>
        <row r="472">
          <cell r="C472">
            <v>0</v>
          </cell>
        </row>
        <row r="473">
          <cell r="C473">
            <v>0</v>
          </cell>
        </row>
        <row r="474">
          <cell r="C474">
            <v>1</v>
          </cell>
        </row>
        <row r="475">
          <cell r="C475">
            <v>0</v>
          </cell>
        </row>
        <row r="476">
          <cell r="C476">
            <v>0</v>
          </cell>
        </row>
        <row r="477">
          <cell r="C477">
            <v>0</v>
          </cell>
        </row>
        <row r="478">
          <cell r="C478">
            <v>0</v>
          </cell>
        </row>
        <row r="479">
          <cell r="C479">
            <v>0</v>
          </cell>
        </row>
        <row r="480">
          <cell r="C480">
            <v>0</v>
          </cell>
        </row>
        <row r="481">
          <cell r="C481">
            <v>0</v>
          </cell>
        </row>
        <row r="482">
          <cell r="C482">
            <v>0</v>
          </cell>
        </row>
        <row r="483">
          <cell r="C483">
            <v>0</v>
          </cell>
        </row>
        <row r="484">
          <cell r="C484">
            <v>0</v>
          </cell>
        </row>
        <row r="485">
          <cell r="C485">
            <v>0</v>
          </cell>
        </row>
        <row r="486">
          <cell r="C486">
            <v>0</v>
          </cell>
        </row>
        <row r="487">
          <cell r="C487">
            <v>0</v>
          </cell>
        </row>
        <row r="488">
          <cell r="C488">
            <v>0</v>
          </cell>
        </row>
        <row r="489">
          <cell r="C489">
            <v>0</v>
          </cell>
        </row>
        <row r="490">
          <cell r="C490">
            <v>0</v>
          </cell>
        </row>
        <row r="491">
          <cell r="C491">
            <v>0</v>
          </cell>
        </row>
        <row r="492">
          <cell r="C492">
            <v>0</v>
          </cell>
        </row>
        <row r="493">
          <cell r="C493">
            <v>1</v>
          </cell>
        </row>
        <row r="494">
          <cell r="C494">
            <v>0</v>
          </cell>
        </row>
        <row r="495">
          <cell r="C495">
            <v>0</v>
          </cell>
        </row>
        <row r="496">
          <cell r="C496">
            <v>0</v>
          </cell>
        </row>
        <row r="497">
          <cell r="C497">
            <v>0</v>
          </cell>
        </row>
        <row r="498">
          <cell r="C498">
            <v>0</v>
          </cell>
        </row>
        <row r="499">
          <cell r="C499">
            <v>0</v>
          </cell>
        </row>
        <row r="500">
          <cell r="C500">
            <v>0</v>
          </cell>
        </row>
        <row r="501">
          <cell r="C501">
            <v>0</v>
          </cell>
        </row>
        <row r="502">
          <cell r="C502">
            <v>0</v>
          </cell>
        </row>
        <row r="503">
          <cell r="C503">
            <v>0</v>
          </cell>
        </row>
        <row r="504">
          <cell r="C504">
            <v>0</v>
          </cell>
        </row>
        <row r="505">
          <cell r="C505">
            <v>0</v>
          </cell>
        </row>
        <row r="506">
          <cell r="C506">
            <v>0</v>
          </cell>
        </row>
        <row r="507">
          <cell r="C507">
            <v>0</v>
          </cell>
        </row>
        <row r="508">
          <cell r="C508">
            <v>0</v>
          </cell>
        </row>
        <row r="509">
          <cell r="C509">
            <v>0</v>
          </cell>
        </row>
        <row r="510">
          <cell r="C510">
            <v>0</v>
          </cell>
        </row>
        <row r="511">
          <cell r="C511">
            <v>0</v>
          </cell>
        </row>
        <row r="512">
          <cell r="C512">
            <v>0</v>
          </cell>
        </row>
        <row r="513">
          <cell r="C513">
            <v>0</v>
          </cell>
        </row>
        <row r="514">
          <cell r="C514">
            <v>0</v>
          </cell>
        </row>
        <row r="515">
          <cell r="C515">
            <v>0</v>
          </cell>
        </row>
        <row r="516">
          <cell r="C516">
            <v>0</v>
          </cell>
        </row>
        <row r="517">
          <cell r="C517">
            <v>1</v>
          </cell>
        </row>
        <row r="518">
          <cell r="C518">
            <v>1</v>
          </cell>
        </row>
        <row r="519">
          <cell r="C519">
            <v>0</v>
          </cell>
        </row>
        <row r="520">
          <cell r="C520">
            <v>0</v>
          </cell>
        </row>
        <row r="521">
          <cell r="C521">
            <v>0</v>
          </cell>
        </row>
        <row r="522">
          <cell r="C522">
            <v>0</v>
          </cell>
        </row>
        <row r="523">
          <cell r="C523">
            <v>0</v>
          </cell>
        </row>
        <row r="524">
          <cell r="C524">
            <v>0</v>
          </cell>
        </row>
        <row r="525">
          <cell r="C525">
            <v>0</v>
          </cell>
        </row>
        <row r="526">
          <cell r="C526">
            <v>1</v>
          </cell>
        </row>
        <row r="527">
          <cell r="C527">
            <v>0</v>
          </cell>
        </row>
        <row r="528">
          <cell r="C528">
            <v>1</v>
          </cell>
        </row>
        <row r="529">
          <cell r="C529">
            <v>0</v>
          </cell>
        </row>
        <row r="530">
          <cell r="C530">
            <v>0</v>
          </cell>
        </row>
        <row r="531">
          <cell r="C531">
            <v>0</v>
          </cell>
        </row>
        <row r="532">
          <cell r="C532">
            <v>0</v>
          </cell>
        </row>
        <row r="533">
          <cell r="C533">
            <v>1</v>
          </cell>
        </row>
        <row r="534">
          <cell r="C534">
            <v>1</v>
          </cell>
        </row>
        <row r="535">
          <cell r="C535">
            <v>0</v>
          </cell>
        </row>
        <row r="536">
          <cell r="C536">
            <v>0</v>
          </cell>
        </row>
        <row r="537">
          <cell r="C537">
            <v>0</v>
          </cell>
        </row>
        <row r="538">
          <cell r="C538">
            <v>0</v>
          </cell>
        </row>
        <row r="539">
          <cell r="C539">
            <v>0</v>
          </cell>
        </row>
        <row r="540">
          <cell r="C540">
            <v>0</v>
          </cell>
        </row>
        <row r="541">
          <cell r="C541">
            <v>0</v>
          </cell>
        </row>
        <row r="542">
          <cell r="C542">
            <v>0</v>
          </cell>
        </row>
        <row r="543">
          <cell r="C543">
            <v>0</v>
          </cell>
        </row>
        <row r="544">
          <cell r="C544">
            <v>0</v>
          </cell>
        </row>
        <row r="545">
          <cell r="C545">
            <v>0</v>
          </cell>
        </row>
        <row r="546">
          <cell r="C546">
            <v>0</v>
          </cell>
        </row>
        <row r="547">
          <cell r="C547">
            <v>0</v>
          </cell>
        </row>
        <row r="548">
          <cell r="C548">
            <v>0</v>
          </cell>
        </row>
        <row r="549">
          <cell r="C549">
            <v>0</v>
          </cell>
        </row>
        <row r="550">
          <cell r="C550">
            <v>0</v>
          </cell>
        </row>
        <row r="551">
          <cell r="C551">
            <v>0</v>
          </cell>
        </row>
        <row r="552">
          <cell r="C552">
            <v>0</v>
          </cell>
        </row>
        <row r="553">
          <cell r="C553">
            <v>0</v>
          </cell>
        </row>
        <row r="554">
          <cell r="C554">
            <v>0</v>
          </cell>
        </row>
        <row r="555">
          <cell r="C555">
            <v>0</v>
          </cell>
        </row>
        <row r="556">
          <cell r="C556">
            <v>0</v>
          </cell>
        </row>
        <row r="557">
          <cell r="C557">
            <v>0</v>
          </cell>
        </row>
        <row r="558">
          <cell r="C558">
            <v>0</v>
          </cell>
        </row>
        <row r="559">
          <cell r="C559">
            <v>1</v>
          </cell>
        </row>
        <row r="560">
          <cell r="C560">
            <v>0</v>
          </cell>
        </row>
        <row r="561">
          <cell r="C561">
            <v>0</v>
          </cell>
        </row>
        <row r="562">
          <cell r="C562">
            <v>0</v>
          </cell>
        </row>
        <row r="563">
          <cell r="C563">
            <v>1</v>
          </cell>
        </row>
        <row r="564">
          <cell r="C564">
            <v>0</v>
          </cell>
        </row>
        <row r="565">
          <cell r="C565">
            <v>0</v>
          </cell>
        </row>
        <row r="566">
          <cell r="C566">
            <v>1</v>
          </cell>
        </row>
        <row r="567">
          <cell r="C567">
            <v>0</v>
          </cell>
        </row>
        <row r="568">
          <cell r="C568">
            <v>1</v>
          </cell>
        </row>
        <row r="569">
          <cell r="C569">
            <v>0</v>
          </cell>
        </row>
        <row r="570">
          <cell r="C570">
            <v>0</v>
          </cell>
        </row>
        <row r="571">
          <cell r="C571">
            <v>0</v>
          </cell>
        </row>
        <row r="572">
          <cell r="C572">
            <v>0</v>
          </cell>
        </row>
        <row r="573">
          <cell r="C573">
            <v>0</v>
          </cell>
        </row>
        <row r="574">
          <cell r="C574">
            <v>0</v>
          </cell>
        </row>
        <row r="575">
          <cell r="C575">
            <v>0</v>
          </cell>
        </row>
        <row r="576">
          <cell r="C576">
            <v>1</v>
          </cell>
        </row>
        <row r="577">
          <cell r="C577">
            <v>0</v>
          </cell>
        </row>
        <row r="578">
          <cell r="C578">
            <v>0</v>
          </cell>
        </row>
        <row r="579">
          <cell r="C579">
            <v>0</v>
          </cell>
        </row>
        <row r="580">
          <cell r="C580">
            <v>0</v>
          </cell>
        </row>
        <row r="581">
          <cell r="C581">
            <v>0</v>
          </cell>
        </row>
        <row r="582">
          <cell r="C582">
            <v>0</v>
          </cell>
        </row>
        <row r="583">
          <cell r="C583">
            <v>0</v>
          </cell>
        </row>
        <row r="584">
          <cell r="C584">
            <v>1</v>
          </cell>
        </row>
        <row r="585">
          <cell r="C585">
            <v>0</v>
          </cell>
        </row>
        <row r="586">
          <cell r="C586">
            <v>0</v>
          </cell>
        </row>
        <row r="587">
          <cell r="C587">
            <v>0</v>
          </cell>
        </row>
        <row r="588">
          <cell r="C588">
            <v>0</v>
          </cell>
        </row>
        <row r="589">
          <cell r="C589">
            <v>0</v>
          </cell>
        </row>
        <row r="590">
          <cell r="C590">
            <v>0</v>
          </cell>
        </row>
        <row r="591">
          <cell r="C591">
            <v>1</v>
          </cell>
        </row>
        <row r="592">
          <cell r="C592">
            <v>0</v>
          </cell>
        </row>
        <row r="593">
          <cell r="C593">
            <v>0</v>
          </cell>
        </row>
        <row r="594">
          <cell r="C594">
            <v>0</v>
          </cell>
        </row>
        <row r="595">
          <cell r="C595">
            <v>0</v>
          </cell>
        </row>
        <row r="596">
          <cell r="C596">
            <v>1</v>
          </cell>
        </row>
        <row r="597">
          <cell r="C597">
            <v>0</v>
          </cell>
        </row>
        <row r="598">
          <cell r="C598">
            <v>0</v>
          </cell>
        </row>
        <row r="599">
          <cell r="C599">
            <v>0</v>
          </cell>
        </row>
        <row r="600">
          <cell r="C600">
            <v>0</v>
          </cell>
        </row>
        <row r="601">
          <cell r="C601">
            <v>1</v>
          </cell>
        </row>
        <row r="602">
          <cell r="C602">
            <v>0</v>
          </cell>
        </row>
        <row r="603">
          <cell r="C603">
            <v>0</v>
          </cell>
        </row>
        <row r="604">
          <cell r="C604">
            <v>0</v>
          </cell>
        </row>
        <row r="605">
          <cell r="C605">
            <v>0</v>
          </cell>
        </row>
        <row r="606">
          <cell r="C606">
            <v>0</v>
          </cell>
        </row>
        <row r="607">
          <cell r="C607">
            <v>0</v>
          </cell>
        </row>
        <row r="608">
          <cell r="C608">
            <v>0</v>
          </cell>
        </row>
        <row r="609">
          <cell r="C609">
            <v>0</v>
          </cell>
        </row>
        <row r="610">
          <cell r="C610">
            <v>0</v>
          </cell>
        </row>
        <row r="611">
          <cell r="C611">
            <v>0</v>
          </cell>
        </row>
        <row r="612">
          <cell r="C612">
            <v>0</v>
          </cell>
        </row>
        <row r="613">
          <cell r="C613">
            <v>1</v>
          </cell>
        </row>
        <row r="614">
          <cell r="C614">
            <v>0</v>
          </cell>
        </row>
        <row r="615">
          <cell r="C615">
            <v>0</v>
          </cell>
        </row>
        <row r="616">
          <cell r="C616">
            <v>1</v>
          </cell>
        </row>
        <row r="617">
          <cell r="C617">
            <v>0</v>
          </cell>
        </row>
        <row r="618">
          <cell r="C618">
            <v>1</v>
          </cell>
        </row>
        <row r="619">
          <cell r="C619">
            <v>0</v>
          </cell>
        </row>
        <row r="620">
          <cell r="C620">
            <v>0</v>
          </cell>
        </row>
        <row r="621">
          <cell r="C621">
            <v>0</v>
          </cell>
        </row>
        <row r="622">
          <cell r="C622">
            <v>0</v>
          </cell>
        </row>
        <row r="623">
          <cell r="C623">
            <v>1</v>
          </cell>
        </row>
        <row r="624">
          <cell r="C624">
            <v>0</v>
          </cell>
        </row>
        <row r="625">
          <cell r="C625">
            <v>0</v>
          </cell>
        </row>
        <row r="626">
          <cell r="C626">
            <v>1</v>
          </cell>
        </row>
        <row r="627">
          <cell r="C627">
            <v>0</v>
          </cell>
        </row>
        <row r="628">
          <cell r="C628">
            <v>0</v>
          </cell>
        </row>
        <row r="629">
          <cell r="C629">
            <v>0</v>
          </cell>
        </row>
        <row r="630">
          <cell r="C630">
            <v>0</v>
          </cell>
        </row>
        <row r="631">
          <cell r="C631">
            <v>0</v>
          </cell>
        </row>
        <row r="632">
          <cell r="C632">
            <v>0</v>
          </cell>
        </row>
        <row r="633">
          <cell r="C633">
            <v>0</v>
          </cell>
        </row>
        <row r="634">
          <cell r="C634">
            <v>0</v>
          </cell>
        </row>
        <row r="635">
          <cell r="C635">
            <v>0</v>
          </cell>
        </row>
        <row r="636">
          <cell r="C636">
            <v>0</v>
          </cell>
        </row>
        <row r="637">
          <cell r="C637">
            <v>0</v>
          </cell>
        </row>
        <row r="638">
          <cell r="C638">
            <v>0</v>
          </cell>
        </row>
        <row r="639">
          <cell r="C639">
            <v>0</v>
          </cell>
        </row>
        <row r="640">
          <cell r="C640">
            <v>0</v>
          </cell>
        </row>
        <row r="641">
          <cell r="C641">
            <v>0</v>
          </cell>
        </row>
        <row r="642">
          <cell r="C642">
            <v>1</v>
          </cell>
        </row>
        <row r="643">
          <cell r="C643">
            <v>0</v>
          </cell>
        </row>
        <row r="644">
          <cell r="C644">
            <v>0</v>
          </cell>
        </row>
        <row r="645">
          <cell r="C645">
            <v>0</v>
          </cell>
        </row>
        <row r="646">
          <cell r="C646">
            <v>1</v>
          </cell>
        </row>
        <row r="647">
          <cell r="C647">
            <v>0</v>
          </cell>
        </row>
        <row r="648">
          <cell r="C648">
            <v>1</v>
          </cell>
        </row>
        <row r="649">
          <cell r="C649">
            <v>0</v>
          </cell>
        </row>
        <row r="650">
          <cell r="C650">
            <v>0</v>
          </cell>
        </row>
        <row r="651">
          <cell r="C651">
            <v>0</v>
          </cell>
        </row>
        <row r="652">
          <cell r="C652">
            <v>0</v>
          </cell>
        </row>
        <row r="653">
          <cell r="C653">
            <v>0</v>
          </cell>
        </row>
        <row r="654">
          <cell r="C654">
            <v>0</v>
          </cell>
        </row>
        <row r="655">
          <cell r="C655">
            <v>0</v>
          </cell>
        </row>
        <row r="656">
          <cell r="C656">
            <v>0</v>
          </cell>
        </row>
        <row r="657">
          <cell r="C657">
            <v>0</v>
          </cell>
        </row>
        <row r="658">
          <cell r="C658">
            <v>0</v>
          </cell>
        </row>
        <row r="659">
          <cell r="C659">
            <v>0</v>
          </cell>
        </row>
        <row r="660">
          <cell r="C660">
            <v>1</v>
          </cell>
        </row>
        <row r="661">
          <cell r="C661">
            <v>0</v>
          </cell>
        </row>
        <row r="662">
          <cell r="C662">
            <v>0</v>
          </cell>
        </row>
        <row r="663">
          <cell r="C663">
            <v>0</v>
          </cell>
        </row>
        <row r="664">
          <cell r="C664">
            <v>1</v>
          </cell>
        </row>
        <row r="665">
          <cell r="C665">
            <v>0</v>
          </cell>
        </row>
        <row r="666">
          <cell r="C666">
            <v>0</v>
          </cell>
        </row>
        <row r="667">
          <cell r="C667">
            <v>0</v>
          </cell>
        </row>
        <row r="668">
          <cell r="C668">
            <v>1</v>
          </cell>
        </row>
        <row r="669">
          <cell r="C669">
            <v>0</v>
          </cell>
        </row>
        <row r="670">
          <cell r="C670">
            <v>0</v>
          </cell>
        </row>
        <row r="671">
          <cell r="C671">
            <v>0</v>
          </cell>
        </row>
        <row r="672">
          <cell r="C672">
            <v>1</v>
          </cell>
        </row>
        <row r="673">
          <cell r="C673">
            <v>0</v>
          </cell>
        </row>
        <row r="674">
          <cell r="C674">
            <v>0</v>
          </cell>
        </row>
        <row r="675">
          <cell r="C675">
            <v>0</v>
          </cell>
        </row>
        <row r="676">
          <cell r="C676">
            <v>0</v>
          </cell>
        </row>
        <row r="677">
          <cell r="C677">
            <v>0</v>
          </cell>
        </row>
        <row r="678">
          <cell r="C678">
            <v>0</v>
          </cell>
        </row>
        <row r="679">
          <cell r="C679">
            <v>0</v>
          </cell>
        </row>
        <row r="680">
          <cell r="C680">
            <v>0</v>
          </cell>
        </row>
        <row r="681">
          <cell r="C681">
            <v>1</v>
          </cell>
        </row>
        <row r="682">
          <cell r="C682">
            <v>0</v>
          </cell>
        </row>
        <row r="683">
          <cell r="C683">
            <v>0</v>
          </cell>
        </row>
        <row r="684">
          <cell r="C684">
            <v>0</v>
          </cell>
        </row>
        <row r="685">
          <cell r="C685">
            <v>1</v>
          </cell>
        </row>
        <row r="686">
          <cell r="C686">
            <v>0</v>
          </cell>
        </row>
        <row r="687">
          <cell r="C687">
            <v>0</v>
          </cell>
        </row>
        <row r="688">
          <cell r="C688">
            <v>0</v>
          </cell>
        </row>
        <row r="689">
          <cell r="C689">
            <v>1</v>
          </cell>
        </row>
        <row r="690">
          <cell r="C690">
            <v>1</v>
          </cell>
        </row>
        <row r="691">
          <cell r="C691">
            <v>0</v>
          </cell>
        </row>
        <row r="692">
          <cell r="C692">
            <v>0</v>
          </cell>
        </row>
        <row r="693">
          <cell r="C693">
            <v>0</v>
          </cell>
        </row>
        <row r="694">
          <cell r="C694">
            <v>0</v>
          </cell>
        </row>
        <row r="695">
          <cell r="C695">
            <v>0</v>
          </cell>
        </row>
        <row r="696">
          <cell r="C696">
            <v>0</v>
          </cell>
        </row>
        <row r="697">
          <cell r="C697">
            <v>0</v>
          </cell>
        </row>
        <row r="698">
          <cell r="C698">
            <v>1</v>
          </cell>
        </row>
        <row r="699">
          <cell r="C699">
            <v>0</v>
          </cell>
        </row>
        <row r="700">
          <cell r="C700">
            <v>0</v>
          </cell>
        </row>
        <row r="701">
          <cell r="C701">
            <v>0</v>
          </cell>
        </row>
        <row r="702">
          <cell r="C702">
            <v>0</v>
          </cell>
        </row>
        <row r="703">
          <cell r="C703">
            <v>0</v>
          </cell>
        </row>
        <row r="704">
          <cell r="C704">
            <v>0</v>
          </cell>
        </row>
        <row r="705">
          <cell r="C705">
            <v>0</v>
          </cell>
        </row>
        <row r="706">
          <cell r="C706">
            <v>0</v>
          </cell>
        </row>
        <row r="707">
          <cell r="C707">
            <v>0</v>
          </cell>
        </row>
        <row r="708">
          <cell r="C708">
            <v>0</v>
          </cell>
        </row>
        <row r="709">
          <cell r="C709">
            <v>1</v>
          </cell>
        </row>
        <row r="710">
          <cell r="C710">
            <v>0</v>
          </cell>
        </row>
        <row r="711">
          <cell r="C711">
            <v>0</v>
          </cell>
        </row>
        <row r="712">
          <cell r="C712">
            <v>0</v>
          </cell>
        </row>
        <row r="713">
          <cell r="C713">
            <v>0</v>
          </cell>
        </row>
        <row r="714">
          <cell r="C714">
            <v>0</v>
          </cell>
        </row>
        <row r="715">
          <cell r="C715">
            <v>0</v>
          </cell>
        </row>
        <row r="716">
          <cell r="C716">
            <v>0</v>
          </cell>
        </row>
        <row r="717">
          <cell r="C717">
            <v>0</v>
          </cell>
        </row>
        <row r="718">
          <cell r="C718">
            <v>0</v>
          </cell>
        </row>
        <row r="719">
          <cell r="C719">
            <v>0</v>
          </cell>
        </row>
        <row r="720">
          <cell r="C720">
            <v>0</v>
          </cell>
        </row>
        <row r="721">
          <cell r="C721">
            <v>0</v>
          </cell>
        </row>
        <row r="722">
          <cell r="C722">
            <v>0</v>
          </cell>
        </row>
        <row r="723">
          <cell r="C723">
            <v>0</v>
          </cell>
        </row>
        <row r="724">
          <cell r="C724">
            <v>0</v>
          </cell>
        </row>
        <row r="725">
          <cell r="C725">
            <v>0</v>
          </cell>
        </row>
        <row r="726">
          <cell r="C726">
            <v>0</v>
          </cell>
        </row>
        <row r="727">
          <cell r="C727">
            <v>0</v>
          </cell>
        </row>
        <row r="728">
          <cell r="C728">
            <v>0</v>
          </cell>
        </row>
        <row r="729">
          <cell r="C729">
            <v>0</v>
          </cell>
        </row>
        <row r="730">
          <cell r="C730">
            <v>0</v>
          </cell>
        </row>
        <row r="731">
          <cell r="C731">
            <v>0</v>
          </cell>
        </row>
        <row r="732">
          <cell r="C732">
            <v>1</v>
          </cell>
        </row>
        <row r="733">
          <cell r="C733">
            <v>0</v>
          </cell>
        </row>
        <row r="734">
          <cell r="C734">
            <v>0</v>
          </cell>
        </row>
        <row r="735">
          <cell r="C735">
            <v>0</v>
          </cell>
        </row>
        <row r="736">
          <cell r="C736">
            <v>0</v>
          </cell>
        </row>
        <row r="737">
          <cell r="C737">
            <v>0</v>
          </cell>
        </row>
        <row r="738">
          <cell r="C738">
            <v>0</v>
          </cell>
        </row>
        <row r="739">
          <cell r="C739">
            <v>0</v>
          </cell>
        </row>
        <row r="740">
          <cell r="C740">
            <v>0</v>
          </cell>
        </row>
        <row r="741">
          <cell r="C741">
            <v>0</v>
          </cell>
        </row>
        <row r="742">
          <cell r="C742">
            <v>0</v>
          </cell>
        </row>
        <row r="743">
          <cell r="C743">
            <v>1</v>
          </cell>
        </row>
        <row r="744">
          <cell r="C744">
            <v>0</v>
          </cell>
        </row>
        <row r="745">
          <cell r="C745">
            <v>0</v>
          </cell>
        </row>
        <row r="746">
          <cell r="C746">
            <v>1</v>
          </cell>
        </row>
        <row r="747">
          <cell r="C747">
            <v>0</v>
          </cell>
        </row>
        <row r="748">
          <cell r="C748">
            <v>0</v>
          </cell>
        </row>
        <row r="749">
          <cell r="C749">
            <v>0</v>
          </cell>
        </row>
        <row r="750">
          <cell r="C750">
            <v>0</v>
          </cell>
        </row>
        <row r="751">
          <cell r="C751">
            <v>0</v>
          </cell>
        </row>
        <row r="752">
          <cell r="C752">
            <v>0</v>
          </cell>
        </row>
        <row r="753">
          <cell r="C753">
            <v>0</v>
          </cell>
        </row>
        <row r="754">
          <cell r="C754">
            <v>0</v>
          </cell>
        </row>
        <row r="755">
          <cell r="C755">
            <v>0</v>
          </cell>
        </row>
        <row r="756">
          <cell r="C756">
            <v>0</v>
          </cell>
        </row>
        <row r="757">
          <cell r="C757">
            <v>1</v>
          </cell>
        </row>
        <row r="758">
          <cell r="C758">
            <v>0</v>
          </cell>
        </row>
        <row r="759">
          <cell r="C759">
            <v>1</v>
          </cell>
        </row>
        <row r="760">
          <cell r="C760">
            <v>0</v>
          </cell>
        </row>
        <row r="761">
          <cell r="C761">
            <v>0</v>
          </cell>
        </row>
        <row r="762">
          <cell r="C762">
            <v>0</v>
          </cell>
        </row>
        <row r="763">
          <cell r="C763">
            <v>0</v>
          </cell>
        </row>
        <row r="764">
          <cell r="C764">
            <v>0</v>
          </cell>
        </row>
        <row r="765">
          <cell r="C765">
            <v>0</v>
          </cell>
        </row>
        <row r="766">
          <cell r="C766">
            <v>1</v>
          </cell>
        </row>
        <row r="767">
          <cell r="C767">
            <v>0</v>
          </cell>
        </row>
        <row r="768">
          <cell r="C768">
            <v>0</v>
          </cell>
        </row>
        <row r="769">
          <cell r="C769">
            <v>0</v>
          </cell>
        </row>
        <row r="770">
          <cell r="C770">
            <v>0</v>
          </cell>
        </row>
        <row r="771">
          <cell r="C771">
            <v>0</v>
          </cell>
        </row>
        <row r="772">
          <cell r="C772">
            <v>0</v>
          </cell>
        </row>
        <row r="773">
          <cell r="C773">
            <v>0</v>
          </cell>
        </row>
        <row r="774">
          <cell r="C774">
            <v>0</v>
          </cell>
        </row>
        <row r="775">
          <cell r="C775">
            <v>0</v>
          </cell>
        </row>
        <row r="776">
          <cell r="C776">
            <v>1</v>
          </cell>
        </row>
        <row r="777">
          <cell r="C777">
            <v>0</v>
          </cell>
        </row>
        <row r="778">
          <cell r="C778">
            <v>0</v>
          </cell>
        </row>
        <row r="779">
          <cell r="C779">
            <v>0</v>
          </cell>
        </row>
        <row r="780">
          <cell r="C780">
            <v>0</v>
          </cell>
        </row>
        <row r="781">
          <cell r="C781">
            <v>1</v>
          </cell>
        </row>
        <row r="782">
          <cell r="C782">
            <v>1</v>
          </cell>
        </row>
        <row r="783">
          <cell r="C783">
            <v>0</v>
          </cell>
        </row>
        <row r="784">
          <cell r="C784">
            <v>0</v>
          </cell>
        </row>
        <row r="785">
          <cell r="C785">
            <v>0</v>
          </cell>
        </row>
        <row r="786">
          <cell r="C786">
            <v>0</v>
          </cell>
        </row>
        <row r="787">
          <cell r="C787">
            <v>0</v>
          </cell>
        </row>
        <row r="788">
          <cell r="C788">
            <v>0</v>
          </cell>
        </row>
        <row r="789">
          <cell r="C789">
            <v>0</v>
          </cell>
        </row>
        <row r="790">
          <cell r="C790">
            <v>1</v>
          </cell>
        </row>
        <row r="791">
          <cell r="C791">
            <v>0</v>
          </cell>
        </row>
        <row r="792">
          <cell r="C792">
            <v>0</v>
          </cell>
        </row>
        <row r="793">
          <cell r="C793">
            <v>0</v>
          </cell>
        </row>
        <row r="794">
          <cell r="C794">
            <v>0</v>
          </cell>
        </row>
        <row r="795">
          <cell r="C795">
            <v>0</v>
          </cell>
        </row>
        <row r="796">
          <cell r="C796">
            <v>0</v>
          </cell>
        </row>
        <row r="797">
          <cell r="C797">
            <v>0</v>
          </cell>
        </row>
        <row r="798">
          <cell r="C798">
            <v>0</v>
          </cell>
        </row>
        <row r="799">
          <cell r="C799">
            <v>0</v>
          </cell>
        </row>
        <row r="800">
          <cell r="C800">
            <v>1</v>
          </cell>
        </row>
        <row r="801">
          <cell r="C801">
            <v>0</v>
          </cell>
        </row>
        <row r="802">
          <cell r="C802">
            <v>0</v>
          </cell>
        </row>
        <row r="803">
          <cell r="C803">
            <v>0</v>
          </cell>
        </row>
        <row r="804">
          <cell r="C804">
            <v>0</v>
          </cell>
        </row>
        <row r="805">
          <cell r="C805">
            <v>0</v>
          </cell>
        </row>
        <row r="806">
          <cell r="C806">
            <v>1</v>
          </cell>
        </row>
        <row r="807">
          <cell r="C807">
            <v>0</v>
          </cell>
        </row>
        <row r="808">
          <cell r="C808">
            <v>0</v>
          </cell>
        </row>
        <row r="809">
          <cell r="C809">
            <v>0</v>
          </cell>
        </row>
        <row r="810">
          <cell r="C810">
            <v>0</v>
          </cell>
        </row>
        <row r="811">
          <cell r="C811">
            <v>0</v>
          </cell>
        </row>
        <row r="812">
          <cell r="C812">
            <v>0</v>
          </cell>
        </row>
        <row r="813">
          <cell r="C813">
            <v>0</v>
          </cell>
        </row>
        <row r="814">
          <cell r="C814">
            <v>0</v>
          </cell>
        </row>
        <row r="815">
          <cell r="C815">
            <v>0</v>
          </cell>
        </row>
        <row r="816">
          <cell r="C816">
            <v>0</v>
          </cell>
        </row>
        <row r="817">
          <cell r="C817">
            <v>0</v>
          </cell>
        </row>
        <row r="818">
          <cell r="C818">
            <v>0</v>
          </cell>
        </row>
        <row r="819">
          <cell r="C819">
            <v>0</v>
          </cell>
        </row>
        <row r="820">
          <cell r="C820">
            <v>0</v>
          </cell>
        </row>
        <row r="821">
          <cell r="C821">
            <v>0</v>
          </cell>
        </row>
        <row r="822">
          <cell r="C822">
            <v>0</v>
          </cell>
        </row>
        <row r="823">
          <cell r="C823">
            <v>0</v>
          </cell>
        </row>
        <row r="824">
          <cell r="C824">
            <v>0</v>
          </cell>
        </row>
        <row r="825">
          <cell r="C825">
            <v>0</v>
          </cell>
        </row>
        <row r="826">
          <cell r="C826">
            <v>0</v>
          </cell>
        </row>
        <row r="827">
          <cell r="C827">
            <v>0</v>
          </cell>
        </row>
        <row r="828">
          <cell r="C828">
            <v>0</v>
          </cell>
        </row>
        <row r="829">
          <cell r="C829">
            <v>0</v>
          </cell>
        </row>
        <row r="830">
          <cell r="C830">
            <v>0</v>
          </cell>
        </row>
        <row r="831">
          <cell r="C831">
            <v>0</v>
          </cell>
        </row>
        <row r="832">
          <cell r="C832">
            <v>0</v>
          </cell>
        </row>
        <row r="833">
          <cell r="C833">
            <v>0</v>
          </cell>
        </row>
        <row r="834">
          <cell r="C834">
            <v>0</v>
          </cell>
        </row>
        <row r="835">
          <cell r="C835">
            <v>0</v>
          </cell>
        </row>
        <row r="836">
          <cell r="C836">
            <v>0</v>
          </cell>
        </row>
        <row r="837">
          <cell r="C837">
            <v>0</v>
          </cell>
        </row>
        <row r="838">
          <cell r="C838">
            <v>0</v>
          </cell>
        </row>
        <row r="839">
          <cell r="C839">
            <v>0</v>
          </cell>
        </row>
        <row r="840">
          <cell r="C840">
            <v>0</v>
          </cell>
        </row>
        <row r="841">
          <cell r="C841">
            <v>0</v>
          </cell>
        </row>
        <row r="842">
          <cell r="C842">
            <v>0</v>
          </cell>
        </row>
        <row r="843">
          <cell r="C843">
            <v>0</v>
          </cell>
        </row>
        <row r="844">
          <cell r="C844">
            <v>0</v>
          </cell>
        </row>
        <row r="845">
          <cell r="C845">
            <v>0</v>
          </cell>
        </row>
        <row r="846">
          <cell r="C846">
            <v>0</v>
          </cell>
        </row>
        <row r="847">
          <cell r="C847">
            <v>0</v>
          </cell>
        </row>
        <row r="848">
          <cell r="C848">
            <v>0</v>
          </cell>
        </row>
        <row r="849">
          <cell r="C849">
            <v>0</v>
          </cell>
        </row>
        <row r="850">
          <cell r="C850">
            <v>0</v>
          </cell>
        </row>
        <row r="851">
          <cell r="C851">
            <v>0</v>
          </cell>
        </row>
        <row r="852">
          <cell r="C852">
            <v>0</v>
          </cell>
        </row>
        <row r="853">
          <cell r="C853">
            <v>0</v>
          </cell>
        </row>
        <row r="854">
          <cell r="C854">
            <v>1</v>
          </cell>
        </row>
        <row r="855">
          <cell r="C855">
            <v>0</v>
          </cell>
        </row>
        <row r="856">
          <cell r="C856">
            <v>0</v>
          </cell>
        </row>
        <row r="857">
          <cell r="C857">
            <v>0</v>
          </cell>
        </row>
        <row r="858">
          <cell r="C858">
            <v>1</v>
          </cell>
        </row>
        <row r="859">
          <cell r="C859">
            <v>0</v>
          </cell>
        </row>
        <row r="860">
          <cell r="C860">
            <v>0</v>
          </cell>
        </row>
        <row r="861">
          <cell r="C861">
            <v>0</v>
          </cell>
        </row>
        <row r="862">
          <cell r="C862">
            <v>0</v>
          </cell>
        </row>
        <row r="863">
          <cell r="C863">
            <v>1</v>
          </cell>
        </row>
        <row r="864">
          <cell r="C864">
            <v>0</v>
          </cell>
        </row>
        <row r="865">
          <cell r="C865">
            <v>0</v>
          </cell>
        </row>
        <row r="866">
          <cell r="C866">
            <v>0</v>
          </cell>
        </row>
        <row r="867">
          <cell r="C867">
            <v>0</v>
          </cell>
        </row>
        <row r="868">
          <cell r="C868">
            <v>0</v>
          </cell>
        </row>
        <row r="869">
          <cell r="C869">
            <v>0</v>
          </cell>
        </row>
        <row r="870">
          <cell r="C870">
            <v>0</v>
          </cell>
        </row>
        <row r="871">
          <cell r="C871">
            <v>0</v>
          </cell>
        </row>
        <row r="872">
          <cell r="C872">
            <v>0</v>
          </cell>
        </row>
        <row r="873">
          <cell r="C873">
            <v>1</v>
          </cell>
        </row>
        <row r="874">
          <cell r="C874">
            <v>1</v>
          </cell>
        </row>
        <row r="875">
          <cell r="C875">
            <v>0</v>
          </cell>
        </row>
        <row r="876">
          <cell r="C876">
            <v>0</v>
          </cell>
        </row>
        <row r="877">
          <cell r="C877">
            <v>0</v>
          </cell>
        </row>
        <row r="878">
          <cell r="C878">
            <v>0</v>
          </cell>
        </row>
        <row r="879">
          <cell r="C879">
            <v>1</v>
          </cell>
        </row>
        <row r="880">
          <cell r="C880">
            <v>1</v>
          </cell>
        </row>
        <row r="881">
          <cell r="C881">
            <v>0</v>
          </cell>
        </row>
        <row r="882">
          <cell r="C882">
            <v>0</v>
          </cell>
        </row>
        <row r="883">
          <cell r="C883">
            <v>0</v>
          </cell>
        </row>
        <row r="884">
          <cell r="C884">
            <v>1</v>
          </cell>
        </row>
        <row r="885">
          <cell r="C885">
            <v>0</v>
          </cell>
        </row>
        <row r="886">
          <cell r="C886">
            <v>0</v>
          </cell>
        </row>
        <row r="887">
          <cell r="C887">
            <v>0</v>
          </cell>
        </row>
        <row r="888">
          <cell r="C888">
            <v>0</v>
          </cell>
        </row>
        <row r="889">
          <cell r="C889">
            <v>0</v>
          </cell>
        </row>
        <row r="890">
          <cell r="C890">
            <v>0</v>
          </cell>
        </row>
        <row r="891">
          <cell r="C891">
            <v>0</v>
          </cell>
        </row>
        <row r="892">
          <cell r="C892">
            <v>0</v>
          </cell>
        </row>
        <row r="893">
          <cell r="C893">
            <v>1</v>
          </cell>
        </row>
        <row r="894">
          <cell r="C894">
            <v>0</v>
          </cell>
        </row>
        <row r="895">
          <cell r="C895">
            <v>0</v>
          </cell>
        </row>
        <row r="896">
          <cell r="C896">
            <v>0</v>
          </cell>
        </row>
        <row r="897">
          <cell r="C897">
            <v>0</v>
          </cell>
        </row>
        <row r="898">
          <cell r="C898">
            <v>0</v>
          </cell>
        </row>
        <row r="899">
          <cell r="C899">
            <v>0</v>
          </cell>
        </row>
        <row r="900">
          <cell r="C900">
            <v>0</v>
          </cell>
        </row>
        <row r="901">
          <cell r="C901">
            <v>0</v>
          </cell>
        </row>
        <row r="902">
          <cell r="C902">
            <v>0</v>
          </cell>
        </row>
        <row r="903">
          <cell r="C903">
            <v>0</v>
          </cell>
        </row>
        <row r="904">
          <cell r="C904">
            <v>0</v>
          </cell>
        </row>
        <row r="905">
          <cell r="C905">
            <v>0</v>
          </cell>
        </row>
        <row r="906">
          <cell r="C906">
            <v>0</v>
          </cell>
        </row>
        <row r="907">
          <cell r="C907">
            <v>0</v>
          </cell>
        </row>
        <row r="908">
          <cell r="C908">
            <v>0</v>
          </cell>
        </row>
        <row r="909">
          <cell r="C909">
            <v>1</v>
          </cell>
        </row>
        <row r="910">
          <cell r="C910">
            <v>0</v>
          </cell>
        </row>
        <row r="911">
          <cell r="C911">
            <v>0</v>
          </cell>
        </row>
        <row r="912">
          <cell r="C912">
            <v>0</v>
          </cell>
        </row>
        <row r="913">
          <cell r="C913">
            <v>0</v>
          </cell>
        </row>
        <row r="914">
          <cell r="C914">
            <v>0</v>
          </cell>
        </row>
        <row r="915">
          <cell r="C915">
            <v>0</v>
          </cell>
        </row>
        <row r="916">
          <cell r="C916">
            <v>0</v>
          </cell>
        </row>
        <row r="917">
          <cell r="C917">
            <v>1</v>
          </cell>
        </row>
        <row r="918">
          <cell r="C918">
            <v>0</v>
          </cell>
        </row>
        <row r="919">
          <cell r="C919">
            <v>0</v>
          </cell>
        </row>
        <row r="920">
          <cell r="C920">
            <v>0</v>
          </cell>
        </row>
        <row r="921">
          <cell r="C921">
            <v>1</v>
          </cell>
        </row>
        <row r="922">
          <cell r="C922">
            <v>1</v>
          </cell>
        </row>
        <row r="923">
          <cell r="C923">
            <v>0</v>
          </cell>
        </row>
        <row r="924">
          <cell r="C924">
            <v>0</v>
          </cell>
        </row>
        <row r="925">
          <cell r="C925">
            <v>1</v>
          </cell>
        </row>
        <row r="926">
          <cell r="C926">
            <v>0</v>
          </cell>
        </row>
        <row r="927">
          <cell r="C927">
            <v>0</v>
          </cell>
        </row>
        <row r="928">
          <cell r="C928">
            <v>0</v>
          </cell>
        </row>
        <row r="929">
          <cell r="C929">
            <v>0</v>
          </cell>
        </row>
        <row r="930">
          <cell r="C930">
            <v>0</v>
          </cell>
        </row>
        <row r="931">
          <cell r="C931">
            <v>0</v>
          </cell>
        </row>
        <row r="932">
          <cell r="C932">
            <v>0</v>
          </cell>
        </row>
        <row r="933">
          <cell r="C933">
            <v>0</v>
          </cell>
        </row>
        <row r="934">
          <cell r="C934">
            <v>0</v>
          </cell>
        </row>
        <row r="935">
          <cell r="C935">
            <v>0</v>
          </cell>
        </row>
        <row r="936">
          <cell r="C936">
            <v>0</v>
          </cell>
        </row>
        <row r="937">
          <cell r="C937">
            <v>1</v>
          </cell>
        </row>
        <row r="938">
          <cell r="C938">
            <v>0</v>
          </cell>
        </row>
        <row r="939">
          <cell r="C939">
            <v>0</v>
          </cell>
        </row>
        <row r="940">
          <cell r="C940">
            <v>0</v>
          </cell>
        </row>
        <row r="941">
          <cell r="C941">
            <v>0</v>
          </cell>
        </row>
        <row r="942">
          <cell r="C942">
            <v>0</v>
          </cell>
        </row>
        <row r="943">
          <cell r="C943">
            <v>0</v>
          </cell>
        </row>
        <row r="944">
          <cell r="C944">
            <v>0</v>
          </cell>
        </row>
        <row r="945">
          <cell r="C945">
            <v>0</v>
          </cell>
        </row>
        <row r="946">
          <cell r="C946">
            <v>0</v>
          </cell>
        </row>
        <row r="947">
          <cell r="C947">
            <v>0</v>
          </cell>
        </row>
        <row r="948">
          <cell r="C948">
            <v>0</v>
          </cell>
        </row>
        <row r="949">
          <cell r="C949">
            <v>0</v>
          </cell>
        </row>
        <row r="950">
          <cell r="C950">
            <v>0</v>
          </cell>
        </row>
        <row r="951">
          <cell r="C951">
            <v>0</v>
          </cell>
        </row>
        <row r="952">
          <cell r="C952">
            <v>0</v>
          </cell>
        </row>
        <row r="953">
          <cell r="C953">
            <v>0</v>
          </cell>
        </row>
        <row r="954">
          <cell r="C954">
            <v>0</v>
          </cell>
        </row>
        <row r="955">
          <cell r="C955">
            <v>0</v>
          </cell>
        </row>
        <row r="956">
          <cell r="C956">
            <v>0</v>
          </cell>
        </row>
        <row r="957">
          <cell r="C957">
            <v>0</v>
          </cell>
        </row>
        <row r="958">
          <cell r="C958">
            <v>0</v>
          </cell>
        </row>
        <row r="959">
          <cell r="C959">
            <v>0</v>
          </cell>
        </row>
        <row r="960">
          <cell r="C960">
            <v>0</v>
          </cell>
        </row>
        <row r="961">
          <cell r="C961">
            <v>0</v>
          </cell>
        </row>
        <row r="962">
          <cell r="C962">
            <v>0</v>
          </cell>
        </row>
        <row r="963">
          <cell r="C963">
            <v>0</v>
          </cell>
        </row>
        <row r="964">
          <cell r="C964">
            <v>0</v>
          </cell>
        </row>
        <row r="965">
          <cell r="C965">
            <v>0</v>
          </cell>
        </row>
        <row r="966">
          <cell r="C966">
            <v>0</v>
          </cell>
        </row>
        <row r="967">
          <cell r="C967">
            <v>1</v>
          </cell>
        </row>
        <row r="968">
          <cell r="C968">
            <v>0</v>
          </cell>
        </row>
        <row r="969">
          <cell r="C969">
            <v>0</v>
          </cell>
        </row>
        <row r="970">
          <cell r="C970">
            <v>0</v>
          </cell>
        </row>
        <row r="971">
          <cell r="C971">
            <v>0</v>
          </cell>
        </row>
        <row r="972">
          <cell r="C972">
            <v>0</v>
          </cell>
        </row>
        <row r="973">
          <cell r="C973">
            <v>0</v>
          </cell>
        </row>
        <row r="974">
          <cell r="C974">
            <v>0</v>
          </cell>
        </row>
        <row r="975">
          <cell r="C975">
            <v>1</v>
          </cell>
        </row>
        <row r="976">
          <cell r="C976">
            <v>1</v>
          </cell>
        </row>
        <row r="977">
          <cell r="C977">
            <v>0</v>
          </cell>
        </row>
        <row r="978">
          <cell r="C978">
            <v>1</v>
          </cell>
        </row>
        <row r="979">
          <cell r="C979">
            <v>0</v>
          </cell>
        </row>
        <row r="980">
          <cell r="C980">
            <v>1</v>
          </cell>
        </row>
        <row r="981">
          <cell r="C981">
            <v>0</v>
          </cell>
        </row>
        <row r="982">
          <cell r="C982">
            <v>0</v>
          </cell>
        </row>
        <row r="983">
          <cell r="C983">
            <v>0</v>
          </cell>
        </row>
        <row r="984">
          <cell r="C984">
            <v>0</v>
          </cell>
        </row>
        <row r="985">
          <cell r="C985">
            <v>0</v>
          </cell>
        </row>
        <row r="986">
          <cell r="C986">
            <v>0</v>
          </cell>
        </row>
        <row r="987">
          <cell r="C987">
            <v>0</v>
          </cell>
        </row>
        <row r="988">
          <cell r="C988">
            <v>0</v>
          </cell>
        </row>
        <row r="989">
          <cell r="C989">
            <v>1</v>
          </cell>
        </row>
        <row r="990">
          <cell r="C990">
            <v>0</v>
          </cell>
        </row>
        <row r="991">
          <cell r="C991">
            <v>0</v>
          </cell>
        </row>
        <row r="992">
          <cell r="C992">
            <v>0</v>
          </cell>
        </row>
        <row r="993">
          <cell r="C993">
            <v>0</v>
          </cell>
        </row>
        <row r="994">
          <cell r="C994">
            <v>0</v>
          </cell>
        </row>
        <row r="995">
          <cell r="C995">
            <v>0</v>
          </cell>
        </row>
        <row r="996">
          <cell r="C996">
            <v>1</v>
          </cell>
        </row>
        <row r="997">
          <cell r="C997">
            <v>1</v>
          </cell>
        </row>
        <row r="998">
          <cell r="C998">
            <v>0</v>
          </cell>
        </row>
        <row r="999">
          <cell r="C999">
            <v>0</v>
          </cell>
        </row>
        <row r="1000">
          <cell r="C1000">
            <v>0</v>
          </cell>
        </row>
        <row r="1001">
          <cell r="C1001">
            <v>0</v>
          </cell>
        </row>
        <row r="1002">
          <cell r="C1002">
            <v>0</v>
          </cell>
        </row>
        <row r="1003">
          <cell r="C1003">
            <v>0</v>
          </cell>
        </row>
        <row r="1004">
          <cell r="C1004">
            <v>0</v>
          </cell>
        </row>
        <row r="1005">
          <cell r="C1005">
            <v>0</v>
          </cell>
        </row>
      </sheetData>
      <sheetData sheetId="6">
        <row r="12">
          <cell r="C12">
            <v>10</v>
          </cell>
        </row>
        <row r="13">
          <cell r="C13">
            <v>0.2</v>
          </cell>
        </row>
        <row r="14">
          <cell r="C14">
            <v>3</v>
          </cell>
        </row>
      </sheetData>
      <sheetData sheetId="7" refreshError="1"/>
      <sheetData sheetId="8">
        <row r="24">
          <cell r="E24">
            <v>-2.6261660252098054</v>
          </cell>
        </row>
        <row r="25">
          <cell r="E25">
            <v>1.9354444850917771</v>
          </cell>
        </row>
        <row r="26">
          <cell r="E26">
            <v>4.5616105103015823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>
        <row r="33">
          <cell r="I33">
            <v>0.05</v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Diagnostics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AIC"/>
      <sheetName val="MLR_Step"/>
      <sheetName val="Data"/>
      <sheetName val="AIC_0"/>
      <sheetName val="AIC_1"/>
      <sheetName val="PreWork4NextClass"/>
      <sheetName val="InClassProjects"/>
      <sheetName val="Q_Regression"/>
      <sheetName val="Q_KN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4">
          <cell r="AB4">
            <v>4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7_BOPM3"/>
      <sheetName val="O2_Uses"/>
      <sheetName val="O3_Greeks"/>
      <sheetName val="O4_RiskNeutrality"/>
      <sheetName val="O5_BOPM1"/>
      <sheetName val="O6_BOPM2"/>
      <sheetName val="O8_BlackScholes"/>
      <sheetName val="Futures"/>
      <sheetName val="Hedging"/>
      <sheetName val="Remember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  <sheetName val="MatrixMultiplication"/>
      <sheetName val="Loss_FromRanking"/>
      <sheetName val="HazardRate1"/>
      <sheetName val="HazardRate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6"/>
      <sheetName val="CreditMatrix"/>
      <sheetName val="CreditMatrix_Weighted"/>
      <sheetName val="CreditMatrix_Loss"/>
      <sheetName val="MertonsModel"/>
      <sheetName val="Homework"/>
      <sheetName val="QuizBank"/>
      <sheetName val="O_Material"/>
      <sheetName val="O_Discussion"/>
    </sheetNames>
    <sheetDataSet>
      <sheetData sheetId="0" refreshError="1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D</v>
          </cell>
          <cell r="E10" t="str">
            <v>D</v>
          </cell>
        </row>
        <row r="11">
          <cell r="D11" t="str">
            <v>C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A</v>
          </cell>
          <cell r="E13" t="str">
            <v>A</v>
          </cell>
        </row>
        <row r="14">
          <cell r="D14" t="str">
            <v>D</v>
          </cell>
          <cell r="E14" t="str">
            <v>E</v>
          </cell>
        </row>
        <row r="15">
          <cell r="D15" t="str">
            <v>B</v>
          </cell>
          <cell r="E15" t="str">
            <v>C</v>
          </cell>
        </row>
        <row r="16">
          <cell r="D16" t="str">
            <v>A</v>
          </cell>
          <cell r="E16" t="str">
            <v>B</v>
          </cell>
        </row>
        <row r="17">
          <cell r="D17" t="str">
            <v>E</v>
          </cell>
          <cell r="E17" t="str">
            <v>F</v>
          </cell>
        </row>
        <row r="18">
          <cell r="D18" t="str">
            <v>B</v>
          </cell>
          <cell r="E18" t="str">
            <v>B</v>
          </cell>
        </row>
        <row r="19">
          <cell r="D19" t="str">
            <v>C</v>
          </cell>
          <cell r="E19" t="str">
            <v>B</v>
          </cell>
        </row>
        <row r="20">
          <cell r="D20" t="str">
            <v>A</v>
          </cell>
          <cell r="E20" t="str">
            <v>C</v>
          </cell>
        </row>
        <row r="21">
          <cell r="D21" t="str">
            <v>D</v>
          </cell>
          <cell r="E21" t="str">
            <v>D</v>
          </cell>
        </row>
        <row r="22">
          <cell r="D22" t="str">
            <v>E</v>
          </cell>
          <cell r="E22" t="str">
            <v>E</v>
          </cell>
        </row>
        <row r="23">
          <cell r="D23" t="str">
            <v>E</v>
          </cell>
          <cell r="E23" t="str">
            <v>F</v>
          </cell>
        </row>
        <row r="24">
          <cell r="D24" t="str">
            <v>B</v>
          </cell>
          <cell r="E24" t="str">
            <v>A</v>
          </cell>
        </row>
        <row r="25">
          <cell r="D25" t="str">
            <v>B</v>
          </cell>
          <cell r="E25" t="str">
            <v>C</v>
          </cell>
        </row>
        <row r="26">
          <cell r="D26" t="str">
            <v>A</v>
          </cell>
          <cell r="E26" t="str">
            <v>B</v>
          </cell>
        </row>
        <row r="27">
          <cell r="D27" t="str">
            <v>D</v>
          </cell>
          <cell r="E27" t="str">
            <v>E</v>
          </cell>
        </row>
        <row r="28">
          <cell r="D28" t="str">
            <v>B</v>
          </cell>
          <cell r="E28" t="str">
            <v>B</v>
          </cell>
        </row>
        <row r="29">
          <cell r="D29" t="str">
            <v>B</v>
          </cell>
          <cell r="E29" t="str">
            <v>C</v>
          </cell>
        </row>
        <row r="30">
          <cell r="D30" t="str">
            <v>B</v>
          </cell>
          <cell r="E30" t="str">
            <v>C</v>
          </cell>
        </row>
        <row r="31">
          <cell r="D31" t="str">
            <v>C</v>
          </cell>
          <cell r="E31" t="str">
            <v>C</v>
          </cell>
        </row>
        <row r="32">
          <cell r="D32" t="str">
            <v>C</v>
          </cell>
          <cell r="E32" t="str">
            <v>C</v>
          </cell>
        </row>
        <row r="33">
          <cell r="D33" t="str">
            <v>E</v>
          </cell>
          <cell r="E33" t="str">
            <v>E</v>
          </cell>
        </row>
        <row r="34">
          <cell r="D34" t="str">
            <v>D</v>
          </cell>
          <cell r="E34" t="str">
            <v>F</v>
          </cell>
        </row>
        <row r="35">
          <cell r="D35" t="str">
            <v>C</v>
          </cell>
          <cell r="E35" t="str">
            <v>E</v>
          </cell>
        </row>
        <row r="36">
          <cell r="D36" t="str">
            <v>B</v>
          </cell>
          <cell r="E36" t="str">
            <v>C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A</v>
          </cell>
          <cell r="E38" t="str">
            <v>C</v>
          </cell>
        </row>
        <row r="39">
          <cell r="D39" t="str">
            <v>B</v>
          </cell>
          <cell r="E39" t="str">
            <v>C</v>
          </cell>
        </row>
        <row r="40">
          <cell r="D40" t="str">
            <v>A</v>
          </cell>
          <cell r="E40" t="str">
            <v>A</v>
          </cell>
        </row>
        <row r="41">
          <cell r="D41" t="str">
            <v>D</v>
          </cell>
          <cell r="E41" t="str">
            <v>E</v>
          </cell>
        </row>
        <row r="42">
          <cell r="D42" t="str">
            <v>C</v>
          </cell>
          <cell r="E42" t="str">
            <v>C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D</v>
          </cell>
          <cell r="E44" t="str">
            <v>F</v>
          </cell>
        </row>
        <row r="45">
          <cell r="D45" t="str">
            <v>E</v>
          </cell>
          <cell r="E45" t="str">
            <v>F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C</v>
          </cell>
          <cell r="E47" t="str">
            <v>C</v>
          </cell>
        </row>
        <row r="48">
          <cell r="D48" t="str">
            <v>E</v>
          </cell>
          <cell r="E48" t="str">
            <v>F</v>
          </cell>
        </row>
        <row r="49">
          <cell r="D49" t="str">
            <v>E</v>
          </cell>
          <cell r="E49" t="str">
            <v>F</v>
          </cell>
        </row>
        <row r="50">
          <cell r="D50" t="str">
            <v>D</v>
          </cell>
          <cell r="E50" t="str">
            <v>E</v>
          </cell>
        </row>
        <row r="51">
          <cell r="D51" t="str">
            <v>B</v>
          </cell>
          <cell r="E51" t="str">
            <v>C</v>
          </cell>
        </row>
        <row r="52">
          <cell r="D52" t="str">
            <v>D</v>
          </cell>
          <cell r="E52" t="str">
            <v>D</v>
          </cell>
        </row>
        <row r="53">
          <cell r="D53" t="str">
            <v>A</v>
          </cell>
          <cell r="E53" t="str">
            <v>A</v>
          </cell>
        </row>
        <row r="54">
          <cell r="D54" t="str">
            <v>D</v>
          </cell>
          <cell r="E54" t="str">
            <v>E</v>
          </cell>
        </row>
        <row r="55">
          <cell r="D55" t="str">
            <v>D</v>
          </cell>
          <cell r="E55" t="str">
            <v>E</v>
          </cell>
        </row>
        <row r="56">
          <cell r="D56" t="str">
            <v>B</v>
          </cell>
          <cell r="E56" t="str">
            <v>D</v>
          </cell>
        </row>
        <row r="57">
          <cell r="D57" t="str">
            <v>A</v>
          </cell>
          <cell r="E57" t="str">
            <v>A</v>
          </cell>
        </row>
        <row r="58">
          <cell r="D58" t="str">
            <v>A</v>
          </cell>
          <cell r="E58" t="str">
            <v>B</v>
          </cell>
        </row>
        <row r="59">
          <cell r="D59" t="str">
            <v>B</v>
          </cell>
          <cell r="E59" t="str">
            <v>D</v>
          </cell>
        </row>
        <row r="60">
          <cell r="D60" t="str">
            <v>B</v>
          </cell>
          <cell r="E60" t="str">
            <v>C</v>
          </cell>
        </row>
        <row r="61">
          <cell r="D61" t="str">
            <v>B</v>
          </cell>
          <cell r="E61" t="str">
            <v>C</v>
          </cell>
        </row>
        <row r="62">
          <cell r="D62" t="str">
            <v>A</v>
          </cell>
          <cell r="E62" t="str">
            <v>B</v>
          </cell>
        </row>
        <row r="63">
          <cell r="D63" t="str">
            <v>D</v>
          </cell>
          <cell r="E63" t="str">
            <v>D</v>
          </cell>
        </row>
        <row r="64">
          <cell r="D64" t="str">
            <v>C</v>
          </cell>
          <cell r="E64" t="str">
            <v>C</v>
          </cell>
        </row>
        <row r="65">
          <cell r="D65" t="str">
            <v>B</v>
          </cell>
          <cell r="E65" t="str">
            <v>C</v>
          </cell>
        </row>
        <row r="66">
          <cell r="D66" t="str">
            <v>E</v>
          </cell>
          <cell r="E66" t="str">
            <v>F</v>
          </cell>
        </row>
        <row r="67">
          <cell r="D67" t="str">
            <v>D</v>
          </cell>
          <cell r="E67" t="str">
            <v>D</v>
          </cell>
        </row>
        <row r="68">
          <cell r="D68" t="str">
            <v>E</v>
          </cell>
          <cell r="E68" t="str">
            <v>E</v>
          </cell>
        </row>
        <row r="69">
          <cell r="D69" t="str">
            <v>A</v>
          </cell>
          <cell r="E69" t="str">
            <v>C</v>
          </cell>
        </row>
        <row r="70">
          <cell r="D70" t="str">
            <v>B</v>
          </cell>
          <cell r="E70" t="str">
            <v>B</v>
          </cell>
        </row>
        <row r="71">
          <cell r="D71" t="str">
            <v>B</v>
          </cell>
          <cell r="E71" t="str">
            <v>C</v>
          </cell>
        </row>
        <row r="72">
          <cell r="D72" t="str">
            <v>B</v>
          </cell>
          <cell r="E72" t="str">
            <v>C</v>
          </cell>
        </row>
        <row r="73">
          <cell r="D73" t="str">
            <v>E</v>
          </cell>
          <cell r="E73" t="str">
            <v>F</v>
          </cell>
        </row>
        <row r="74">
          <cell r="D74" t="str">
            <v>C</v>
          </cell>
          <cell r="E74" t="str">
            <v>D</v>
          </cell>
        </row>
        <row r="75">
          <cell r="D75" t="str">
            <v>A</v>
          </cell>
          <cell r="E75" t="str">
            <v>A</v>
          </cell>
        </row>
        <row r="76">
          <cell r="D76" t="str">
            <v>A</v>
          </cell>
          <cell r="E76" t="str">
            <v>A</v>
          </cell>
        </row>
        <row r="77">
          <cell r="D77" t="str">
            <v>E</v>
          </cell>
          <cell r="E77" t="str">
            <v>E</v>
          </cell>
        </row>
        <row r="78">
          <cell r="D78" t="str">
            <v>E</v>
          </cell>
          <cell r="E78" t="str">
            <v>E</v>
          </cell>
        </row>
        <row r="79">
          <cell r="D79" t="str">
            <v>D</v>
          </cell>
          <cell r="E79" t="str">
            <v>E</v>
          </cell>
        </row>
        <row r="80">
          <cell r="D80" t="str">
            <v>A</v>
          </cell>
          <cell r="E80" t="str">
            <v>A</v>
          </cell>
        </row>
        <row r="81">
          <cell r="D81" t="str">
            <v>E</v>
          </cell>
          <cell r="E81" t="str">
            <v>E</v>
          </cell>
        </row>
        <row r="82">
          <cell r="D82" t="str">
            <v>E</v>
          </cell>
          <cell r="E82" t="str">
            <v>F</v>
          </cell>
        </row>
        <row r="83">
          <cell r="D83" t="str">
            <v>A</v>
          </cell>
          <cell r="E83" t="str">
            <v>A</v>
          </cell>
        </row>
        <row r="84">
          <cell r="D84" t="str">
            <v>E</v>
          </cell>
          <cell r="E84" t="str">
            <v>E</v>
          </cell>
        </row>
        <row r="85">
          <cell r="D85" t="str">
            <v>B</v>
          </cell>
          <cell r="E85" t="str">
            <v>B</v>
          </cell>
        </row>
        <row r="86">
          <cell r="D86" t="str">
            <v>E</v>
          </cell>
          <cell r="E86" t="str">
            <v>F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B</v>
          </cell>
          <cell r="E88" t="str">
            <v>B</v>
          </cell>
        </row>
        <row r="89">
          <cell r="D89" t="str">
            <v>C</v>
          </cell>
          <cell r="E89" t="str">
            <v>C</v>
          </cell>
        </row>
        <row r="90">
          <cell r="D90" t="str">
            <v>B</v>
          </cell>
          <cell r="E90" t="str">
            <v>B</v>
          </cell>
        </row>
        <row r="91">
          <cell r="D91" t="str">
            <v>E</v>
          </cell>
          <cell r="E91" t="str">
            <v>F</v>
          </cell>
        </row>
        <row r="92">
          <cell r="D92" t="str">
            <v>E</v>
          </cell>
          <cell r="E92" t="str">
            <v>E</v>
          </cell>
        </row>
        <row r="93">
          <cell r="D93" t="str">
            <v>E</v>
          </cell>
          <cell r="E93" t="str">
            <v>E</v>
          </cell>
        </row>
        <row r="94">
          <cell r="D94" t="str">
            <v>D</v>
          </cell>
          <cell r="E94" t="str">
            <v>D</v>
          </cell>
        </row>
        <row r="95">
          <cell r="D95" t="str">
            <v>C</v>
          </cell>
          <cell r="E95" t="str">
            <v>E</v>
          </cell>
        </row>
        <row r="96">
          <cell r="D96" t="str">
            <v>E</v>
          </cell>
          <cell r="E96" t="str">
            <v>F</v>
          </cell>
        </row>
        <row r="97">
          <cell r="D97" t="str">
            <v>B</v>
          </cell>
          <cell r="E97" t="str">
            <v>B</v>
          </cell>
        </row>
        <row r="98">
          <cell r="D98" t="str">
            <v>D</v>
          </cell>
          <cell r="E98" t="str">
            <v>C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B</v>
          </cell>
          <cell r="E100" t="str">
            <v>C</v>
          </cell>
        </row>
        <row r="101">
          <cell r="D101" t="str">
            <v>B</v>
          </cell>
          <cell r="E101" t="str">
            <v>D</v>
          </cell>
        </row>
        <row r="102">
          <cell r="D102" t="str">
            <v>E</v>
          </cell>
          <cell r="E102" t="str">
            <v>D</v>
          </cell>
        </row>
        <row r="103">
          <cell r="D103" t="str">
            <v>E</v>
          </cell>
          <cell r="E103" t="str">
            <v>F</v>
          </cell>
        </row>
        <row r="104">
          <cell r="D104" t="str">
            <v>C</v>
          </cell>
          <cell r="E104" t="str">
            <v>C</v>
          </cell>
        </row>
        <row r="105">
          <cell r="D105" t="str">
            <v>E</v>
          </cell>
          <cell r="E105" t="str">
            <v>E</v>
          </cell>
        </row>
        <row r="106">
          <cell r="D106" t="str">
            <v>D</v>
          </cell>
          <cell r="E106" t="str">
            <v>D</v>
          </cell>
        </row>
        <row r="107">
          <cell r="D107" t="str">
            <v>A</v>
          </cell>
          <cell r="E107" t="str">
            <v>A</v>
          </cell>
        </row>
        <row r="108">
          <cell r="D108" t="str">
            <v>D</v>
          </cell>
          <cell r="E108" t="str">
            <v>E</v>
          </cell>
        </row>
        <row r="109">
          <cell r="D109" t="str">
            <v>D</v>
          </cell>
          <cell r="E109" t="str">
            <v>D</v>
          </cell>
        </row>
      </sheetData>
      <sheetData sheetId="2">
        <row r="10">
          <cell r="F10">
            <v>41</v>
          </cell>
        </row>
        <row r="11">
          <cell r="F11">
            <v>42</v>
          </cell>
        </row>
        <row r="12">
          <cell r="F12">
            <v>44</v>
          </cell>
        </row>
        <row r="13">
          <cell r="F13">
            <v>96</v>
          </cell>
        </row>
        <row r="14">
          <cell r="F14">
            <v>88</v>
          </cell>
        </row>
        <row r="15">
          <cell r="F15">
            <v>28</v>
          </cell>
        </row>
        <row r="16">
          <cell r="F16">
            <v>60</v>
          </cell>
        </row>
        <row r="17">
          <cell r="F17">
            <v>37</v>
          </cell>
        </row>
        <row r="18">
          <cell r="F18">
            <v>80</v>
          </cell>
        </row>
        <row r="19">
          <cell r="F19">
            <v>61</v>
          </cell>
        </row>
        <row r="20">
          <cell r="F20">
            <v>28</v>
          </cell>
        </row>
        <row r="21">
          <cell r="F21">
            <v>24</v>
          </cell>
        </row>
        <row r="22">
          <cell r="F22">
            <v>26</v>
          </cell>
        </row>
        <row r="23">
          <cell r="F23">
            <v>83</v>
          </cell>
        </row>
        <row r="24">
          <cell r="F24">
            <v>57</v>
          </cell>
        </row>
        <row r="25">
          <cell r="F25">
            <v>44</v>
          </cell>
        </row>
        <row r="26">
          <cell r="F26">
            <v>20</v>
          </cell>
        </row>
        <row r="27">
          <cell r="F27">
            <v>23</v>
          </cell>
        </row>
        <row r="28">
          <cell r="F28">
            <v>54</v>
          </cell>
        </row>
        <row r="29">
          <cell r="F29">
            <v>61</v>
          </cell>
        </row>
        <row r="30">
          <cell r="F30">
            <v>40</v>
          </cell>
        </row>
        <row r="31">
          <cell r="F31">
            <v>58</v>
          </cell>
        </row>
        <row r="32">
          <cell r="F32">
            <v>93</v>
          </cell>
        </row>
        <row r="33">
          <cell r="F33">
            <v>81</v>
          </cell>
        </row>
        <row r="34">
          <cell r="F34">
            <v>63</v>
          </cell>
        </row>
        <row r="35">
          <cell r="F35">
            <v>40</v>
          </cell>
        </row>
        <row r="36">
          <cell r="F36">
            <v>61</v>
          </cell>
        </row>
        <row r="37">
          <cell r="F37">
            <v>88</v>
          </cell>
        </row>
        <row r="38">
          <cell r="F38">
            <v>49</v>
          </cell>
        </row>
        <row r="39">
          <cell r="F39">
            <v>75</v>
          </cell>
        </row>
        <row r="40">
          <cell r="F40">
            <v>96</v>
          </cell>
        </row>
        <row r="41">
          <cell r="F41">
            <v>63</v>
          </cell>
        </row>
        <row r="42">
          <cell r="F42">
            <v>27</v>
          </cell>
        </row>
        <row r="43">
          <cell r="F43">
            <v>88</v>
          </cell>
        </row>
        <row r="44">
          <cell r="F44">
            <v>71</v>
          </cell>
        </row>
        <row r="45">
          <cell r="F45">
            <v>70</v>
          </cell>
        </row>
        <row r="46">
          <cell r="F46">
            <v>31</v>
          </cell>
        </row>
        <row r="47">
          <cell r="F47">
            <v>40</v>
          </cell>
        </row>
        <row r="48">
          <cell r="F48">
            <v>49</v>
          </cell>
        </row>
        <row r="49">
          <cell r="F49">
            <v>29</v>
          </cell>
        </row>
        <row r="50">
          <cell r="F50">
            <v>58</v>
          </cell>
        </row>
        <row r="51">
          <cell r="F51">
            <v>50</v>
          </cell>
        </row>
        <row r="52">
          <cell r="F52">
            <v>98</v>
          </cell>
        </row>
        <row r="53">
          <cell r="F53">
            <v>78</v>
          </cell>
        </row>
        <row r="54">
          <cell r="F54">
            <v>38</v>
          </cell>
        </row>
        <row r="55">
          <cell r="F55">
            <v>65</v>
          </cell>
        </row>
        <row r="56">
          <cell r="F56">
            <v>50</v>
          </cell>
        </row>
        <row r="57">
          <cell r="F57">
            <v>63</v>
          </cell>
        </row>
        <row r="58">
          <cell r="F58">
            <v>93</v>
          </cell>
        </row>
        <row r="59">
          <cell r="F59">
            <v>43</v>
          </cell>
        </row>
        <row r="60">
          <cell r="F60">
            <v>87</v>
          </cell>
        </row>
        <row r="61">
          <cell r="F61">
            <v>91</v>
          </cell>
        </row>
        <row r="62">
          <cell r="F62">
            <v>72</v>
          </cell>
        </row>
        <row r="63">
          <cell r="F63">
            <v>66</v>
          </cell>
        </row>
        <row r="64">
          <cell r="F64">
            <v>50</v>
          </cell>
        </row>
        <row r="65">
          <cell r="F65">
            <v>21</v>
          </cell>
        </row>
        <row r="66">
          <cell r="F66">
            <v>59</v>
          </cell>
        </row>
        <row r="67">
          <cell r="F67">
            <v>60</v>
          </cell>
        </row>
        <row r="68">
          <cell r="F68">
            <v>49</v>
          </cell>
        </row>
        <row r="69">
          <cell r="F69">
            <v>87</v>
          </cell>
        </row>
        <row r="70">
          <cell r="F70">
            <v>27</v>
          </cell>
        </row>
        <row r="71">
          <cell r="F71">
            <v>22</v>
          </cell>
        </row>
        <row r="72">
          <cell r="F72">
            <v>28</v>
          </cell>
        </row>
        <row r="73">
          <cell r="F73">
            <v>76</v>
          </cell>
        </row>
        <row r="74">
          <cell r="F74">
            <v>45</v>
          </cell>
        </row>
        <row r="75">
          <cell r="F75">
            <v>57</v>
          </cell>
        </row>
        <row r="76">
          <cell r="F76">
            <v>51</v>
          </cell>
        </row>
        <row r="77">
          <cell r="F77">
            <v>50</v>
          </cell>
        </row>
        <row r="78">
          <cell r="F78">
            <v>61</v>
          </cell>
        </row>
        <row r="79">
          <cell r="F79">
            <v>92</v>
          </cell>
        </row>
        <row r="80">
          <cell r="F80">
            <v>62</v>
          </cell>
        </row>
        <row r="81">
          <cell r="F81">
            <v>75</v>
          </cell>
        </row>
        <row r="82">
          <cell r="F82">
            <v>82</v>
          </cell>
        </row>
        <row r="83">
          <cell r="F83">
            <v>76</v>
          </cell>
        </row>
        <row r="84">
          <cell r="F84">
            <v>24</v>
          </cell>
        </row>
        <row r="85">
          <cell r="F85">
            <v>32</v>
          </cell>
        </row>
        <row r="86">
          <cell r="F86">
            <v>67</v>
          </cell>
        </row>
        <row r="87">
          <cell r="F87">
            <v>92</v>
          </cell>
        </row>
        <row r="88">
          <cell r="F88">
            <v>26</v>
          </cell>
        </row>
        <row r="89">
          <cell r="F89">
            <v>55</v>
          </cell>
        </row>
        <row r="90">
          <cell r="F90">
            <v>100</v>
          </cell>
        </row>
        <row r="91">
          <cell r="F91">
            <v>66</v>
          </cell>
        </row>
        <row r="92">
          <cell r="F92">
            <v>26</v>
          </cell>
        </row>
        <row r="93">
          <cell r="F93">
            <v>99</v>
          </cell>
        </row>
        <row r="94">
          <cell r="F94">
            <v>95</v>
          </cell>
        </row>
        <row r="95">
          <cell r="F95">
            <v>34</v>
          </cell>
        </row>
        <row r="96">
          <cell r="F96">
            <v>70</v>
          </cell>
        </row>
        <row r="97">
          <cell r="F97">
            <v>45</v>
          </cell>
        </row>
        <row r="98">
          <cell r="F98">
            <v>41</v>
          </cell>
        </row>
        <row r="99">
          <cell r="F99">
            <v>29</v>
          </cell>
        </row>
        <row r="100">
          <cell r="F100">
            <v>98</v>
          </cell>
        </row>
        <row r="101">
          <cell r="F101">
            <v>68</v>
          </cell>
        </row>
        <row r="102">
          <cell r="F102">
            <v>77</v>
          </cell>
        </row>
        <row r="103">
          <cell r="F103">
            <v>58</v>
          </cell>
        </row>
        <row r="104">
          <cell r="F104">
            <v>49</v>
          </cell>
        </row>
        <row r="105">
          <cell r="F105">
            <v>20</v>
          </cell>
        </row>
        <row r="106">
          <cell r="F106">
            <v>28</v>
          </cell>
        </row>
        <row r="107">
          <cell r="F107">
            <v>24</v>
          </cell>
        </row>
        <row r="108">
          <cell r="F108">
            <v>85</v>
          </cell>
        </row>
        <row r="109">
          <cell r="F109">
            <v>83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yC01"/>
      <sheetName val="MyCo2"/>
      <sheetName val="MyCo3"/>
      <sheetName val="MyCo4"/>
      <sheetName val="MyCo5"/>
      <sheetName val="MyCo6"/>
      <sheetName val="MyCo7"/>
      <sheetName val="FSA0"/>
      <sheetName val="FSA1"/>
      <sheetName val="Sparklines"/>
      <sheetName val="FSA_IS"/>
      <sheetName val="FSA_BS"/>
      <sheetName val="FSA_CF"/>
    </sheetNames>
    <sheetDataSet>
      <sheetData sheetId="0" refreshError="1"/>
      <sheetData sheetId="1" refreshError="1"/>
      <sheetData sheetId="2">
        <row r="5">
          <cell r="L5">
            <v>250</v>
          </cell>
        </row>
        <row r="16">
          <cell r="L16">
            <v>1500</v>
          </cell>
        </row>
      </sheetData>
      <sheetData sheetId="3">
        <row r="7">
          <cell r="O7">
            <v>1</v>
          </cell>
        </row>
      </sheetData>
      <sheetData sheetId="4">
        <row r="12">
          <cell r="V12">
            <v>-300</v>
          </cell>
        </row>
      </sheetData>
      <sheetData sheetId="5"/>
      <sheetData sheetId="6">
        <row r="5">
          <cell r="AK5">
            <v>20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1"/>
    </sheetNames>
    <sheetDataSet>
      <sheetData sheetId="0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fGoSPxvDYXfRa4jI6cQBSUKSUaQ1uPd5?usp=sharin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Yyp0OIhSjLEdyK4KOzme6ZZBVamgWDeV/view?usp=shar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file/d/1wtxeLda4Xmeoi91dN700vL4-qmAWQrvM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7S9jhp2-KyWKCwZ50-NVUwv1fWNBHJs/view?usp=sharing" TargetMode="External"/><Relationship Id="rId1" Type="http://schemas.openxmlformats.org/officeDocument/2006/relationships/hyperlink" Target="https://drive.google.com/file/d/1Sn4WJPgR0r1JWx-OKj9rMbErid74Tbkx/view?usp=shar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bltZaKgc99k1guC0fiA8cCoZ5UJqqvQo/view?usp=sharing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qGGnjcohmTRiMR9Yuj5pEQJV4AcVKdHu/view?usp=sharing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693w-07lO1lSEhvQf20CbyHYMWAKTEbH" TargetMode="External"/><Relationship Id="rId1" Type="http://schemas.openxmlformats.org/officeDocument/2006/relationships/hyperlink" Target="https://drive.google.com/open?id=1uP-wV_pI18Yq4y43vFtXquyAM3sFCLVE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K6knjHeTetHgtJMJ2MJxNOWG1pKmtQgN&amp;authuser=davethemovie%40gmail.com&amp;usp=drive_fs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https://drive.google.com/open?id=1K5oDO4ygr9MypS1zRFrYucFY7KNPmFFt&amp;authuser=davethemovie%40gmail.com&amp;usp=drive_fs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K5fi_ITnH332fPYH88BUqz7SFBRI-Y23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K3wBagisP3TeFnCVeLIemh7P5qvOGLSY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hyperlink" Target="https://drive.google.com/open?id=1JrAOv29S3Q904pwmOf5YnhjYi14vdJXV&amp;authuser=davethemovie%40gmail.com&amp;usp=drive_fs" TargetMode="External"/><Relationship Id="rId1" Type="http://schemas.openxmlformats.org/officeDocument/2006/relationships/hyperlink" Target="https://drive.google.com/open?id=1JrbsdZ1oK2jO0G5K_Rafg3OIYciiPiZQ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JpVkecCefACuIJL0T9l8TMDDW6dU7eiM&amp;authuser=davethemovie%40gmail.com&amp;usp=drive_fs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19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21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bbgXzGwaxFaOdhogmFvipHJKvESvkyb5?usp=sharing" TargetMode="Externa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hyperlink" Target="https://drive.google.com/open?id=1M30YKrw_AfkD10VIMXKBIJ6WQT5C_CSO&amp;authuser=davethemovie%40gmail.com&amp;usp=drive_fs" TargetMode="External"/><Relationship Id="rId1" Type="http://schemas.openxmlformats.org/officeDocument/2006/relationships/hyperlink" Target="https://en.wikipedia.org/wiki/Precision_and_recall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hyperlink" Target="https://en.wikipedia.org/wiki/Sensitivity_and_specificity" TargetMode="Externa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45yt4478BR5_oTE2mCz1o3qPbpnJsgk/view?usp=sharing" TargetMode="External"/><Relationship Id="rId2" Type="http://schemas.openxmlformats.org/officeDocument/2006/relationships/hyperlink" Target="https://drive.google.com/file/d/114ECVlxZA0zsUUgOHrNMr3z3JCzgvZAo/view?usp=sharing" TargetMode="External"/><Relationship Id="rId1" Type="http://schemas.openxmlformats.org/officeDocument/2006/relationships/hyperlink" Target="https://drive.google.com/file/d/1155cJgd8He_bHhIrjSGwDhqdy1KNIaYN/view?usp=sharing" TargetMode="External"/><Relationship Id="rId4" Type="http://schemas.openxmlformats.org/officeDocument/2006/relationships/drawing" Target="../drawings/drawing36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hyperlink" Target="https://colab.research.google.com/drive/1QqNCWW7h0X1cuyG7ZxMcg7BrgT3VnZ0z?usp=sharing" TargetMode="External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Sensitivity_and_specificity" TargetMode="External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6A26F-B575-2B4A-B1E7-42F7705B63D1}">
  <sheetPr codeName="Sheet65">
    <tabColor theme="1"/>
  </sheetPr>
  <dimension ref="B2:J21"/>
  <sheetViews>
    <sheetView tabSelected="1" zoomScale="80" zoomScaleNormal="80" workbookViewId="0">
      <selection activeCell="I5" sqref="I5"/>
    </sheetView>
  </sheetViews>
  <sheetFormatPr baseColWidth="10" defaultColWidth="11" defaultRowHeight="26" x14ac:dyDescent="0.3"/>
  <cols>
    <col min="1" max="1" width="3.6640625" style="28" customWidth="1"/>
    <col min="2" max="2" width="12.1640625" style="28" bestFit="1" customWidth="1"/>
    <col min="3" max="3" width="28.6640625" style="28" bestFit="1" customWidth="1"/>
    <col min="4" max="4" width="41.33203125" style="28" bestFit="1" customWidth="1"/>
    <col min="5" max="5" width="41.33203125" style="28" customWidth="1"/>
    <col min="6" max="6" width="24" style="28" bestFit="1" customWidth="1"/>
    <col min="7" max="7" width="36.33203125" style="28" bestFit="1" customWidth="1"/>
    <col min="8" max="8" width="22.1640625" style="28" bestFit="1" customWidth="1"/>
    <col min="9" max="9" width="47.6640625" style="28" bestFit="1" customWidth="1"/>
    <col min="10" max="10" width="22" style="28" bestFit="1" customWidth="1"/>
    <col min="11" max="16384" width="11" style="28"/>
  </cols>
  <sheetData>
    <row r="2" spans="2:10" s="103" customFormat="1" x14ac:dyDescent="0.3">
      <c r="B2" s="103" t="s">
        <v>414</v>
      </c>
      <c r="C2" s="103" t="s">
        <v>415</v>
      </c>
      <c r="D2" s="103" t="s">
        <v>416</v>
      </c>
      <c r="E2" s="103" t="s">
        <v>417</v>
      </c>
      <c r="F2" s="103" t="s">
        <v>418</v>
      </c>
      <c r="G2" s="103" t="s">
        <v>419</v>
      </c>
      <c r="H2" s="103" t="s">
        <v>420</v>
      </c>
      <c r="I2" s="103" t="s">
        <v>421</v>
      </c>
      <c r="J2" s="103" t="s">
        <v>422</v>
      </c>
    </row>
    <row r="3" spans="2:10" x14ac:dyDescent="0.3">
      <c r="B3" s="28">
        <v>1</v>
      </c>
      <c r="C3" s="28" t="s">
        <v>511</v>
      </c>
      <c r="D3" s="28" t="s">
        <v>423</v>
      </c>
      <c r="E3" s="28" t="s">
        <v>424</v>
      </c>
      <c r="F3" s="28" t="s">
        <v>425</v>
      </c>
      <c r="G3" s="28" t="s">
        <v>426</v>
      </c>
      <c r="H3" s="28" t="s">
        <v>427</v>
      </c>
      <c r="I3" s="28" t="s">
        <v>428</v>
      </c>
      <c r="J3" s="28" t="s">
        <v>429</v>
      </c>
    </row>
    <row r="4" spans="2:10" x14ac:dyDescent="0.3">
      <c r="B4" s="28">
        <v>2</v>
      </c>
      <c r="C4" s="28" t="s">
        <v>430</v>
      </c>
      <c r="D4" s="28" t="s">
        <v>431</v>
      </c>
      <c r="E4" s="28" t="s">
        <v>186</v>
      </c>
      <c r="F4" s="28" t="s">
        <v>432</v>
      </c>
      <c r="G4" s="28" t="s">
        <v>433</v>
      </c>
      <c r="H4" s="28" t="s">
        <v>427</v>
      </c>
      <c r="I4" s="28" t="s">
        <v>581</v>
      </c>
    </row>
    <row r="5" spans="2:10" x14ac:dyDescent="0.3">
      <c r="B5" s="28">
        <v>3</v>
      </c>
      <c r="C5" s="28" t="s">
        <v>185</v>
      </c>
      <c r="D5" s="28" t="s">
        <v>435</v>
      </c>
      <c r="E5" s="28" t="s">
        <v>436</v>
      </c>
      <c r="F5" s="28" t="s">
        <v>437</v>
      </c>
      <c r="G5" s="28" t="s">
        <v>438</v>
      </c>
      <c r="H5" s="28" t="s">
        <v>427</v>
      </c>
      <c r="I5" s="28" t="s">
        <v>582</v>
      </c>
    </row>
    <row r="6" spans="2:10" x14ac:dyDescent="0.3">
      <c r="B6" s="28">
        <v>4</v>
      </c>
      <c r="C6" s="28" t="s">
        <v>441</v>
      </c>
      <c r="D6" s="28" t="s">
        <v>442</v>
      </c>
      <c r="E6" s="28" t="s">
        <v>443</v>
      </c>
      <c r="F6" s="28" t="s">
        <v>444</v>
      </c>
      <c r="G6" s="28" t="s">
        <v>445</v>
      </c>
      <c r="H6" s="28" t="s">
        <v>427</v>
      </c>
      <c r="I6" s="28" t="s">
        <v>440</v>
      </c>
    </row>
    <row r="7" spans="2:10" x14ac:dyDescent="0.3">
      <c r="B7" s="28">
        <v>5</v>
      </c>
      <c r="C7" s="28" t="s">
        <v>447</v>
      </c>
      <c r="D7" s="28" t="s">
        <v>448</v>
      </c>
      <c r="E7" s="28" t="s">
        <v>449</v>
      </c>
      <c r="F7" s="28" t="s">
        <v>450</v>
      </c>
      <c r="G7" s="28" t="s">
        <v>451</v>
      </c>
      <c r="H7" s="28" t="s">
        <v>427</v>
      </c>
      <c r="I7" s="28" t="s">
        <v>446</v>
      </c>
    </row>
    <row r="8" spans="2:10" x14ac:dyDescent="0.3">
      <c r="B8" s="28">
        <v>6</v>
      </c>
      <c r="C8" s="28" t="s">
        <v>453</v>
      </c>
      <c r="D8" s="28" t="s">
        <v>454</v>
      </c>
      <c r="E8" s="28" t="s">
        <v>455</v>
      </c>
      <c r="F8" s="28" t="s">
        <v>456</v>
      </c>
      <c r="G8" s="28" t="s">
        <v>457</v>
      </c>
      <c r="H8" s="28" t="s">
        <v>427</v>
      </c>
      <c r="I8" s="28" t="s">
        <v>452</v>
      </c>
    </row>
    <row r="9" spans="2:10" x14ac:dyDescent="0.3">
      <c r="B9" s="28">
        <v>7</v>
      </c>
      <c r="C9" s="28" t="s">
        <v>458</v>
      </c>
      <c r="D9" s="28" t="s">
        <v>459</v>
      </c>
      <c r="E9" s="28" t="s">
        <v>460</v>
      </c>
      <c r="F9" s="28" t="s">
        <v>461</v>
      </c>
      <c r="G9" s="28" t="s">
        <v>462</v>
      </c>
      <c r="H9" s="28" t="s">
        <v>427</v>
      </c>
    </row>
    <row r="10" spans="2:10" x14ac:dyDescent="0.3">
      <c r="B10" s="28">
        <v>8</v>
      </c>
      <c r="C10" s="28" t="s">
        <v>463</v>
      </c>
      <c r="D10" s="28" t="s">
        <v>464</v>
      </c>
      <c r="E10" s="28" t="s">
        <v>427</v>
      </c>
      <c r="F10" s="28" t="s">
        <v>465</v>
      </c>
      <c r="G10" s="28" t="s">
        <v>466</v>
      </c>
      <c r="H10" s="28" t="s">
        <v>434</v>
      </c>
    </row>
    <row r="11" spans="2:10" x14ac:dyDescent="0.3">
      <c r="B11" s="28">
        <v>9</v>
      </c>
      <c r="C11" s="28" t="s">
        <v>467</v>
      </c>
      <c r="D11" s="28" t="s">
        <v>468</v>
      </c>
      <c r="E11" s="28" t="s">
        <v>427</v>
      </c>
      <c r="F11" s="28" t="s">
        <v>469</v>
      </c>
      <c r="G11" s="28" t="s">
        <v>427</v>
      </c>
      <c r="H11" s="28" t="s">
        <v>574</v>
      </c>
      <c r="I11" s="28" t="s">
        <v>470</v>
      </c>
    </row>
    <row r="12" spans="2:10" x14ac:dyDescent="0.3">
      <c r="B12" s="28">
        <v>10</v>
      </c>
      <c r="C12" s="28" t="s">
        <v>471</v>
      </c>
      <c r="D12" s="28" t="s">
        <v>472</v>
      </c>
      <c r="E12" s="28" t="s">
        <v>427</v>
      </c>
      <c r="F12" s="28" t="s">
        <v>473</v>
      </c>
      <c r="G12" s="28" t="s">
        <v>427</v>
      </c>
      <c r="H12" s="28" t="s">
        <v>439</v>
      </c>
    </row>
    <row r="13" spans="2:10" x14ac:dyDescent="0.3">
      <c r="B13" s="28">
        <v>11</v>
      </c>
      <c r="C13" s="28" t="s">
        <v>474</v>
      </c>
      <c r="D13" s="28" t="s">
        <v>475</v>
      </c>
      <c r="E13" s="28" t="s">
        <v>427</v>
      </c>
      <c r="F13" s="28" t="s">
        <v>476</v>
      </c>
      <c r="G13" s="28" t="s">
        <v>427</v>
      </c>
      <c r="H13" s="28" t="s">
        <v>575</v>
      </c>
    </row>
    <row r="14" spans="2:10" x14ac:dyDescent="0.3">
      <c r="B14" s="28">
        <v>12</v>
      </c>
    </row>
    <row r="16" spans="2:10" x14ac:dyDescent="0.3">
      <c r="B16" s="28" t="s">
        <v>477</v>
      </c>
      <c r="C16" s="28" t="s">
        <v>478</v>
      </c>
      <c r="D16" s="28" t="s">
        <v>479</v>
      </c>
      <c r="E16" s="28" t="s">
        <v>187</v>
      </c>
      <c r="F16" s="28" t="s">
        <v>480</v>
      </c>
      <c r="G16" s="28" t="s">
        <v>466</v>
      </c>
      <c r="H16" s="28" t="s">
        <v>481</v>
      </c>
      <c r="I16" s="28" t="s">
        <v>482</v>
      </c>
    </row>
    <row r="19" spans="3:3" x14ac:dyDescent="0.3">
      <c r="C19" s="1" t="s">
        <v>483</v>
      </c>
    </row>
    <row r="20" spans="3:3" x14ac:dyDescent="0.3">
      <c r="C20" s="46" t="s">
        <v>484</v>
      </c>
    </row>
    <row r="21" spans="3:3" x14ac:dyDescent="0.3">
      <c r="C21" s="1"/>
    </row>
  </sheetData>
  <hyperlinks>
    <hyperlink ref="C20" r:id="rId1" xr:uid="{80D94D30-4BAE-DF48-AC93-4AB34418BE2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9C0D-0098-5948-91B5-E2B807AF9880}">
  <sheetPr codeName="Sheet2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513</v>
      </c>
    </row>
    <row r="2" spans="1:1" x14ac:dyDescent="0.3">
      <c r="A2" s="1" t="s">
        <v>490</v>
      </c>
    </row>
    <row r="3" spans="1:1" x14ac:dyDescent="0.3">
      <c r="A3" s="1" t="s">
        <v>517</v>
      </c>
    </row>
    <row r="4" spans="1:1" x14ac:dyDescent="0.3">
      <c r="A4" s="1" t="s">
        <v>518</v>
      </c>
    </row>
    <row r="5" spans="1:1" x14ac:dyDescent="0.3">
      <c r="A5" s="1" t="s">
        <v>512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528BD-9880-5D47-A153-DC51866566D8}">
  <sheetPr codeName="Sheet43">
    <tabColor rgb="FF0070C0"/>
  </sheetPr>
  <dimension ref="A1:B3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490</v>
      </c>
      <c r="B1" s="1" t="s">
        <v>514</v>
      </c>
    </row>
    <row r="2" spans="1:2" x14ac:dyDescent="0.3">
      <c r="A2" s="1" t="s">
        <v>491</v>
      </c>
      <c r="B2" s="1" t="s">
        <v>515</v>
      </c>
    </row>
    <row r="3" spans="1:2" x14ac:dyDescent="0.3">
      <c r="A3" s="1" t="s">
        <v>512</v>
      </c>
      <c r="B3" s="1" t="s">
        <v>516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51B84-9109-764C-8AEA-7C856F13B19E}">
  <sheetPr codeName="Sheet3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201</v>
      </c>
    </row>
    <row r="2" spans="1:1" x14ac:dyDescent="0.3">
      <c r="A2" s="1" t="s">
        <v>210</v>
      </c>
    </row>
    <row r="3" spans="1:1" x14ac:dyDescent="0.3">
      <c r="A3" s="1" t="s">
        <v>255</v>
      </c>
    </row>
    <row r="4" spans="1:1" x14ac:dyDescent="0.3">
      <c r="A4" s="1" t="s">
        <v>228</v>
      </c>
    </row>
    <row r="5" spans="1:1" x14ac:dyDescent="0.3">
      <c r="A5" s="1" t="s">
        <v>233</v>
      </c>
    </row>
    <row r="6" spans="1:1" x14ac:dyDescent="0.3">
      <c r="A6" s="1" t="s">
        <v>256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011A-7AAF-2A43-B7AB-63A2139C36B3}">
  <sheetPr codeName="Sheet12">
    <tabColor rgb="FFFF0000"/>
  </sheetPr>
  <dimension ref="A1:G24"/>
  <sheetViews>
    <sheetView workbookViewId="0"/>
  </sheetViews>
  <sheetFormatPr baseColWidth="10" defaultRowHeight="26" x14ac:dyDescent="0.3"/>
  <cols>
    <col min="1" max="6" width="10.83203125" style="1"/>
    <col min="7" max="7" width="12" style="1" customWidth="1"/>
    <col min="8" max="16384" width="10.83203125" style="1"/>
  </cols>
  <sheetData>
    <row r="1" spans="1:7" x14ac:dyDescent="0.3">
      <c r="A1" s="9" t="s">
        <v>201</v>
      </c>
    </row>
    <row r="2" spans="1:7" x14ac:dyDescent="0.3">
      <c r="B2" s="1" t="s">
        <v>202</v>
      </c>
    </row>
    <row r="4" spans="1:7" x14ac:dyDescent="0.3">
      <c r="C4" s="28" t="s">
        <v>203</v>
      </c>
      <c r="D4" s="28" t="s">
        <v>204</v>
      </c>
    </row>
    <row r="5" spans="1:7" x14ac:dyDescent="0.3">
      <c r="B5" s="1">
        <v>1</v>
      </c>
      <c r="C5" s="1">
        <v>26.480948975022592</v>
      </c>
      <c r="D5" s="29"/>
      <c r="G5" s="30" t="s">
        <v>205</v>
      </c>
    </row>
    <row r="6" spans="1:7" ht="30" x14ac:dyDescent="0.4">
      <c r="B6" s="1">
        <v>2</v>
      </c>
      <c r="C6" s="1">
        <v>26.520549994738591</v>
      </c>
      <c r="D6" s="29"/>
      <c r="G6" s="1" t="s">
        <v>206</v>
      </c>
    </row>
    <row r="7" spans="1:7" ht="30" x14ac:dyDescent="0.4">
      <c r="B7" s="1">
        <v>3</v>
      </c>
      <c r="C7" s="1">
        <v>26.382978118665029</v>
      </c>
      <c r="D7" s="29"/>
      <c r="G7" s="1" t="s">
        <v>207</v>
      </c>
    </row>
    <row r="8" spans="1:7" ht="29" x14ac:dyDescent="0.3">
      <c r="B8" s="1">
        <v>4</v>
      </c>
      <c r="C8" s="1">
        <v>21.759195384409203</v>
      </c>
      <c r="D8" s="29"/>
      <c r="G8" s="1" t="s">
        <v>208</v>
      </c>
    </row>
    <row r="9" spans="1:7" x14ac:dyDescent="0.3">
      <c r="B9" s="1">
        <v>5</v>
      </c>
      <c r="C9" s="1">
        <v>17.265858032568751</v>
      </c>
      <c r="D9" s="29"/>
      <c r="G9" s="29"/>
    </row>
    <row r="10" spans="1:7" ht="29" x14ac:dyDescent="0.3">
      <c r="B10" s="1">
        <v>6</v>
      </c>
      <c r="C10" s="1">
        <v>21.494153510479009</v>
      </c>
      <c r="D10" s="29"/>
      <c r="G10" s="1" t="s">
        <v>209</v>
      </c>
    </row>
    <row r="11" spans="1:7" x14ac:dyDescent="0.3">
      <c r="B11" s="1">
        <v>7</v>
      </c>
      <c r="C11" s="1">
        <v>22.292452053510157</v>
      </c>
      <c r="D11" s="29"/>
      <c r="G11" s="29"/>
    </row>
    <row r="12" spans="1:7" x14ac:dyDescent="0.3">
      <c r="B12" s="1">
        <v>8</v>
      </c>
      <c r="C12" s="1">
        <v>13.958085206200188</v>
      </c>
      <c r="D12" s="29"/>
    </row>
    <row r="13" spans="1:7" x14ac:dyDescent="0.3">
      <c r="B13" s="1">
        <v>9</v>
      </c>
      <c r="C13" s="1">
        <v>26.381720817828374</v>
      </c>
      <c r="D13" s="29"/>
    </row>
    <row r="14" spans="1:7" x14ac:dyDescent="0.3">
      <c r="B14" s="1">
        <v>10</v>
      </c>
      <c r="C14" s="1">
        <v>21.391428616864015</v>
      </c>
      <c r="D14" s="29"/>
    </row>
    <row r="15" spans="1:7" x14ac:dyDescent="0.3">
      <c r="B15" s="1">
        <v>11</v>
      </c>
      <c r="C15" s="1">
        <v>25.486991789245632</v>
      </c>
      <c r="D15" s="29"/>
    </row>
    <row r="16" spans="1:7" x14ac:dyDescent="0.3">
      <c r="B16" s="1">
        <v>12</v>
      </c>
      <c r="C16" s="1">
        <v>21.366940876155013</v>
      </c>
      <c r="D16" s="29"/>
    </row>
    <row r="17" spans="2:4" x14ac:dyDescent="0.3">
      <c r="B17" s="1">
        <v>13</v>
      </c>
      <c r="C17" s="1">
        <v>18.470927041621849</v>
      </c>
      <c r="D17" s="29"/>
    </row>
    <row r="18" spans="2:4" x14ac:dyDescent="0.3">
      <c r="B18" s="1">
        <v>14</v>
      </c>
      <c r="C18" s="1">
        <v>21.945862908682109</v>
      </c>
      <c r="D18" s="29"/>
    </row>
    <row r="19" spans="2:4" x14ac:dyDescent="0.3">
      <c r="B19" s="1">
        <v>15</v>
      </c>
      <c r="C19" s="1">
        <v>11.99581828804693</v>
      </c>
      <c r="D19" s="29"/>
    </row>
    <row r="20" spans="2:4" x14ac:dyDescent="0.3">
      <c r="B20" s="1">
        <v>16</v>
      </c>
      <c r="C20" s="1">
        <v>18.721831216241146</v>
      </c>
      <c r="D20" s="29"/>
    </row>
    <row r="21" spans="2:4" x14ac:dyDescent="0.3">
      <c r="B21" s="1">
        <v>17</v>
      </c>
      <c r="C21" s="1">
        <v>23.800709647601412</v>
      </c>
      <c r="D21" s="29"/>
    </row>
    <row r="22" spans="2:4" x14ac:dyDescent="0.3">
      <c r="B22" s="1">
        <v>18</v>
      </c>
      <c r="C22" s="1">
        <v>17.61931390973055</v>
      </c>
      <c r="D22" s="29"/>
    </row>
    <row r="23" spans="2:4" x14ac:dyDescent="0.3">
      <c r="B23" s="1">
        <v>19</v>
      </c>
      <c r="C23" s="1">
        <v>11.849995380640118</v>
      </c>
      <c r="D23" s="29"/>
    </row>
    <row r="24" spans="2:4" x14ac:dyDescent="0.3">
      <c r="B24" s="1">
        <v>20</v>
      </c>
      <c r="C24" s="1">
        <v>24.6987980788412</v>
      </c>
      <c r="D24" s="29"/>
    </row>
  </sheetData>
  <hyperlinks>
    <hyperlink ref="A1" r:id="rId1" xr:uid="{2ED02686-950E-9D40-980A-09201A27024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C575-2D31-4F46-A09C-D249BB7C9E1E}">
  <sheetPr codeName="Sheet14">
    <tabColor rgb="FFFF0000"/>
  </sheetPr>
  <dimension ref="A1:X24"/>
  <sheetViews>
    <sheetView workbookViewId="0"/>
  </sheetViews>
  <sheetFormatPr baseColWidth="10" defaultRowHeight="26" x14ac:dyDescent="0.3"/>
  <cols>
    <col min="1" max="5" width="10.83203125" style="1"/>
    <col min="6" max="6" width="20" style="28" bestFit="1" customWidth="1"/>
    <col min="7" max="9" width="10.83203125" style="1"/>
    <col min="10" max="24" width="5.83203125" style="1" customWidth="1"/>
    <col min="25" max="16384" width="10.83203125" style="1"/>
  </cols>
  <sheetData>
    <row r="1" spans="1:24" x14ac:dyDescent="0.3">
      <c r="A1" s="9" t="s">
        <v>210</v>
      </c>
    </row>
    <row r="2" spans="1:24" x14ac:dyDescent="0.3">
      <c r="B2" s="1" t="s">
        <v>211</v>
      </c>
    </row>
    <row r="4" spans="1:24" x14ac:dyDescent="0.3">
      <c r="C4" s="28" t="s">
        <v>203</v>
      </c>
      <c r="D4" s="28" t="s">
        <v>204</v>
      </c>
    </row>
    <row r="5" spans="1:24" x14ac:dyDescent="0.3">
      <c r="B5" s="1">
        <v>1</v>
      </c>
      <c r="C5" s="1">
        <v>52.107462805728758</v>
      </c>
      <c r="D5" s="29"/>
      <c r="F5" s="28" t="s">
        <v>212</v>
      </c>
      <c r="H5" s="30"/>
      <c r="K5" s="1" t="s">
        <v>212</v>
      </c>
    </row>
    <row r="6" spans="1:24" x14ac:dyDescent="0.3">
      <c r="B6" s="1">
        <v>2</v>
      </c>
      <c r="C6" s="1">
        <v>18.821255513062439</v>
      </c>
      <c r="D6" s="29"/>
      <c r="F6" s="31"/>
      <c r="J6" s="32"/>
      <c r="K6" s="29">
        <v>5</v>
      </c>
      <c r="L6" s="29">
        <v>10</v>
      </c>
      <c r="M6" s="29">
        <v>15</v>
      </c>
      <c r="N6" s="29">
        <v>20</v>
      </c>
      <c r="O6" s="29">
        <v>25</v>
      </c>
      <c r="P6" s="29">
        <v>30</v>
      </c>
      <c r="Q6" s="29">
        <v>35</v>
      </c>
      <c r="R6" s="29">
        <v>40</v>
      </c>
      <c r="S6" s="29">
        <v>45</v>
      </c>
      <c r="T6" s="29">
        <v>50</v>
      </c>
      <c r="U6" s="29">
        <v>55</v>
      </c>
      <c r="V6" s="29">
        <v>60</v>
      </c>
      <c r="W6" s="29">
        <v>65</v>
      </c>
      <c r="X6" s="29">
        <v>70</v>
      </c>
    </row>
    <row r="7" spans="1:24" x14ac:dyDescent="0.3">
      <c r="B7" s="1">
        <v>3</v>
      </c>
      <c r="C7" s="1">
        <v>3.5163404995259278</v>
      </c>
      <c r="D7" s="29"/>
      <c r="F7" s="28" t="s">
        <v>213</v>
      </c>
      <c r="I7" s="1" t="s">
        <v>140</v>
      </c>
      <c r="J7" s="29">
        <v>5</v>
      </c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</row>
    <row r="8" spans="1:24" x14ac:dyDescent="0.3">
      <c r="B8" s="1">
        <v>4</v>
      </c>
      <c r="C8" s="1">
        <v>15.460376649536038</v>
      </c>
      <c r="D8" s="29"/>
      <c r="F8" s="31"/>
      <c r="J8" s="29">
        <v>10</v>
      </c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</row>
    <row r="9" spans="1:24" x14ac:dyDescent="0.3">
      <c r="B9" s="1">
        <v>5</v>
      </c>
      <c r="C9" s="1">
        <v>33.740694084707521</v>
      </c>
      <c r="D9" s="29"/>
      <c r="F9" s="28" t="s">
        <v>214</v>
      </c>
      <c r="J9" s="29">
        <v>15</v>
      </c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</row>
    <row r="10" spans="1:24" x14ac:dyDescent="0.3">
      <c r="B10" s="1">
        <v>6</v>
      </c>
      <c r="C10" s="1">
        <v>5.7739127123932796</v>
      </c>
      <c r="D10" s="29"/>
      <c r="F10" s="31"/>
      <c r="J10" s="29">
        <v>20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</row>
    <row r="11" spans="1:24" x14ac:dyDescent="0.3">
      <c r="B11" s="1">
        <v>7</v>
      </c>
      <c r="C11" s="1">
        <v>39.183952719338279</v>
      </c>
      <c r="D11" s="29"/>
      <c r="J11" s="29">
        <v>25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</row>
    <row r="12" spans="1:24" x14ac:dyDescent="0.3">
      <c r="B12" s="1">
        <v>8</v>
      </c>
      <c r="C12" s="1">
        <v>59.449134908535562</v>
      </c>
      <c r="D12" s="29"/>
      <c r="J12" s="29">
        <v>30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</row>
    <row r="13" spans="1:24" x14ac:dyDescent="0.3">
      <c r="B13" s="1">
        <v>9</v>
      </c>
      <c r="C13" s="1">
        <v>3.306765501075084</v>
      </c>
      <c r="D13" s="29"/>
      <c r="J13" s="29">
        <v>35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</row>
    <row r="14" spans="1:24" x14ac:dyDescent="0.3">
      <c r="B14" s="1">
        <v>10</v>
      </c>
      <c r="C14" s="1">
        <v>46.4952120608841</v>
      </c>
      <c r="D14" s="29"/>
      <c r="J14" s="29">
        <v>40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</row>
    <row r="15" spans="1:24" x14ac:dyDescent="0.3">
      <c r="B15" s="1">
        <v>11</v>
      </c>
      <c r="C15" s="1">
        <v>-15.61988071312139</v>
      </c>
      <c r="D15" s="29"/>
      <c r="J15" s="29">
        <v>45</v>
      </c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</row>
    <row r="16" spans="1:24" x14ac:dyDescent="0.3">
      <c r="B16" s="1">
        <v>12</v>
      </c>
      <c r="C16" s="1">
        <v>-9.9413736737116984</v>
      </c>
      <c r="D16" s="29"/>
      <c r="J16" s="29">
        <v>50</v>
      </c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</row>
    <row r="17" spans="2:24" x14ac:dyDescent="0.3">
      <c r="B17" s="1">
        <v>13</v>
      </c>
      <c r="C17" s="1">
        <v>-6.1910041790125234</v>
      </c>
      <c r="D17" s="29"/>
      <c r="J17" s="29">
        <v>55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</row>
    <row r="18" spans="2:24" x14ac:dyDescent="0.3">
      <c r="B18" s="1">
        <v>14</v>
      </c>
      <c r="C18" s="1">
        <v>25.476335658261636</v>
      </c>
      <c r="D18" s="29"/>
      <c r="J18" s="29">
        <v>60</v>
      </c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</row>
    <row r="19" spans="2:24" x14ac:dyDescent="0.3">
      <c r="B19" s="1">
        <v>15</v>
      </c>
      <c r="C19" s="1">
        <v>8.9556928213761555</v>
      </c>
      <c r="D19" s="29"/>
      <c r="J19" s="29">
        <v>65</v>
      </c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</row>
    <row r="20" spans="2:24" x14ac:dyDescent="0.3">
      <c r="B20" s="1">
        <v>16</v>
      </c>
      <c r="C20" s="1">
        <v>26.072851661274349</v>
      </c>
      <c r="D20" s="29"/>
      <c r="J20" s="29">
        <v>70</v>
      </c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</row>
    <row r="21" spans="2:24" x14ac:dyDescent="0.3">
      <c r="B21" s="1">
        <v>17</v>
      </c>
      <c r="C21" s="1">
        <v>27.005621311837615</v>
      </c>
      <c r="D21" s="29"/>
    </row>
    <row r="22" spans="2:24" x14ac:dyDescent="0.3">
      <c r="B22" s="1">
        <v>18</v>
      </c>
      <c r="C22" s="1">
        <v>74.26656333735842</v>
      </c>
      <c r="D22" s="29"/>
    </row>
    <row r="23" spans="2:24" x14ac:dyDescent="0.3">
      <c r="B23" s="1">
        <v>19</v>
      </c>
      <c r="C23" s="1">
        <v>30.417824786013497</v>
      </c>
      <c r="D23" s="29"/>
    </row>
    <row r="24" spans="2:24" x14ac:dyDescent="0.3">
      <c r="B24" s="1">
        <v>20</v>
      </c>
      <c r="C24" s="1">
        <v>-3.5260340163490795</v>
      </c>
      <c r="D24" s="29"/>
    </row>
  </sheetData>
  <conditionalFormatting sqref="K7:X2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B120657B-3DF2-2D49-ABE7-3ED15B5F8F1C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A87B3-628C-D54B-A34D-2024E711C053}">
  <sheetPr codeName="Sheet15">
    <tabColor rgb="FFFF0000"/>
  </sheetPr>
  <dimension ref="A1:G20"/>
  <sheetViews>
    <sheetView workbookViewId="0"/>
  </sheetViews>
  <sheetFormatPr baseColWidth="10" defaultRowHeight="26" x14ac:dyDescent="0.3"/>
  <cols>
    <col min="1" max="2" width="10.83203125" style="1"/>
    <col min="3" max="3" width="18.83203125" style="1" customWidth="1"/>
    <col min="4" max="4" width="20" style="1" bestFit="1" customWidth="1"/>
    <col min="5" max="5" width="10.83203125" style="1"/>
    <col min="6" max="6" width="18" style="1" bestFit="1" customWidth="1"/>
    <col min="7" max="7" width="17.1640625" style="1" bestFit="1" customWidth="1"/>
    <col min="8" max="16384" width="10.83203125" style="1"/>
  </cols>
  <sheetData>
    <row r="1" spans="1:7" x14ac:dyDescent="0.3">
      <c r="A1" s="9" t="s">
        <v>215</v>
      </c>
    </row>
    <row r="2" spans="1:7" x14ac:dyDescent="0.3">
      <c r="A2" s="9" t="s">
        <v>216</v>
      </c>
    </row>
    <row r="4" spans="1:7" x14ac:dyDescent="0.3">
      <c r="B4" s="1" t="s">
        <v>217</v>
      </c>
    </row>
    <row r="6" spans="1:7" x14ac:dyDescent="0.3">
      <c r="B6" s="1" t="s">
        <v>218</v>
      </c>
    </row>
    <row r="7" spans="1:7" x14ac:dyDescent="0.3">
      <c r="C7" s="1" t="s">
        <v>219</v>
      </c>
    </row>
    <row r="8" spans="1:7" x14ac:dyDescent="0.3">
      <c r="C8" s="1" t="s">
        <v>220</v>
      </c>
    </row>
    <row r="9" spans="1:7" x14ac:dyDescent="0.3">
      <c r="C9" s="1" t="s">
        <v>221</v>
      </c>
    </row>
    <row r="11" spans="1:7" x14ac:dyDescent="0.3">
      <c r="B11" s="1" t="s">
        <v>222</v>
      </c>
    </row>
    <row r="13" spans="1:7" x14ac:dyDescent="0.3">
      <c r="C13" s="34" t="s">
        <v>223</v>
      </c>
      <c r="D13" s="34"/>
      <c r="F13" s="34" t="s">
        <v>224</v>
      </c>
      <c r="G13" s="34"/>
    </row>
    <row r="14" spans="1:7" s="13" customFormat="1" x14ac:dyDescent="0.3">
      <c r="C14" s="35" t="s">
        <v>35</v>
      </c>
      <c r="D14" s="35" t="s">
        <v>225</v>
      </c>
      <c r="E14" s="1"/>
      <c r="F14" s="35" t="s">
        <v>35</v>
      </c>
      <c r="G14" s="35" t="s">
        <v>225</v>
      </c>
    </row>
    <row r="15" spans="1:7" x14ac:dyDescent="0.3">
      <c r="C15" s="1">
        <f ca="1">RAND()*100</f>
        <v>77.110210686145692</v>
      </c>
      <c r="D15" s="1">
        <f ca="1">LOG(C15)</f>
        <v>1.8871118897375863</v>
      </c>
      <c r="F15" s="1">
        <v>2</v>
      </c>
      <c r="G15" s="1">
        <f>LOG(F15,2)</f>
        <v>1</v>
      </c>
    </row>
    <row r="16" spans="1:7" x14ac:dyDescent="0.3">
      <c r="C16" s="1">
        <f t="shared" ref="C16:C17" ca="1" si="0">RAND()*100</f>
        <v>99.931536810309822</v>
      </c>
      <c r="D16" s="1">
        <f t="shared" ref="D16:D17" ca="1" si="1">LOG(C16)</f>
        <v>1.9997025663171255</v>
      </c>
      <c r="F16" s="1">
        <v>4</v>
      </c>
      <c r="G16" s="1">
        <f t="shared" ref="G16:G17" si="2">LOG(F16,2)</f>
        <v>2</v>
      </c>
    </row>
    <row r="17" spans="3:7" x14ac:dyDescent="0.3">
      <c r="C17" s="1">
        <f t="shared" ca="1" si="0"/>
        <v>33.503255158140966</v>
      </c>
      <c r="D17" s="1">
        <f t="shared" ca="1" si="1"/>
        <v>1.5250870049036838</v>
      </c>
      <c r="F17" s="1">
        <v>8</v>
      </c>
      <c r="G17" s="1">
        <f t="shared" si="2"/>
        <v>3</v>
      </c>
    </row>
    <row r="19" spans="3:7" x14ac:dyDescent="0.3">
      <c r="C19" s="28" t="s">
        <v>226</v>
      </c>
      <c r="D19" s="28" t="s">
        <v>227</v>
      </c>
      <c r="F19" s="28" t="s">
        <v>226</v>
      </c>
      <c r="G19" s="28" t="s">
        <v>227</v>
      </c>
    </row>
    <row r="20" spans="3:7" x14ac:dyDescent="0.3">
      <c r="C20" s="1">
        <f ca="1">LOG(PRODUCT(C15:C17))</f>
        <v>5.4119014609583953</v>
      </c>
      <c r="D20" s="1">
        <f ca="1">SUM(D15:D17)</f>
        <v>5.4119014609583953</v>
      </c>
      <c r="F20" s="1">
        <f>LOG(PRODUCT(F15:F17),2)</f>
        <v>6</v>
      </c>
      <c r="G20" s="1">
        <f>SUM(G15:G17)</f>
        <v>6</v>
      </c>
    </row>
  </sheetData>
  <hyperlinks>
    <hyperlink ref="A2" r:id="rId1" xr:uid="{5CE25A6F-E010-0F41-930E-EB629B92BDF2}"/>
    <hyperlink ref="A1" r:id="rId2" xr:uid="{17DF5D79-3630-E24F-A49B-DB4CD037E56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52D69-0DE4-0E45-9FB6-8961A25EBD8C}">
  <sheetPr codeName="Sheet16">
    <tabColor rgb="FFFF0000"/>
  </sheetPr>
  <dimension ref="A1:I1031"/>
  <sheetViews>
    <sheetView workbookViewId="0">
      <selection activeCell="C4" sqref="C4"/>
    </sheetView>
  </sheetViews>
  <sheetFormatPr baseColWidth="10" defaultRowHeight="26" x14ac:dyDescent="0.3"/>
  <cols>
    <col min="1" max="2" width="10.83203125" style="1"/>
    <col min="3" max="3" width="11.5" style="1" bestFit="1" customWidth="1"/>
    <col min="4" max="4" width="10.83203125" style="1"/>
    <col min="5" max="5" width="11.5" style="1" bestFit="1" customWidth="1"/>
    <col min="6" max="6" width="10.83203125" style="1"/>
    <col min="7" max="7" width="12.5" style="1" bestFit="1" customWidth="1"/>
    <col min="8" max="16384" width="10.83203125" style="1"/>
  </cols>
  <sheetData>
    <row r="1" spans="1:7" x14ac:dyDescent="0.3">
      <c r="A1" s="9" t="s">
        <v>228</v>
      </c>
    </row>
    <row r="3" spans="1:7" x14ac:dyDescent="0.3">
      <c r="B3" s="1" t="s">
        <v>229</v>
      </c>
      <c r="C3" s="29">
        <v>150</v>
      </c>
      <c r="F3" s="13" t="s">
        <v>214</v>
      </c>
      <c r="G3" s="1">
        <f ca="1">PRODUCT(E32:E1031)</f>
        <v>0</v>
      </c>
    </row>
    <row r="4" spans="1:7" x14ac:dyDescent="0.3">
      <c r="B4" s="1" t="s">
        <v>140</v>
      </c>
      <c r="C4" s="29">
        <v>15</v>
      </c>
      <c r="F4" s="13" t="s">
        <v>230</v>
      </c>
      <c r="G4" s="1">
        <f t="array" aca="1" ref="G4" ca="1">SUM(LOG(E32:E1031))</f>
        <v>-4020.3463490958302</v>
      </c>
    </row>
    <row r="28" spans="2:9" x14ac:dyDescent="0.3">
      <c r="B28" s="1" t="s">
        <v>229</v>
      </c>
      <c r="C28" s="1">
        <v>100</v>
      </c>
      <c r="D28" s="1">
        <f>C3</f>
        <v>150</v>
      </c>
    </row>
    <row r="29" spans="2:9" x14ac:dyDescent="0.3">
      <c r="B29" s="1" t="s">
        <v>140</v>
      </c>
      <c r="C29" s="1">
        <v>10</v>
      </c>
      <c r="D29" s="1">
        <f>C4</f>
        <v>15</v>
      </c>
    </row>
    <row r="31" spans="2:9" x14ac:dyDescent="0.3">
      <c r="C31" s="36" t="s">
        <v>153</v>
      </c>
      <c r="D31" s="36" t="s">
        <v>231</v>
      </c>
      <c r="E31" s="36" t="s">
        <v>232</v>
      </c>
    </row>
    <row r="32" spans="2:9" x14ac:dyDescent="0.3">
      <c r="B32" s="1">
        <v>1</v>
      </c>
      <c r="C32" s="1">
        <f ca="1">_xlfn.NORM.INV(RAND(),$C$28,$C$29)</f>
        <v>107.5599974612026</v>
      </c>
      <c r="D32" s="1">
        <f>_xlfn.NORM.INV(B32/1001,$D$28,$D$29)</f>
        <v>103.64206293112096</v>
      </c>
      <c r="E32" s="1">
        <f ca="1">_xlfn.NORM.DIST(C32,$D$28,$D$29,0)</f>
        <v>4.8587810963707581E-4</v>
      </c>
      <c r="G32" s="1">
        <v>0</v>
      </c>
      <c r="H32" s="1" cm="1">
        <f t="array" aca="1" ref="H32:H73" ca="1">FREQUENCY(C32:C1031,G32:G72)</f>
        <v>0</v>
      </c>
      <c r="I32" s="1" cm="1">
        <f t="array" ref="I32:I73">FREQUENCY(D32:D1031,G32:G72)</f>
        <v>0</v>
      </c>
    </row>
    <row r="33" spans="2:9" x14ac:dyDescent="0.3">
      <c r="B33" s="1">
        <v>2</v>
      </c>
      <c r="C33" s="1">
        <f t="shared" ref="C33:C96" ca="1" si="0">_xlfn.NORM.INV(RAND(),$C$28,$C$29)</f>
        <v>86.986530750793776</v>
      </c>
      <c r="D33" s="1">
        <f t="shared" ref="D33:D96" si="1">_xlfn.NORM.INV(B33/1001,$D$28,$D$29)</f>
        <v>106.82284477850783</v>
      </c>
      <c r="E33" s="1">
        <f t="shared" ref="E33:E96" ca="1" si="2">_xlfn.NORM.DIST(C33,$D$28,$D$29,0)</f>
        <v>3.914744363856978E-6</v>
      </c>
      <c r="G33" s="1">
        <v>5</v>
      </c>
      <c r="H33" s="1">
        <f ca="1"/>
        <v>0</v>
      </c>
      <c r="I33" s="1">
        <v>0</v>
      </c>
    </row>
    <row r="34" spans="2:9" x14ac:dyDescent="0.3">
      <c r="B34" s="1">
        <v>3</v>
      </c>
      <c r="C34" s="1">
        <f t="shared" ca="1" si="0"/>
        <v>96.193670565881547</v>
      </c>
      <c r="D34" s="1">
        <f t="shared" si="1"/>
        <v>108.77836345155636</v>
      </c>
      <c r="E34" s="1">
        <f t="shared" ca="1" si="2"/>
        <v>4.2730775901021722E-5</v>
      </c>
      <c r="G34" s="1">
        <v>10</v>
      </c>
      <c r="H34" s="1">
        <f ca="1"/>
        <v>0</v>
      </c>
      <c r="I34" s="1">
        <v>0</v>
      </c>
    </row>
    <row r="35" spans="2:9" x14ac:dyDescent="0.3">
      <c r="B35" s="1">
        <v>4</v>
      </c>
      <c r="C35" s="1">
        <f t="shared" ca="1" si="0"/>
        <v>96.60197937441356</v>
      </c>
      <c r="D35" s="1">
        <f t="shared" si="1"/>
        <v>110.21389112826722</v>
      </c>
      <c r="E35" s="1">
        <f t="shared" ca="1" si="2"/>
        <v>4.7096165531070877E-5</v>
      </c>
      <c r="G35" s="1">
        <v>15</v>
      </c>
      <c r="H35" s="1">
        <f ca="1"/>
        <v>0</v>
      </c>
      <c r="I35" s="1">
        <v>0</v>
      </c>
    </row>
    <row r="36" spans="2:9" x14ac:dyDescent="0.3">
      <c r="B36" s="1">
        <v>5</v>
      </c>
      <c r="C36" s="1">
        <f t="shared" ca="1" si="0"/>
        <v>99.543278952972031</v>
      </c>
      <c r="D36" s="1">
        <f t="shared" si="1"/>
        <v>111.35737650745077</v>
      </c>
      <c r="E36" s="1">
        <f t="shared" ca="1" si="2"/>
        <v>9.2852216524903758E-5</v>
      </c>
      <c r="G36" s="1">
        <v>20</v>
      </c>
      <c r="H36" s="1">
        <f ca="1"/>
        <v>0</v>
      </c>
      <c r="I36" s="1">
        <v>0</v>
      </c>
    </row>
    <row r="37" spans="2:9" x14ac:dyDescent="0.3">
      <c r="B37" s="1">
        <v>6</v>
      </c>
      <c r="C37" s="1">
        <f t="shared" ca="1" si="0"/>
        <v>104.97484095626497</v>
      </c>
      <c r="D37" s="1">
        <f t="shared" si="1"/>
        <v>112.31254480211156</v>
      </c>
      <c r="E37" s="1">
        <f t="shared" ca="1" si="2"/>
        <v>2.9397320046232133E-4</v>
      </c>
      <c r="G37" s="1">
        <v>25</v>
      </c>
      <c r="H37" s="1">
        <f ca="1"/>
        <v>0</v>
      </c>
      <c r="I37" s="1">
        <v>0</v>
      </c>
    </row>
    <row r="38" spans="2:9" x14ac:dyDescent="0.3">
      <c r="B38" s="1">
        <v>7</v>
      </c>
      <c r="C38" s="1">
        <f t="shared" ca="1" si="0"/>
        <v>106.87823469942825</v>
      </c>
      <c r="D38" s="1">
        <f t="shared" si="1"/>
        <v>113.13566393386674</v>
      </c>
      <c r="E38" s="1">
        <f t="shared" ca="1" si="2"/>
        <v>4.2680587495743169E-4</v>
      </c>
      <c r="G38" s="1">
        <v>30</v>
      </c>
      <c r="H38" s="1">
        <f ca="1"/>
        <v>0</v>
      </c>
      <c r="I38" s="1">
        <v>0</v>
      </c>
    </row>
    <row r="39" spans="2:9" x14ac:dyDescent="0.3">
      <c r="B39" s="1">
        <v>8</v>
      </c>
      <c r="C39" s="1">
        <f t="shared" ca="1" si="0"/>
        <v>82.731086317741301</v>
      </c>
      <c r="D39" s="1">
        <f t="shared" si="1"/>
        <v>113.86079531778066</v>
      </c>
      <c r="E39" s="1">
        <f t="shared" ca="1" si="2"/>
        <v>1.1419405480110321E-6</v>
      </c>
      <c r="G39" s="1">
        <v>35</v>
      </c>
      <c r="H39" s="1">
        <f ca="1"/>
        <v>0</v>
      </c>
      <c r="I39" s="1">
        <v>0</v>
      </c>
    </row>
    <row r="40" spans="2:9" x14ac:dyDescent="0.3">
      <c r="B40" s="1">
        <v>9</v>
      </c>
      <c r="C40" s="1">
        <f t="shared" ca="1" si="0"/>
        <v>82.93959570811873</v>
      </c>
      <c r="D40" s="1">
        <f t="shared" si="1"/>
        <v>114.5101771375156</v>
      </c>
      <c r="E40" s="1">
        <f t="shared" ca="1" si="2"/>
        <v>1.2152758695200694E-6</v>
      </c>
      <c r="G40" s="1">
        <v>40</v>
      </c>
      <c r="H40" s="1">
        <f ca="1"/>
        <v>0</v>
      </c>
      <c r="I40" s="1">
        <v>0</v>
      </c>
    </row>
    <row r="41" spans="2:9" x14ac:dyDescent="0.3">
      <c r="B41" s="1">
        <v>10</v>
      </c>
      <c r="C41" s="1">
        <f t="shared" ca="1" si="0"/>
        <v>80.266891950642091</v>
      </c>
      <c r="D41" s="1">
        <f t="shared" si="1"/>
        <v>115.09915699350913</v>
      </c>
      <c r="E41" s="1">
        <f t="shared" ca="1" si="2"/>
        <v>5.3929513063426175E-7</v>
      </c>
      <c r="G41" s="1">
        <v>45</v>
      </c>
      <c r="H41" s="1">
        <f ca="1"/>
        <v>0</v>
      </c>
      <c r="I41" s="1">
        <v>0</v>
      </c>
    </row>
    <row r="42" spans="2:9" x14ac:dyDescent="0.3">
      <c r="B42" s="1">
        <v>11</v>
      </c>
      <c r="C42" s="1">
        <f t="shared" ca="1" si="0"/>
        <v>112.74273468303117</v>
      </c>
      <c r="D42" s="1">
        <f t="shared" si="1"/>
        <v>115.63878758464671</v>
      </c>
      <c r="E42" s="1">
        <f t="shared" ca="1" si="2"/>
        <v>1.2166380907143233E-3</v>
      </c>
      <c r="G42" s="1">
        <v>50</v>
      </c>
      <c r="H42" s="1">
        <f ca="1"/>
        <v>0</v>
      </c>
      <c r="I42" s="1">
        <v>0</v>
      </c>
    </row>
    <row r="43" spans="2:9" x14ac:dyDescent="0.3">
      <c r="B43" s="1">
        <v>12</v>
      </c>
      <c r="C43" s="1">
        <f t="shared" ca="1" si="0"/>
        <v>85.447003134167545</v>
      </c>
      <c r="D43" s="1">
        <f t="shared" si="1"/>
        <v>116.13730160523568</v>
      </c>
      <c r="E43" s="1">
        <f t="shared" ca="1" si="2"/>
        <v>2.5302627403837496E-6</v>
      </c>
      <c r="G43" s="1">
        <v>55</v>
      </c>
      <c r="H43" s="1">
        <f ca="1"/>
        <v>0</v>
      </c>
      <c r="I43" s="1">
        <v>0</v>
      </c>
    </row>
    <row r="44" spans="2:9" x14ac:dyDescent="0.3">
      <c r="B44" s="1">
        <v>13</v>
      </c>
      <c r="C44" s="1">
        <f t="shared" ca="1" si="0"/>
        <v>87.807516158196606</v>
      </c>
      <c r="D44" s="1">
        <f t="shared" si="1"/>
        <v>116.60100157139905</v>
      </c>
      <c r="E44" s="1">
        <f t="shared" ca="1" si="2"/>
        <v>4.9193542705767661E-6</v>
      </c>
      <c r="G44" s="1">
        <v>60</v>
      </c>
      <c r="H44" s="1">
        <f ca="1"/>
        <v>0</v>
      </c>
      <c r="I44" s="1">
        <v>0</v>
      </c>
    </row>
    <row r="45" spans="2:9" x14ac:dyDescent="0.3">
      <c r="B45" s="1">
        <v>14</v>
      </c>
      <c r="C45" s="1">
        <f t="shared" ca="1" si="0"/>
        <v>92.262078429237818</v>
      </c>
      <c r="D45" s="1">
        <f t="shared" si="1"/>
        <v>117.03482318025537</v>
      </c>
      <c r="E45" s="1">
        <f t="shared" ca="1" si="2"/>
        <v>1.6125012367074011E-5</v>
      </c>
      <c r="G45" s="1">
        <v>65</v>
      </c>
      <c r="H45" s="1">
        <f ca="1"/>
        <v>0</v>
      </c>
      <c r="I45" s="1">
        <v>0</v>
      </c>
    </row>
    <row r="46" spans="2:9" x14ac:dyDescent="0.3">
      <c r="B46" s="1">
        <v>15</v>
      </c>
      <c r="C46" s="1">
        <f t="shared" ca="1" si="0"/>
        <v>110.2619519649709</v>
      </c>
      <c r="D46" s="1">
        <f t="shared" si="1"/>
        <v>117.44270641089328</v>
      </c>
      <c r="E46" s="1">
        <f t="shared" ca="1" si="2"/>
        <v>7.958279506045645E-4</v>
      </c>
      <c r="G46" s="1">
        <v>70</v>
      </c>
      <c r="H46" s="1">
        <f ca="1"/>
        <v>2</v>
      </c>
      <c r="I46" s="1">
        <v>0</v>
      </c>
    </row>
    <row r="47" spans="2:9" x14ac:dyDescent="0.3">
      <c r="B47" s="1">
        <v>16</v>
      </c>
      <c r="C47" s="1">
        <f t="shared" ca="1" si="0"/>
        <v>109.74403731330268</v>
      </c>
      <c r="D47" s="1">
        <f t="shared" si="1"/>
        <v>117.82784824155183</v>
      </c>
      <c r="E47" s="1">
        <f t="shared" ca="1" si="2"/>
        <v>7.2583026836615049E-4</v>
      </c>
      <c r="G47" s="1">
        <v>75</v>
      </c>
      <c r="H47" s="1">
        <f ca="1"/>
        <v>3</v>
      </c>
      <c r="I47" s="1">
        <v>0</v>
      </c>
    </row>
    <row r="48" spans="2:9" x14ac:dyDescent="0.3">
      <c r="B48" s="1">
        <v>17</v>
      </c>
      <c r="C48" s="1">
        <f t="shared" ca="1" si="0"/>
        <v>101.41691514376397</v>
      </c>
      <c r="D48" s="1">
        <f t="shared" si="1"/>
        <v>118.19287968416063</v>
      </c>
      <c r="E48" s="1">
        <f t="shared" ca="1" si="2"/>
        <v>1.4024275129325198E-4</v>
      </c>
      <c r="G48" s="1">
        <v>80</v>
      </c>
      <c r="H48" s="1">
        <f ca="1"/>
        <v>15</v>
      </c>
      <c r="I48" s="1">
        <v>0</v>
      </c>
    </row>
    <row r="49" spans="2:9" x14ac:dyDescent="0.3">
      <c r="B49" s="1">
        <v>18</v>
      </c>
      <c r="C49" s="1">
        <f t="shared" ca="1" si="0"/>
        <v>80.225778589219388</v>
      </c>
      <c r="D49" s="1">
        <f t="shared" si="1"/>
        <v>118.53999285947444</v>
      </c>
      <c r="E49" s="1">
        <f t="shared" ca="1" si="2"/>
        <v>5.3246499672404203E-7</v>
      </c>
      <c r="G49" s="1">
        <v>85</v>
      </c>
      <c r="H49" s="1">
        <f ca="1"/>
        <v>42</v>
      </c>
      <c r="I49" s="1">
        <v>0</v>
      </c>
    </row>
    <row r="50" spans="2:9" x14ac:dyDescent="0.3">
      <c r="B50" s="1">
        <v>19</v>
      </c>
      <c r="C50" s="1">
        <f t="shared" ca="1" si="0"/>
        <v>105.24762981714822</v>
      </c>
      <c r="D50" s="1">
        <f t="shared" si="1"/>
        <v>118.87103416684877</v>
      </c>
      <c r="E50" s="1">
        <f t="shared" ca="1" si="2"/>
        <v>3.1041543686813274E-4</v>
      </c>
      <c r="G50" s="1">
        <v>90</v>
      </c>
      <c r="H50" s="1">
        <f ca="1"/>
        <v>78</v>
      </c>
      <c r="I50" s="1">
        <v>0</v>
      </c>
    </row>
    <row r="51" spans="2:9" x14ac:dyDescent="0.3">
      <c r="B51" s="1">
        <v>20</v>
      </c>
      <c r="C51" s="1">
        <f t="shared" ca="1" si="0"/>
        <v>86.695771458455042</v>
      </c>
      <c r="D51" s="1">
        <f t="shared" si="1"/>
        <v>119.18757388037839</v>
      </c>
      <c r="E51" s="1">
        <f t="shared" ca="1" si="2"/>
        <v>3.6079226165701418E-6</v>
      </c>
      <c r="G51" s="1">
        <v>95</v>
      </c>
      <c r="H51" s="1">
        <f ca="1"/>
        <v>145</v>
      </c>
      <c r="I51" s="1">
        <v>0</v>
      </c>
    </row>
    <row r="52" spans="2:9" x14ac:dyDescent="0.3">
      <c r="B52" s="1">
        <v>21</v>
      </c>
      <c r="C52" s="1">
        <f t="shared" ca="1" si="0"/>
        <v>109.88685514355323</v>
      </c>
      <c r="D52" s="1">
        <f t="shared" si="1"/>
        <v>119.49095900161682</v>
      </c>
      <c r="E52" s="1">
        <f t="shared" ca="1" si="2"/>
        <v>7.4458214259505852E-4</v>
      </c>
      <c r="G52" s="1">
        <v>100</v>
      </c>
      <c r="H52" s="1">
        <f ca="1"/>
        <v>185</v>
      </c>
      <c r="I52" s="1">
        <v>0</v>
      </c>
    </row>
    <row r="53" spans="2:9" x14ac:dyDescent="0.3">
      <c r="B53" s="1">
        <v>22</v>
      </c>
      <c r="C53" s="1">
        <f t="shared" ca="1" si="0"/>
        <v>95.884166485721892</v>
      </c>
      <c r="D53" s="1">
        <f t="shared" si="1"/>
        <v>119.78235399278479</v>
      </c>
      <c r="E53" s="1">
        <f t="shared" ca="1" si="2"/>
        <v>3.9673837435068716E-5</v>
      </c>
      <c r="G53" s="1">
        <v>105</v>
      </c>
      <c r="H53" s="1">
        <f ca="1"/>
        <v>184</v>
      </c>
      <c r="I53" s="1">
        <v>1</v>
      </c>
    </row>
    <row r="54" spans="2:9" x14ac:dyDescent="0.3">
      <c r="B54" s="1">
        <v>23</v>
      </c>
      <c r="C54" s="1">
        <f t="shared" ca="1" si="0"/>
        <v>105.65195073691559</v>
      </c>
      <c r="D54" s="1">
        <f t="shared" si="1"/>
        <v>120.0627725876212</v>
      </c>
      <c r="E54" s="1">
        <f t="shared" ca="1" si="2"/>
        <v>3.3628783271352449E-4</v>
      </c>
      <c r="G54" s="1">
        <v>110</v>
      </c>
      <c r="H54" s="1">
        <f ca="1"/>
        <v>176</v>
      </c>
      <c r="I54" s="1">
        <v>2</v>
      </c>
    </row>
    <row r="55" spans="2:9" x14ac:dyDescent="0.3">
      <c r="B55" s="1">
        <v>24</v>
      </c>
      <c r="C55" s="1">
        <f t="shared" ca="1" si="0"/>
        <v>94.201172380668183</v>
      </c>
      <c r="D55" s="1">
        <f t="shared" si="1"/>
        <v>120.33310293278198</v>
      </c>
      <c r="E55" s="1">
        <f t="shared" ca="1" si="2"/>
        <v>2.6301147542031724E-5</v>
      </c>
      <c r="G55" s="1">
        <v>115</v>
      </c>
      <c r="H55" s="1">
        <f ca="1"/>
        <v>107</v>
      </c>
      <c r="I55" s="1">
        <v>6</v>
      </c>
    </row>
    <row r="56" spans="2:9" x14ac:dyDescent="0.3">
      <c r="B56" s="1">
        <v>25</v>
      </c>
      <c r="C56" s="1">
        <f t="shared" ca="1" si="0"/>
        <v>89.515595122723454</v>
      </c>
      <c r="D56" s="1">
        <f t="shared" si="1"/>
        <v>120.59412767465486</v>
      </c>
      <c r="E56" s="1">
        <f t="shared" ca="1" si="2"/>
        <v>7.8367620837105114E-6</v>
      </c>
      <c r="G56" s="1">
        <v>120</v>
      </c>
      <c r="H56" s="1">
        <f ca="1"/>
        <v>36</v>
      </c>
      <c r="I56" s="1">
        <v>13</v>
      </c>
    </row>
    <row r="57" spans="2:9" x14ac:dyDescent="0.3">
      <c r="B57" s="1">
        <v>26</v>
      </c>
      <c r="C57" s="1">
        <f t="shared" ca="1" si="0"/>
        <v>98.767783430306565</v>
      </c>
      <c r="D57" s="1">
        <f t="shared" si="1"/>
        <v>120.84654016716215</v>
      </c>
      <c r="E57" s="1">
        <f t="shared" ca="1" si="2"/>
        <v>7.7926512531625795E-5</v>
      </c>
      <c r="G57" s="1">
        <v>125</v>
      </c>
      <c r="H57" s="1">
        <f ca="1"/>
        <v>23</v>
      </c>
      <c r="I57" s="1">
        <v>25</v>
      </c>
    </row>
    <row r="58" spans="2:9" x14ac:dyDescent="0.3">
      <c r="B58" s="1">
        <v>27</v>
      </c>
      <c r="C58" s="1">
        <f t="shared" ca="1" si="0"/>
        <v>97.810818705037832</v>
      </c>
      <c r="D58" s="1">
        <f t="shared" si="1"/>
        <v>121.0909576684698</v>
      </c>
      <c r="E58" s="1">
        <f t="shared" ca="1" si="2"/>
        <v>6.254157296944062E-5</v>
      </c>
      <c r="G58" s="1">
        <v>130</v>
      </c>
      <c r="H58" s="1">
        <f ca="1"/>
        <v>3</v>
      </c>
      <c r="I58" s="1">
        <v>44</v>
      </c>
    </row>
    <row r="59" spans="2:9" x14ac:dyDescent="0.3">
      <c r="B59" s="1">
        <v>28</v>
      </c>
      <c r="C59" s="1">
        <f t="shared" ca="1" si="0"/>
        <v>91.64502108249232</v>
      </c>
      <c r="D59" s="1">
        <f t="shared" si="1"/>
        <v>121.32793217568761</v>
      </c>
      <c r="E59" s="1">
        <f t="shared" ca="1" si="2"/>
        <v>1.3751949134404688E-5</v>
      </c>
      <c r="G59" s="1">
        <v>135</v>
      </c>
      <c r="H59" s="1">
        <f ca="1"/>
        <v>1</v>
      </c>
      <c r="I59" s="1">
        <v>67</v>
      </c>
    </row>
    <row r="60" spans="2:9" x14ac:dyDescent="0.3">
      <c r="B60" s="1">
        <v>29</v>
      </c>
      <c r="C60" s="1">
        <f t="shared" ca="1" si="0"/>
        <v>100.95891721311507</v>
      </c>
      <c r="D60" s="1">
        <f t="shared" si="1"/>
        <v>121.5579593887623</v>
      </c>
      <c r="E60" s="1">
        <f t="shared" ca="1" si="2"/>
        <v>1.2697822301246364E-4</v>
      </c>
      <c r="G60" s="1">
        <v>140</v>
      </c>
      <c r="H60" s="1">
        <f ca="1"/>
        <v>0</v>
      </c>
      <c r="I60" s="1">
        <v>94</v>
      </c>
    </row>
    <row r="61" spans="2:9" x14ac:dyDescent="0.3">
      <c r="B61" s="1">
        <v>30</v>
      </c>
      <c r="C61" s="1">
        <f t="shared" ca="1" si="0"/>
        <v>93.890818675104441</v>
      </c>
      <c r="D61" s="1">
        <f t="shared" si="1"/>
        <v>121.78148617935602</v>
      </c>
      <c r="E61" s="1">
        <f t="shared" ca="1" si="2"/>
        <v>2.4347579157198673E-5</v>
      </c>
      <c r="G61" s="1">
        <v>145</v>
      </c>
      <c r="H61" s="1">
        <f ca="1"/>
        <v>0</v>
      </c>
      <c r="I61" s="1">
        <v>117</v>
      </c>
    </row>
    <row r="62" spans="2:9" x14ac:dyDescent="0.3">
      <c r="B62" s="1">
        <v>31</v>
      </c>
      <c r="C62" s="1">
        <f t="shared" ca="1" si="0"/>
        <v>122.67569295368192</v>
      </c>
      <c r="D62" s="1">
        <f t="shared" si="1"/>
        <v>121.99891685511999</v>
      </c>
      <c r="E62" s="1">
        <f t="shared" ca="1" si="2"/>
        <v>5.0612625944131996E-3</v>
      </c>
      <c r="G62" s="1">
        <v>150</v>
      </c>
      <c r="H62" s="1">
        <f ca="1"/>
        <v>0</v>
      </c>
      <c r="I62" s="1">
        <v>131</v>
      </c>
    </row>
    <row r="63" spans="2:9" x14ac:dyDescent="0.3">
      <c r="B63" s="1">
        <v>32</v>
      </c>
      <c r="C63" s="1">
        <f t="shared" ca="1" si="0"/>
        <v>107.36815706074457</v>
      </c>
      <c r="D63" s="1">
        <f t="shared" si="1"/>
        <v>122.21061844589318</v>
      </c>
      <c r="E63" s="1">
        <f t="shared" ca="1" si="2"/>
        <v>4.6857240705703977E-4</v>
      </c>
      <c r="G63" s="1">
        <v>155</v>
      </c>
      <c r="H63" s="1">
        <f ca="1"/>
        <v>0</v>
      </c>
      <c r="I63" s="1">
        <v>131</v>
      </c>
    </row>
    <row r="64" spans="2:9" x14ac:dyDescent="0.3">
      <c r="B64" s="1">
        <v>33</v>
      </c>
      <c r="C64" s="1">
        <f t="shared" ca="1" si="0"/>
        <v>92.347696039030737</v>
      </c>
      <c r="D64" s="1">
        <f t="shared" si="1"/>
        <v>122.41692519006986</v>
      </c>
      <c r="E64" s="1">
        <f t="shared" ca="1" si="2"/>
        <v>1.6482940390279118E-5</v>
      </c>
      <c r="G64" s="1">
        <v>160</v>
      </c>
      <c r="H64" s="1">
        <f ca="1"/>
        <v>0</v>
      </c>
      <c r="I64" s="1">
        <v>117</v>
      </c>
    </row>
    <row r="65" spans="2:9" x14ac:dyDescent="0.3">
      <c r="B65" s="1">
        <v>34</v>
      </c>
      <c r="C65" s="1">
        <f t="shared" ca="1" si="0"/>
        <v>94.212037460628025</v>
      </c>
      <c r="D65" s="1">
        <f t="shared" si="1"/>
        <v>122.61814236252393</v>
      </c>
      <c r="E65" s="1">
        <f t="shared" ca="1" si="2"/>
        <v>2.637210418651208E-5</v>
      </c>
      <c r="G65" s="1">
        <v>165</v>
      </c>
      <c r="H65" s="1">
        <f ca="1"/>
        <v>0</v>
      </c>
      <c r="I65" s="1">
        <v>94</v>
      </c>
    </row>
    <row r="66" spans="2:9" x14ac:dyDescent="0.3">
      <c r="B66" s="1">
        <v>35</v>
      </c>
      <c r="C66" s="1">
        <f t="shared" ca="1" si="0"/>
        <v>88.126380084058795</v>
      </c>
      <c r="D66" s="1">
        <f t="shared" si="1"/>
        <v>122.81454955709505</v>
      </c>
      <c r="E66" s="1">
        <f t="shared" ca="1" si="2"/>
        <v>5.371401398517179E-6</v>
      </c>
      <c r="G66" s="1">
        <v>170</v>
      </c>
      <c r="H66" s="1">
        <f ca="1"/>
        <v>0</v>
      </c>
      <c r="I66" s="1">
        <v>67</v>
      </c>
    </row>
    <row r="67" spans="2:9" x14ac:dyDescent="0.3">
      <c r="B67" s="1">
        <v>36</v>
      </c>
      <c r="C67" s="1">
        <f t="shared" ca="1" si="0"/>
        <v>107.45365060070201</v>
      </c>
      <c r="D67" s="1">
        <f t="shared" si="1"/>
        <v>123.00640351459786</v>
      </c>
      <c r="E67" s="1">
        <f t="shared" ca="1" si="2"/>
        <v>4.7621682932700432E-4</v>
      </c>
      <c r="G67" s="1">
        <v>175</v>
      </c>
      <c r="H67" s="1">
        <f ca="1"/>
        <v>0</v>
      </c>
      <c r="I67" s="1">
        <v>44</v>
      </c>
    </row>
    <row r="68" spans="2:9" x14ac:dyDescent="0.3">
      <c r="B68" s="1">
        <v>37</v>
      </c>
      <c r="C68" s="1">
        <f t="shared" ca="1" si="0"/>
        <v>94.599317467141418</v>
      </c>
      <c r="D68" s="1">
        <f t="shared" si="1"/>
        <v>123.19394057006035</v>
      </c>
      <c r="E68" s="1">
        <f t="shared" ca="1" si="2"/>
        <v>2.9020376242484318E-5</v>
      </c>
      <c r="G68" s="1">
        <v>180</v>
      </c>
      <c r="H68" s="1">
        <f ca="1"/>
        <v>0</v>
      </c>
      <c r="I68" s="1">
        <v>25</v>
      </c>
    </row>
    <row r="69" spans="2:9" x14ac:dyDescent="0.3">
      <c r="B69" s="1">
        <v>38</v>
      </c>
      <c r="C69" s="1">
        <f t="shared" ca="1" si="0"/>
        <v>102.39173339506944</v>
      </c>
      <c r="D69" s="1">
        <f t="shared" si="1"/>
        <v>123.37737877928946</v>
      </c>
      <c r="E69" s="1">
        <f t="shared" ca="1" si="2"/>
        <v>1.7273361383818609E-4</v>
      </c>
      <c r="G69" s="1">
        <v>185</v>
      </c>
      <c r="H69" s="1">
        <f ca="1"/>
        <v>0</v>
      </c>
      <c r="I69" s="1">
        <v>13</v>
      </c>
    </row>
    <row r="70" spans="2:9" x14ac:dyDescent="0.3">
      <c r="B70" s="1">
        <v>39</v>
      </c>
      <c r="C70" s="1">
        <f t="shared" ca="1" si="0"/>
        <v>92.97778622082555</v>
      </c>
      <c r="D70" s="1">
        <f t="shared" si="1"/>
        <v>123.55691977405677</v>
      </c>
      <c r="E70" s="1">
        <f t="shared" ca="1" si="2"/>
        <v>1.935388619715942E-5</v>
      </c>
      <c r="G70" s="1">
        <v>190</v>
      </c>
      <c r="H70" s="1">
        <f ca="1"/>
        <v>0</v>
      </c>
      <c r="I70" s="1">
        <v>6</v>
      </c>
    </row>
    <row r="71" spans="2:9" x14ac:dyDescent="0.3">
      <c r="B71" s="1">
        <v>40</v>
      </c>
      <c r="C71" s="1">
        <f t="shared" ca="1" si="0"/>
        <v>95.316209657523501</v>
      </c>
      <c r="D71" s="1">
        <f t="shared" si="1"/>
        <v>123.73275038655845</v>
      </c>
      <c r="E71" s="1">
        <f t="shared" ca="1" si="2"/>
        <v>3.4583375811428829E-5</v>
      </c>
      <c r="G71" s="1">
        <v>195</v>
      </c>
      <c r="H71" s="1">
        <f ca="1"/>
        <v>0</v>
      </c>
      <c r="I71" s="1">
        <v>2</v>
      </c>
    </row>
    <row r="72" spans="2:9" x14ac:dyDescent="0.3">
      <c r="B72" s="1">
        <v>41</v>
      </c>
      <c r="C72" s="1">
        <f t="shared" ca="1" si="0"/>
        <v>94.206884908133105</v>
      </c>
      <c r="D72" s="1">
        <f t="shared" si="1"/>
        <v>123.90504407685714</v>
      </c>
      <c r="E72" s="1">
        <f t="shared" ca="1" si="2"/>
        <v>2.6338432269353105E-5</v>
      </c>
      <c r="G72" s="1">
        <v>200</v>
      </c>
      <c r="H72" s="1">
        <f ca="1"/>
        <v>0</v>
      </c>
      <c r="I72" s="1">
        <v>1</v>
      </c>
    </row>
    <row r="73" spans="2:9" x14ac:dyDescent="0.3">
      <c r="B73" s="1">
        <v>42</v>
      </c>
      <c r="C73" s="1">
        <f t="shared" ca="1" si="0"/>
        <v>98.467733496732009</v>
      </c>
      <c r="D73" s="1">
        <f t="shared" si="1"/>
        <v>124.07396219139162</v>
      </c>
      <c r="E73" s="1">
        <f t="shared" ca="1" si="2"/>
        <v>7.2765735418163716E-5</v>
      </c>
      <c r="H73" s="1">
        <f ca="1"/>
        <v>0</v>
      </c>
      <c r="I73" s="1">
        <v>0</v>
      </c>
    </row>
    <row r="74" spans="2:9" x14ac:dyDescent="0.3">
      <c r="B74" s="1">
        <v>43</v>
      </c>
      <c r="C74" s="1">
        <f t="shared" ca="1" si="0"/>
        <v>122.24957677760626</v>
      </c>
      <c r="D74" s="1">
        <f t="shared" si="1"/>
        <v>124.23965507606817</v>
      </c>
      <c r="E74" s="1">
        <f t="shared" ca="1" si="2"/>
        <v>4.8040741869717508E-3</v>
      </c>
    </row>
    <row r="75" spans="2:9" x14ac:dyDescent="0.3">
      <c r="B75" s="1">
        <v>44</v>
      </c>
      <c r="C75" s="1">
        <f t="shared" ca="1" si="0"/>
        <v>88.598710274175502</v>
      </c>
      <c r="D75" s="1">
        <f t="shared" si="1"/>
        <v>124.40226306370664</v>
      </c>
      <c r="E75" s="1">
        <f t="shared" ca="1" si="2"/>
        <v>6.1133871374119664E-6</v>
      </c>
    </row>
    <row r="76" spans="2:9" x14ac:dyDescent="0.3">
      <c r="B76" s="1">
        <v>45</v>
      </c>
      <c r="C76" s="1">
        <f t="shared" ca="1" si="0"/>
        <v>95.570938910491066</v>
      </c>
      <c r="D76" s="1">
        <f t="shared" si="1"/>
        <v>124.56191735254055</v>
      </c>
      <c r="E76" s="1">
        <f t="shared" ca="1" si="2"/>
        <v>3.6786762496376304E-5</v>
      </c>
    </row>
    <row r="77" spans="2:9" x14ac:dyDescent="0.3">
      <c r="B77" s="1">
        <v>46</v>
      </c>
      <c r="C77" s="1">
        <f t="shared" ca="1" si="0"/>
        <v>111.76820338495251</v>
      </c>
      <c r="D77" s="1">
        <f t="shared" si="1"/>
        <v>124.71874078993126</v>
      </c>
      <c r="E77" s="1">
        <f t="shared" ca="1" si="2"/>
        <v>1.0331479295973547E-3</v>
      </c>
    </row>
    <row r="78" spans="2:9" x14ac:dyDescent="0.3">
      <c r="B78" s="1">
        <v>47</v>
      </c>
      <c r="C78" s="1">
        <f t="shared" ca="1" si="0"/>
        <v>104.4049966095709</v>
      </c>
      <c r="D78" s="1">
        <f t="shared" si="1"/>
        <v>124.87284857335032</v>
      </c>
      <c r="E78" s="1">
        <f t="shared" ca="1" si="2"/>
        <v>2.6210217650163271E-4</v>
      </c>
    </row>
    <row r="79" spans="2:9" x14ac:dyDescent="0.3">
      <c r="B79" s="1">
        <v>48</v>
      </c>
      <c r="C79" s="1">
        <f t="shared" ca="1" si="0"/>
        <v>105.32967765382702</v>
      </c>
      <c r="D79" s="1">
        <f t="shared" si="1"/>
        <v>125.0243488789279</v>
      </c>
      <c r="E79" s="1">
        <f t="shared" ca="1" si="2"/>
        <v>3.155180297579205E-4</v>
      </c>
    </row>
    <row r="80" spans="2:9" x14ac:dyDescent="0.3">
      <c r="B80" s="1">
        <v>49</v>
      </c>
      <c r="C80" s="1">
        <f t="shared" ca="1" si="0"/>
        <v>105.42360910049371</v>
      </c>
      <c r="D80" s="1">
        <f t="shared" si="1"/>
        <v>125.17334342639772</v>
      </c>
      <c r="E80" s="1">
        <f t="shared" ca="1" si="2"/>
        <v>3.2145092167403042E-4</v>
      </c>
    </row>
    <row r="81" spans="2:5" x14ac:dyDescent="0.3">
      <c r="B81" s="1">
        <v>50</v>
      </c>
      <c r="C81" s="1">
        <f t="shared" ca="1" si="0"/>
        <v>101.18040215004582</v>
      </c>
      <c r="D81" s="1">
        <f t="shared" si="1"/>
        <v>125.31992798803464</v>
      </c>
      <c r="E81" s="1">
        <f t="shared" ca="1" si="2"/>
        <v>1.3324393224226617E-4</v>
      </c>
    </row>
    <row r="82" spans="2:5" x14ac:dyDescent="0.3">
      <c r="B82" s="1">
        <v>51</v>
      </c>
      <c r="C82" s="1">
        <f t="shared" ca="1" si="0"/>
        <v>104.43350403376991</v>
      </c>
      <c r="D82" s="1">
        <f t="shared" si="1"/>
        <v>125.46419284814047</v>
      </c>
      <c r="E82" s="1">
        <f t="shared" ca="1" si="2"/>
        <v>2.6362021293323517E-4</v>
      </c>
    </row>
    <row r="83" spans="2:5" x14ac:dyDescent="0.3">
      <c r="B83" s="1">
        <v>52</v>
      </c>
      <c r="C83" s="1">
        <f t="shared" ca="1" si="0"/>
        <v>92.32144483525596</v>
      </c>
      <c r="D83" s="1">
        <f t="shared" si="1"/>
        <v>125.60622321875452</v>
      </c>
      <c r="E83" s="1">
        <f t="shared" ca="1" si="2"/>
        <v>1.6372416340517978E-5</v>
      </c>
    </row>
    <row r="84" spans="2:5" x14ac:dyDescent="0.3">
      <c r="B84" s="1">
        <v>53</v>
      </c>
      <c r="C84" s="1">
        <f t="shared" ca="1" si="0"/>
        <v>103.94493548205465</v>
      </c>
      <c r="D84" s="1">
        <f t="shared" si="1"/>
        <v>125.74609961651669</v>
      </c>
      <c r="E84" s="1">
        <f t="shared" ca="1" si="2"/>
        <v>2.3865887441316779E-4</v>
      </c>
    </row>
    <row r="85" spans="2:5" x14ac:dyDescent="0.3">
      <c r="B85" s="1">
        <v>54</v>
      </c>
      <c r="C85" s="1">
        <f t="shared" ca="1" si="0"/>
        <v>110.15890049385226</v>
      </c>
      <c r="D85" s="1">
        <f t="shared" si="1"/>
        <v>125.88389820497449</v>
      </c>
      <c r="E85" s="1">
        <f t="shared" ca="1" si="2"/>
        <v>7.8145622567609048E-4</v>
      </c>
    </row>
    <row r="86" spans="2:5" x14ac:dyDescent="0.3">
      <c r="B86" s="1">
        <v>55</v>
      </c>
      <c r="C86" s="1">
        <f t="shared" ca="1" si="0"/>
        <v>92.904887042769971</v>
      </c>
      <c r="D86" s="1">
        <f t="shared" si="1"/>
        <v>126.01969110608127</v>
      </c>
      <c r="E86" s="1">
        <f t="shared" ca="1" si="2"/>
        <v>1.8999381725658348E-5</v>
      </c>
    </row>
    <row r="87" spans="2:5" x14ac:dyDescent="0.3">
      <c r="B87" s="1">
        <v>56</v>
      </c>
      <c r="C87" s="1">
        <f t="shared" ca="1" si="0"/>
        <v>89.241305968399018</v>
      </c>
      <c r="D87" s="1">
        <f t="shared" si="1"/>
        <v>126.15354668416566</v>
      </c>
      <c r="E87" s="1">
        <f t="shared" ca="1" si="2"/>
        <v>7.278496143365853E-6</v>
      </c>
    </row>
    <row r="88" spans="2:5" x14ac:dyDescent="0.3">
      <c r="B88" s="1">
        <v>57</v>
      </c>
      <c r="C88" s="1">
        <f t="shared" ca="1" si="0"/>
        <v>88.547450171356644</v>
      </c>
      <c r="D88" s="1">
        <f t="shared" si="1"/>
        <v>126.28552980525144</v>
      </c>
      <c r="E88" s="1">
        <f t="shared" ca="1" si="2"/>
        <v>6.028429528520634E-6</v>
      </c>
    </row>
    <row r="89" spans="2:5" x14ac:dyDescent="0.3">
      <c r="B89" s="1">
        <v>58</v>
      </c>
      <c r="C89" s="1">
        <f t="shared" ca="1" si="0"/>
        <v>96.497769509347975</v>
      </c>
      <c r="D89" s="1">
        <f t="shared" si="1"/>
        <v>126.41570207426052</v>
      </c>
      <c r="E89" s="1">
        <f t="shared" ca="1" si="2"/>
        <v>4.5944580385433655E-5</v>
      </c>
    </row>
    <row r="90" spans="2:5" x14ac:dyDescent="0.3">
      <c r="B90" s="1">
        <v>59</v>
      </c>
      <c r="C90" s="1">
        <f t="shared" ca="1" si="0"/>
        <v>94.53015872688448</v>
      </c>
      <c r="D90" s="1">
        <f t="shared" si="1"/>
        <v>126.54412205233272</v>
      </c>
      <c r="E90" s="1">
        <f t="shared" ca="1" si="2"/>
        <v>2.8530079594357933E-5</v>
      </c>
    </row>
    <row r="91" spans="2:5" x14ac:dyDescent="0.3">
      <c r="B91" s="1">
        <v>60</v>
      </c>
      <c r="C91" s="1">
        <f t="shared" ca="1" si="0"/>
        <v>116.54000751347918</v>
      </c>
      <c r="D91" s="1">
        <f t="shared" si="1"/>
        <v>126.67084545623656</v>
      </c>
      <c r="E91" s="1">
        <f t="shared" ca="1" si="2"/>
        <v>2.2096425781895699E-3</v>
      </c>
    </row>
    <row r="92" spans="2:5" x14ac:dyDescent="0.3">
      <c r="B92" s="1">
        <v>61</v>
      </c>
      <c r="C92" s="1">
        <f t="shared" ca="1" si="0"/>
        <v>102.85551486377487</v>
      </c>
      <c r="D92" s="1">
        <f t="shared" si="1"/>
        <v>126.79592534161964</v>
      </c>
      <c r="E92" s="1">
        <f t="shared" ca="1" si="2"/>
        <v>1.9045295414364704E-4</v>
      </c>
    </row>
    <row r="93" spans="2:5" x14ac:dyDescent="0.3">
      <c r="B93" s="1">
        <v>62</v>
      </c>
      <c r="C93" s="1">
        <f t="shared" ca="1" si="0"/>
        <v>101.89318600161579</v>
      </c>
      <c r="D93" s="1">
        <f t="shared" si="1"/>
        <v>126.91941227165083</v>
      </c>
      <c r="E93" s="1">
        <f t="shared" ca="1" si="2"/>
        <v>1.5535448154728067E-4</v>
      </c>
    </row>
    <row r="94" spans="2:5" x14ac:dyDescent="0.3">
      <c r="B94" s="1">
        <v>63</v>
      </c>
      <c r="C94" s="1">
        <f t="shared" ca="1" si="0"/>
        <v>106.69754518728729</v>
      </c>
      <c r="D94" s="1">
        <f t="shared" si="1"/>
        <v>127.04135447243486</v>
      </c>
      <c r="E94" s="1">
        <f t="shared" ca="1" si="2"/>
        <v>4.1224885045707243E-4</v>
      </c>
    </row>
    <row r="95" spans="2:5" x14ac:dyDescent="0.3">
      <c r="B95" s="1">
        <v>64</v>
      </c>
      <c r="C95" s="1">
        <f t="shared" ca="1" si="0"/>
        <v>90.460860995738329</v>
      </c>
      <c r="D95" s="1">
        <f t="shared" si="1"/>
        <v>127.16179797642937</v>
      </c>
      <c r="E95" s="1">
        <f t="shared" ca="1" si="2"/>
        <v>1.0083960629462537E-5</v>
      </c>
    </row>
    <row r="96" spans="2:5" x14ac:dyDescent="0.3">
      <c r="B96" s="1">
        <v>65</v>
      </c>
      <c r="C96" s="1">
        <f t="shared" ca="1" si="0"/>
        <v>105.6016083233862</v>
      </c>
      <c r="D96" s="1">
        <f t="shared" si="1"/>
        <v>127.28078675496344</v>
      </c>
      <c r="E96" s="1">
        <f t="shared" ca="1" si="2"/>
        <v>3.3296560412313011E-4</v>
      </c>
    </row>
    <row r="97" spans="2:5" x14ac:dyDescent="0.3">
      <c r="B97" s="1">
        <v>66</v>
      </c>
      <c r="C97" s="1">
        <f t="shared" ref="C97:C160" ca="1" si="3">_xlfn.NORM.INV(RAND(),$C$28,$C$29)</f>
        <v>115.88197757037301</v>
      </c>
      <c r="D97" s="1">
        <f t="shared" ref="D97:D160" si="4">_xlfn.NORM.INV(B97/1001,$D$28,$D$29)</f>
        <v>127.39836284083972</v>
      </c>
      <c r="E97" s="1">
        <f t="shared" ref="E97:E160" ca="1" si="5">_xlfn.NORM.DIST(C97,$D$28,$D$29,0)</f>
        <v>2.0017307900027591E-3</v>
      </c>
    </row>
    <row r="98" spans="2:5" x14ac:dyDescent="0.3">
      <c r="B98" s="1">
        <v>67</v>
      </c>
      <c r="C98" s="1">
        <f t="shared" ca="1" si="3"/>
        <v>88.349979447044134</v>
      </c>
      <c r="D98" s="1">
        <f t="shared" si="4"/>
        <v>127.51456644190102</v>
      </c>
      <c r="E98" s="1">
        <f t="shared" ca="1" si="5"/>
        <v>5.7114115064457283E-6</v>
      </c>
    </row>
    <row r="99" spans="2:5" x14ac:dyDescent="0.3">
      <c r="B99" s="1">
        <v>68</v>
      </c>
      <c r="C99" s="1">
        <f t="shared" ca="1" si="3"/>
        <v>110.4702259337825</v>
      </c>
      <c r="D99" s="1">
        <f t="shared" si="4"/>
        <v>127.62943604635181</v>
      </c>
      <c r="E99" s="1">
        <f t="shared" ca="1" si="5"/>
        <v>8.255671698291138E-4</v>
      </c>
    </row>
    <row r="100" spans="2:5" x14ac:dyDescent="0.3">
      <c r="B100" s="1">
        <v>69</v>
      </c>
      <c r="C100" s="1">
        <f t="shared" ca="1" si="3"/>
        <v>117.73836199424477</v>
      </c>
      <c r="D100" s="1">
        <f t="shared" si="4"/>
        <v>127.74300852054516</v>
      </c>
      <c r="E100" s="1">
        <f t="shared" ca="1" si="5"/>
        <v>2.632274047759996E-3</v>
      </c>
    </row>
    <row r="101" spans="2:5" x14ac:dyDescent="0.3">
      <c r="B101" s="1">
        <v>70</v>
      </c>
      <c r="C101" s="1">
        <f t="shared" ca="1" si="3"/>
        <v>85.912529682315864</v>
      </c>
      <c r="D101" s="1">
        <f t="shared" si="4"/>
        <v>127.85531919987537</v>
      </c>
      <c r="E101" s="1">
        <f t="shared" ca="1" si="5"/>
        <v>2.8904209621733778E-6</v>
      </c>
    </row>
    <row r="102" spans="2:5" x14ac:dyDescent="0.3">
      <c r="B102" s="1">
        <v>71</v>
      </c>
      <c r="C102" s="1">
        <f t="shared" ca="1" si="3"/>
        <v>108.64737947183472</v>
      </c>
      <c r="D102" s="1">
        <f t="shared" si="4"/>
        <v>127.96640197335356</v>
      </c>
      <c r="E102" s="1">
        <f t="shared" ca="1" si="5"/>
        <v>5.949245899886617E-4</v>
      </c>
    </row>
    <row r="103" spans="2:5" x14ac:dyDescent="0.3">
      <c r="B103" s="1">
        <v>72</v>
      </c>
      <c r="C103" s="1">
        <f t="shared" ca="1" si="3"/>
        <v>120.47522486423075</v>
      </c>
      <c r="D103" s="1">
        <f t="shared" si="4"/>
        <v>128.07628936238791</v>
      </c>
      <c r="E103" s="1">
        <f t="shared" ca="1" si="5"/>
        <v>3.832924144887066E-3</v>
      </c>
    </row>
    <row r="104" spans="2:5" x14ac:dyDescent="0.3">
      <c r="B104" s="1">
        <v>73</v>
      </c>
      <c r="C104" s="1">
        <f t="shared" ca="1" si="3"/>
        <v>100.20654070875186</v>
      </c>
      <c r="D104" s="1">
        <f t="shared" si="4"/>
        <v>128.18501259424028</v>
      </c>
      <c r="E104" s="1">
        <f t="shared" ca="1" si="5"/>
        <v>1.0763753287647122E-4</v>
      </c>
    </row>
    <row r="105" spans="2:5" x14ac:dyDescent="0.3">
      <c r="B105" s="1">
        <v>74</v>
      </c>
      <c r="C105" s="1">
        <f t="shared" ca="1" si="3"/>
        <v>109.71799657466535</v>
      </c>
      <c r="D105" s="1">
        <f t="shared" si="4"/>
        <v>128.29260167058689</v>
      </c>
      <c r="E105" s="1">
        <f t="shared" ca="1" si="5"/>
        <v>7.2245533754345054E-4</v>
      </c>
    </row>
    <row r="106" spans="2:5" x14ac:dyDescent="0.3">
      <c r="B106" s="1">
        <v>75</v>
      </c>
      <c r="C106" s="1">
        <f t="shared" ca="1" si="3"/>
        <v>114.90511401976165</v>
      </c>
      <c r="D106" s="1">
        <f t="shared" si="4"/>
        <v>128.39908543157105</v>
      </c>
      <c r="E106" s="1">
        <f t="shared" ca="1" si="5"/>
        <v>1.7224785545506224E-3</v>
      </c>
    </row>
    <row r="107" spans="2:5" x14ac:dyDescent="0.3">
      <c r="B107" s="1">
        <v>76</v>
      </c>
      <c r="C107" s="1">
        <f t="shared" ca="1" si="3"/>
        <v>99.899182341809635</v>
      </c>
      <c r="D107" s="1">
        <f t="shared" si="4"/>
        <v>128.50449161570003</v>
      </c>
      <c r="E107" s="1">
        <f t="shared" ca="1" si="5"/>
        <v>1.0053840129435397E-4</v>
      </c>
    </row>
    <row r="108" spans="2:5" x14ac:dyDescent="0.3">
      <c r="B108" s="1">
        <v>77</v>
      </c>
      <c r="C108" s="1">
        <f t="shared" ca="1" si="3"/>
        <v>78.996837665229435</v>
      </c>
      <c r="D108" s="1">
        <f t="shared" si="4"/>
        <v>128.60884691590729</v>
      </c>
      <c r="E108" s="1">
        <f t="shared" ca="1" si="5"/>
        <v>3.6251177839423642E-7</v>
      </c>
    </row>
    <row r="109" spans="2:5" x14ac:dyDescent="0.3">
      <c r="B109" s="1">
        <v>78</v>
      </c>
      <c r="C109" s="1">
        <f t="shared" ca="1" si="3"/>
        <v>133.17183501213279</v>
      </c>
      <c r="D109" s="1">
        <f t="shared" si="4"/>
        <v>128.71217703207151</v>
      </c>
      <c r="E109" s="1">
        <f t="shared" ca="1" si="5"/>
        <v>1.4174744093751189E-2</v>
      </c>
    </row>
    <row r="110" spans="2:5" x14ac:dyDescent="0.3">
      <c r="B110" s="1">
        <v>79</v>
      </c>
      <c r="C110" s="1">
        <f t="shared" ca="1" si="3"/>
        <v>95.857527617760638</v>
      </c>
      <c r="D110" s="1">
        <f t="shared" si="4"/>
        <v>128.81450672025898</v>
      </c>
      <c r="E110" s="1">
        <f t="shared" ca="1" si="5"/>
        <v>3.9420395884627555E-5</v>
      </c>
    </row>
    <row r="111" spans="2:5" x14ac:dyDescent="0.3">
      <c r="B111" s="1">
        <v>80</v>
      </c>
      <c r="C111" s="1">
        <f t="shared" ca="1" si="3"/>
        <v>83.401169676193078</v>
      </c>
      <c r="D111" s="1">
        <f t="shared" si="4"/>
        <v>128.91585983893293</v>
      </c>
      <c r="E111" s="1">
        <f t="shared" ca="1" si="5"/>
        <v>1.3938476893315206E-6</v>
      </c>
    </row>
    <row r="112" spans="2:5" x14ac:dyDescent="0.3">
      <c r="B112" s="1">
        <v>81</v>
      </c>
      <c r="C112" s="1">
        <f t="shared" ca="1" si="3"/>
        <v>107.88110456933856</v>
      </c>
      <c r="D112" s="1">
        <f t="shared" si="4"/>
        <v>129.01625939235166</v>
      </c>
      <c r="E112" s="1">
        <f t="shared" ca="1" si="5"/>
        <v>5.1609796201369427E-4</v>
      </c>
    </row>
    <row r="113" spans="2:5" x14ac:dyDescent="0.3">
      <c r="B113" s="1">
        <v>82</v>
      </c>
      <c r="C113" s="1">
        <f t="shared" ca="1" si="3"/>
        <v>91.905254473612075</v>
      </c>
      <c r="D113" s="1">
        <f t="shared" si="4"/>
        <v>129.11572757135914</v>
      </c>
      <c r="E113" s="1">
        <f t="shared" ca="1" si="5"/>
        <v>1.4709933716694848E-5</v>
      </c>
    </row>
    <row r="114" spans="2:5" x14ac:dyDescent="0.3">
      <c r="B114" s="1">
        <v>83</v>
      </c>
      <c r="C114" s="1">
        <f t="shared" ca="1" si="3"/>
        <v>95.667920120942142</v>
      </c>
      <c r="D114" s="1">
        <f t="shared" si="4"/>
        <v>129.21428579175489</v>
      </c>
      <c r="E114" s="1">
        <f t="shared" ca="1" si="5"/>
        <v>3.7659211760049674E-5</v>
      </c>
    </row>
    <row r="115" spans="2:5" x14ac:dyDescent="0.3">
      <c r="B115" s="1">
        <v>84</v>
      </c>
      <c r="C115" s="1">
        <f t="shared" ca="1" si="3"/>
        <v>116.72641549975842</v>
      </c>
      <c r="D115" s="1">
        <f t="shared" si="4"/>
        <v>129.31195473041373</v>
      </c>
      <c r="E115" s="1">
        <f t="shared" ca="1" si="5"/>
        <v>2.2715774181347988E-3</v>
      </c>
    </row>
    <row r="116" spans="2:5" x14ac:dyDescent="0.3">
      <c r="B116" s="1">
        <v>85</v>
      </c>
      <c r="C116" s="1">
        <f t="shared" ca="1" si="3"/>
        <v>95.245022067585452</v>
      </c>
      <c r="D116" s="1">
        <f t="shared" si="4"/>
        <v>129.40875435931287</v>
      </c>
      <c r="E116" s="1">
        <f t="shared" ca="1" si="5"/>
        <v>3.3989799731359758E-5</v>
      </c>
    </row>
    <row r="117" spans="2:5" x14ac:dyDescent="0.3">
      <c r="B117" s="1">
        <v>86</v>
      </c>
      <c r="C117" s="1">
        <f t="shared" ca="1" si="3"/>
        <v>95.440505481417929</v>
      </c>
      <c r="D117" s="1">
        <f t="shared" si="4"/>
        <v>129.50470397761063</v>
      </c>
      <c r="E117" s="1">
        <f t="shared" ca="1" si="5"/>
        <v>3.5642812293186919E-5</v>
      </c>
    </row>
    <row r="118" spans="2:5" x14ac:dyDescent="0.3">
      <c r="B118" s="1">
        <v>87</v>
      </c>
      <c r="C118" s="1">
        <f t="shared" ca="1" si="3"/>
        <v>105.22519270262546</v>
      </c>
      <c r="D118" s="1">
        <f t="shared" si="4"/>
        <v>129.59982224190941</v>
      </c>
      <c r="E118" s="1">
        <f t="shared" ca="1" si="5"/>
        <v>3.0903287764934365E-4</v>
      </c>
    </row>
    <row r="119" spans="2:5" x14ac:dyDescent="0.3">
      <c r="B119" s="1">
        <v>88</v>
      </c>
      <c r="C119" s="1">
        <f t="shared" ca="1" si="3"/>
        <v>90.255023699233476</v>
      </c>
      <c r="D119" s="1">
        <f t="shared" si="4"/>
        <v>129.69412719482608</v>
      </c>
      <c r="E119" s="1">
        <f t="shared" ca="1" si="5"/>
        <v>9.5484956315553157E-6</v>
      </c>
    </row>
    <row r="120" spans="2:5" x14ac:dyDescent="0.3">
      <c r="B120" s="1">
        <v>89</v>
      </c>
      <c r="C120" s="1">
        <f t="shared" ca="1" si="3"/>
        <v>105.58715696657299</v>
      </c>
      <c r="D120" s="1">
        <f t="shared" si="4"/>
        <v>129.7876362919815</v>
      </c>
      <c r="E120" s="1">
        <f t="shared" ca="1" si="5"/>
        <v>3.3201730747947785E-4</v>
      </c>
    </row>
    <row r="121" spans="2:5" x14ac:dyDescent="0.3">
      <c r="B121" s="1">
        <v>90</v>
      </c>
      <c r="C121" s="1">
        <f t="shared" ca="1" si="3"/>
        <v>107.63276907933759</v>
      </c>
      <c r="D121" s="1">
        <f t="shared" si="4"/>
        <v>129.88036642751456</v>
      </c>
      <c r="E121" s="1">
        <f t="shared" ca="1" si="5"/>
        <v>4.9258762626474954E-4</v>
      </c>
    </row>
    <row r="122" spans="2:5" x14ac:dyDescent="0.3">
      <c r="B122" s="1">
        <v>91</v>
      </c>
      <c r="C122" s="1">
        <f t="shared" ca="1" si="3"/>
        <v>109.10126509385226</v>
      </c>
      <c r="D122" s="1">
        <f t="shared" si="4"/>
        <v>129.97233395821596</v>
      </c>
      <c r="E122" s="1">
        <f t="shared" ca="1" si="5"/>
        <v>6.46385600493435E-4</v>
      </c>
    </row>
    <row r="123" spans="2:5" x14ac:dyDescent="0.3">
      <c r="B123" s="1">
        <v>92</v>
      </c>
      <c r="C123" s="1">
        <f t="shared" ca="1" si="3"/>
        <v>95.872361221522823</v>
      </c>
      <c r="D123" s="1">
        <f t="shared" si="4"/>
        <v>130.06355472637111</v>
      </c>
      <c r="E123" s="1">
        <f t="shared" ca="1" si="5"/>
        <v>3.9561337403174E-5</v>
      </c>
    </row>
    <row r="124" spans="2:5" x14ac:dyDescent="0.3">
      <c r="B124" s="1">
        <v>93</v>
      </c>
      <c r="C124" s="1">
        <f t="shared" ca="1" si="3"/>
        <v>100.97475898440349</v>
      </c>
      <c r="D124" s="1">
        <f t="shared" si="4"/>
        <v>130.15404408139472</v>
      </c>
      <c r="E124" s="1">
        <f t="shared" ca="1" si="5"/>
        <v>1.2741735011593286E-4</v>
      </c>
    </row>
    <row r="125" spans="2:5" x14ac:dyDescent="0.3">
      <c r="B125" s="1">
        <v>94</v>
      </c>
      <c r="C125" s="1">
        <f t="shared" ca="1" si="3"/>
        <v>108.38721175916984</v>
      </c>
      <c r="D125" s="1">
        <f t="shared" si="4"/>
        <v>130.24381690033263</v>
      </c>
      <c r="E125" s="1">
        <f t="shared" ca="1" si="5"/>
        <v>5.6706172923811271E-4</v>
      </c>
    </row>
    <row r="126" spans="2:5" x14ac:dyDescent="0.3">
      <c r="B126" s="1">
        <v>95</v>
      </c>
      <c r="C126" s="1">
        <f t="shared" ca="1" si="3"/>
        <v>97.983838165665432</v>
      </c>
      <c r="D126" s="1">
        <f t="shared" si="4"/>
        <v>130.33288760730235</v>
      </c>
      <c r="E126" s="1">
        <f t="shared" ca="1" si="5"/>
        <v>6.5098217951473119E-5</v>
      </c>
    </row>
    <row r="127" spans="2:5" x14ac:dyDescent="0.3">
      <c r="B127" s="1">
        <v>96</v>
      </c>
      <c r="C127" s="1">
        <f t="shared" ca="1" si="3"/>
        <v>109.31557075487584</v>
      </c>
      <c r="D127" s="1">
        <f t="shared" si="4"/>
        <v>130.421270191937</v>
      </c>
      <c r="E127" s="1">
        <f t="shared" ca="1" si="5"/>
        <v>6.7199370474676893E-4</v>
      </c>
    </row>
    <row r="128" spans="2:5" x14ac:dyDescent="0.3">
      <c r="B128" s="1">
        <v>97</v>
      </c>
      <c r="C128" s="1">
        <f t="shared" ca="1" si="3"/>
        <v>96.988754600300467</v>
      </c>
      <c r="D128" s="1">
        <f t="shared" si="4"/>
        <v>130.50897822689456</v>
      </c>
      <c r="E128" s="1">
        <f t="shared" ca="1" si="5"/>
        <v>5.160664297575509E-5</v>
      </c>
    </row>
    <row r="129" spans="2:5" x14ac:dyDescent="0.3">
      <c r="B129" s="1">
        <v>98</v>
      </c>
      <c r="C129" s="1">
        <f t="shared" ca="1" si="3"/>
        <v>93.617973679797743</v>
      </c>
      <c r="D129" s="1">
        <f t="shared" si="4"/>
        <v>130.596024884488</v>
      </c>
      <c r="E129" s="1">
        <f t="shared" ca="1" si="5"/>
        <v>2.2742297307235397E-5</v>
      </c>
    </row>
    <row r="130" spans="2:5" x14ac:dyDescent="0.3">
      <c r="B130" s="1">
        <v>99</v>
      </c>
      <c r="C130" s="1">
        <f t="shared" ca="1" si="3"/>
        <v>84.441614808973739</v>
      </c>
      <c r="D130" s="1">
        <f t="shared" si="4"/>
        <v>130.6824229524895</v>
      </c>
      <c r="E130" s="1">
        <f t="shared" ca="1" si="5"/>
        <v>1.8919892366843537E-6</v>
      </c>
    </row>
    <row r="131" spans="2:5" x14ac:dyDescent="0.3">
      <c r="B131" s="1">
        <v>100</v>
      </c>
      <c r="C131" s="1">
        <f t="shared" ca="1" si="3"/>
        <v>98.18451006909406</v>
      </c>
      <c r="D131" s="1">
        <f t="shared" si="4"/>
        <v>130.76818484915759</v>
      </c>
      <c r="E131" s="1">
        <f t="shared" ca="1" si="5"/>
        <v>6.8183296029139903E-5</v>
      </c>
    </row>
    <row r="132" spans="2:5" x14ac:dyDescent="0.3">
      <c r="B132" s="1">
        <v>101</v>
      </c>
      <c r="C132" s="1">
        <f t="shared" ca="1" si="3"/>
        <v>96.095703835356915</v>
      </c>
      <c r="D132" s="1">
        <f t="shared" si="4"/>
        <v>130.85332263753273</v>
      </c>
      <c r="E132" s="1">
        <f t="shared" ca="1" si="5"/>
        <v>4.1740437799075282E-5</v>
      </c>
    </row>
    <row r="133" spans="2:5" x14ac:dyDescent="0.3">
      <c r="B133" s="1">
        <v>102</v>
      </c>
      <c r="C133" s="1">
        <f t="shared" ca="1" si="3"/>
        <v>105.30437532558746</v>
      </c>
      <c r="D133" s="1">
        <f t="shared" si="4"/>
        <v>130.93784803904384</v>
      </c>
      <c r="E133" s="1">
        <f t="shared" ca="1" si="5"/>
        <v>3.1393658674336392E-4</v>
      </c>
    </row>
    <row r="134" spans="2:5" x14ac:dyDescent="0.3">
      <c r="B134" s="1">
        <v>103</v>
      </c>
      <c r="C134" s="1">
        <f t="shared" ca="1" si="3"/>
        <v>112.58138411694756</v>
      </c>
      <c r="D134" s="1">
        <f t="shared" si="4"/>
        <v>131.02177244646546</v>
      </c>
      <c r="E134" s="1">
        <f t="shared" ca="1" si="5"/>
        <v>1.1844941970774437E-3</v>
      </c>
    </row>
    <row r="135" spans="2:5" x14ac:dyDescent="0.3">
      <c r="B135" s="1">
        <v>104</v>
      </c>
      <c r="C135" s="1">
        <f t="shared" ca="1" si="3"/>
        <v>84.571047110585567</v>
      </c>
      <c r="D135" s="1">
        <f t="shared" si="4"/>
        <v>131.10510693626253</v>
      </c>
      <c r="E135" s="1">
        <f t="shared" ca="1" si="5"/>
        <v>1.9646307633631689E-6</v>
      </c>
    </row>
    <row r="136" spans="2:5" x14ac:dyDescent="0.3">
      <c r="B136" s="1">
        <v>105</v>
      </c>
      <c r="C136" s="1">
        <f t="shared" ca="1" si="3"/>
        <v>105.05738381657841</v>
      </c>
      <c r="D136" s="1">
        <f t="shared" si="4"/>
        <v>131.18786228035725</v>
      </c>
      <c r="E136" s="1">
        <f t="shared" ca="1" si="5"/>
        <v>2.9886479169035767E-4</v>
      </c>
    </row>
    <row r="137" spans="2:5" x14ac:dyDescent="0.3">
      <c r="B137" s="1">
        <v>106</v>
      </c>
      <c r="C137" s="1">
        <f t="shared" ca="1" si="3"/>
        <v>114.15332310239106</v>
      </c>
      <c r="D137" s="1">
        <f t="shared" si="4"/>
        <v>131.27004895735055</v>
      </c>
      <c r="E137" s="1">
        <f t="shared" ca="1" si="5"/>
        <v>1.5299667469005191E-3</v>
      </c>
    </row>
    <row r="138" spans="2:5" x14ac:dyDescent="0.3">
      <c r="B138" s="1">
        <v>107</v>
      </c>
      <c r="C138" s="1">
        <f t="shared" ca="1" si="3"/>
        <v>90.414594124517194</v>
      </c>
      <c r="D138" s="1">
        <f t="shared" si="4"/>
        <v>131.351677163228</v>
      </c>
      <c r="E138" s="1">
        <f t="shared" ca="1" si="5"/>
        <v>9.9612073376378051E-6</v>
      </c>
    </row>
    <row r="139" spans="2:5" x14ac:dyDescent="0.3">
      <c r="B139" s="1">
        <v>108</v>
      </c>
      <c r="C139" s="1">
        <f t="shared" ca="1" si="3"/>
        <v>85.6200063986511</v>
      </c>
      <c r="D139" s="1">
        <f t="shared" si="4"/>
        <v>131.43275682157883</v>
      </c>
      <c r="E139" s="1">
        <f t="shared" ca="1" si="5"/>
        <v>2.6588445654226293E-6</v>
      </c>
    </row>
    <row r="140" spans="2:5" x14ac:dyDescent="0.3">
      <c r="B140" s="1">
        <v>109</v>
      </c>
      <c r="C140" s="1">
        <f t="shared" ca="1" si="3"/>
        <v>100.92615913193555</v>
      </c>
      <c r="D140" s="1">
        <f t="shared" si="4"/>
        <v>131.51329759335414</v>
      </c>
      <c r="E140" s="1">
        <f t="shared" ca="1" si="5"/>
        <v>1.2607453142729225E-4</v>
      </c>
    </row>
    <row r="141" spans="2:5" x14ac:dyDescent="0.3">
      <c r="B141" s="1">
        <v>110</v>
      </c>
      <c r="C141" s="1">
        <f t="shared" ca="1" si="3"/>
        <v>106.64419046014586</v>
      </c>
      <c r="D141" s="1">
        <f t="shared" si="4"/>
        <v>131.59330888618928</v>
      </c>
      <c r="E141" s="1">
        <f t="shared" ca="1" si="5"/>
        <v>4.0803479146908693E-4</v>
      </c>
    </row>
    <row r="142" spans="2:5" x14ac:dyDescent="0.3">
      <c r="B142" s="1">
        <v>111</v>
      </c>
      <c r="C142" s="1">
        <f t="shared" ca="1" si="3"/>
        <v>75.610739306106353</v>
      </c>
      <c r="D142" s="1">
        <f t="shared" si="4"/>
        <v>131.67279986331391</v>
      </c>
      <c r="E142" s="1">
        <f t="shared" ca="1" si="5"/>
        <v>1.2139236397035266E-7</v>
      </c>
    </row>
    <row r="143" spans="2:5" x14ac:dyDescent="0.3">
      <c r="B143" s="1">
        <v>112</v>
      </c>
      <c r="C143" s="1">
        <f t="shared" ca="1" si="3"/>
        <v>98.023453260699014</v>
      </c>
      <c r="D143" s="1">
        <f t="shared" si="4"/>
        <v>131.75177945207105</v>
      </c>
      <c r="E143" s="1">
        <f t="shared" ca="1" si="5"/>
        <v>6.5696918484188665E-5</v>
      </c>
    </row>
    <row r="144" spans="2:5" x14ac:dyDescent="0.3">
      <c r="B144" s="1">
        <v>113</v>
      </c>
      <c r="C144" s="1">
        <f t="shared" ca="1" si="3"/>
        <v>111.00172215508763</v>
      </c>
      <c r="D144" s="1">
        <f t="shared" si="4"/>
        <v>131.83025635206585</v>
      </c>
      <c r="E144" s="1">
        <f t="shared" ca="1" si="5"/>
        <v>9.0580162394363365E-4</v>
      </c>
    </row>
    <row r="145" spans="2:5" x14ac:dyDescent="0.3">
      <c r="B145" s="1">
        <v>114</v>
      </c>
      <c r="C145" s="1">
        <f t="shared" ca="1" si="3"/>
        <v>108.18148577571324</v>
      </c>
      <c r="D145" s="1">
        <f t="shared" si="4"/>
        <v>131.90823904296329</v>
      </c>
      <c r="E145" s="1">
        <f t="shared" ca="1" si="5"/>
        <v>5.4584004499022923E-4</v>
      </c>
    </row>
    <row r="146" spans="2:5" x14ac:dyDescent="0.3">
      <c r="B146" s="1">
        <v>115</v>
      </c>
      <c r="C146" s="1">
        <f t="shared" ca="1" si="3"/>
        <v>99.571721996200566</v>
      </c>
      <c r="D146" s="1">
        <f t="shared" si="4"/>
        <v>131.98573579195306</v>
      </c>
      <c r="E146" s="1">
        <f t="shared" ca="1" si="5"/>
        <v>9.3446191047660398E-5</v>
      </c>
    </row>
    <row r="147" spans="2:5" x14ac:dyDescent="0.3">
      <c r="B147" s="1">
        <v>116</v>
      </c>
      <c r="C147" s="1">
        <f t="shared" ca="1" si="3"/>
        <v>104.59590983352406</v>
      </c>
      <c r="D147" s="1">
        <f t="shared" si="4"/>
        <v>132.06275466089829</v>
      </c>
      <c r="E147" s="1">
        <f t="shared" ca="1" si="5"/>
        <v>2.7241889212563239E-4</v>
      </c>
    </row>
    <row r="148" spans="2:5" x14ac:dyDescent="0.3">
      <c r="B148" s="1">
        <v>117</v>
      </c>
      <c r="C148" s="1">
        <f t="shared" ca="1" si="3"/>
        <v>101.83134785972602</v>
      </c>
      <c r="D148" s="1">
        <f t="shared" si="4"/>
        <v>132.13930351318419</v>
      </c>
      <c r="E148" s="1">
        <f t="shared" ca="1" si="5"/>
        <v>1.5331267945296081E-4</v>
      </c>
    </row>
    <row r="149" spans="2:5" x14ac:dyDescent="0.3">
      <c r="B149" s="1">
        <v>118</v>
      </c>
      <c r="C149" s="1">
        <f t="shared" ca="1" si="3"/>
        <v>116.11174363754621</v>
      </c>
      <c r="D149" s="1">
        <f t="shared" si="4"/>
        <v>132.21539002028189</v>
      </c>
      <c r="E149" s="1">
        <f t="shared" ca="1" si="5"/>
        <v>2.0724585605657853E-3</v>
      </c>
    </row>
    <row r="150" spans="2:5" x14ac:dyDescent="0.3">
      <c r="B150" s="1">
        <v>119</v>
      </c>
      <c r="C150" s="1">
        <f t="shared" ca="1" si="3"/>
        <v>103.44519204430578</v>
      </c>
      <c r="D150" s="1">
        <f t="shared" si="4"/>
        <v>132.29102166804142</v>
      </c>
      <c r="E150" s="1">
        <f t="shared" ca="1" si="5"/>
        <v>2.1533353912162934E-4</v>
      </c>
    </row>
    <row r="151" spans="2:5" x14ac:dyDescent="0.3">
      <c r="B151" s="1">
        <v>120</v>
      </c>
      <c r="C151" s="1">
        <f t="shared" ca="1" si="3"/>
        <v>112.64014728196354</v>
      </c>
      <c r="D151" s="1">
        <f t="shared" si="4"/>
        <v>132.36620576272719</v>
      </c>
      <c r="E151" s="1">
        <f t="shared" ca="1" si="5"/>
        <v>1.1961173599426421E-3</v>
      </c>
    </row>
    <row r="152" spans="2:5" x14ac:dyDescent="0.3">
      <c r="B152" s="1">
        <v>121</v>
      </c>
      <c r="C152" s="1">
        <f t="shared" ca="1" si="3"/>
        <v>107.49683447986422</v>
      </c>
      <c r="D152" s="1">
        <f t="shared" si="4"/>
        <v>132.44094943680875</v>
      </c>
      <c r="E152" s="1">
        <f t="shared" ca="1" si="5"/>
        <v>4.8011947583520022E-4</v>
      </c>
    </row>
    <row r="153" spans="2:5" x14ac:dyDescent="0.3">
      <c r="B153" s="1">
        <v>122</v>
      </c>
      <c r="C153" s="1">
        <f t="shared" ca="1" si="3"/>
        <v>96.251108109415767</v>
      </c>
      <c r="D153" s="1">
        <f t="shared" si="4"/>
        <v>132.51525965451845</v>
      </c>
      <c r="E153" s="1">
        <f t="shared" ca="1" si="5"/>
        <v>4.3321439328057251E-5</v>
      </c>
    </row>
    <row r="154" spans="2:5" x14ac:dyDescent="0.3">
      <c r="B154" s="1">
        <v>123</v>
      </c>
      <c r="C154" s="1">
        <f t="shared" ca="1" si="3"/>
        <v>66.87634386007889</v>
      </c>
      <c r="D154" s="1">
        <f t="shared" si="4"/>
        <v>132.58914321718731</v>
      </c>
      <c r="E154" s="1">
        <f t="shared" ca="1" si="5"/>
        <v>5.7072589124299199E-9</v>
      </c>
    </row>
    <row r="155" spans="2:5" x14ac:dyDescent="0.3">
      <c r="B155" s="1">
        <v>124</v>
      </c>
      <c r="C155" s="1">
        <f t="shared" ca="1" si="3"/>
        <v>111.91467517368045</v>
      </c>
      <c r="D155" s="1">
        <f t="shared" si="4"/>
        <v>132.66260676836987</v>
      </c>
      <c r="E155" s="1">
        <f t="shared" ca="1" si="5"/>
        <v>1.0591334376968955E-3</v>
      </c>
    </row>
    <row r="156" spans="2:5" x14ac:dyDescent="0.3">
      <c r="B156" s="1">
        <v>125</v>
      </c>
      <c r="C156" s="1">
        <f t="shared" ca="1" si="3"/>
        <v>93.683527097892579</v>
      </c>
      <c r="D156" s="1">
        <f t="shared" si="4"/>
        <v>132.73565679876768</v>
      </c>
      <c r="E156" s="1">
        <f t="shared" ca="1" si="5"/>
        <v>2.3118745429816318E-5</v>
      </c>
    </row>
    <row r="157" spans="2:5" x14ac:dyDescent="0.3">
      <c r="B157" s="1">
        <v>126</v>
      </c>
      <c r="C157" s="1">
        <f t="shared" ca="1" si="3"/>
        <v>90.311480908041858</v>
      </c>
      <c r="D157" s="1">
        <f t="shared" si="4"/>
        <v>132.8082996509612</v>
      </c>
      <c r="E157" s="1">
        <f t="shared" ca="1" si="5"/>
        <v>9.6926493410678146E-6</v>
      </c>
    </row>
    <row r="158" spans="2:5" x14ac:dyDescent="0.3">
      <c r="B158" s="1">
        <v>127</v>
      </c>
      <c r="C158" s="1">
        <f t="shared" ca="1" si="3"/>
        <v>105.60040801732534</v>
      </c>
      <c r="D158" s="1">
        <f t="shared" si="4"/>
        <v>132.88054152395858</v>
      </c>
      <c r="E158" s="1">
        <f t="shared" ca="1" si="5"/>
        <v>3.32886748888059E-4</v>
      </c>
    </row>
    <row r="159" spans="2:5" x14ac:dyDescent="0.3">
      <c r="B159" s="1">
        <v>128</v>
      </c>
      <c r="C159" s="1">
        <f t="shared" ca="1" si="3"/>
        <v>104.51554590715436</v>
      </c>
      <c r="D159" s="1">
        <f t="shared" si="4"/>
        <v>132.95238847757054</v>
      </c>
      <c r="E159" s="1">
        <f t="shared" ca="1" si="5"/>
        <v>2.6803282622841405E-4</v>
      </c>
    </row>
    <row r="160" spans="2:5" x14ac:dyDescent="0.3">
      <c r="B160" s="1">
        <v>129</v>
      </c>
      <c r="C160" s="1">
        <f t="shared" ca="1" si="3"/>
        <v>99.871870903445654</v>
      </c>
      <c r="D160" s="1">
        <f t="shared" si="4"/>
        <v>133.02384643661844</v>
      </c>
      <c r="E160" s="1">
        <f t="shared" ca="1" si="5"/>
        <v>9.9928672168259918E-5</v>
      </c>
    </row>
    <row r="161" spans="2:5" x14ac:dyDescent="0.3">
      <c r="B161" s="1">
        <v>130</v>
      </c>
      <c r="C161" s="1">
        <f t="shared" ref="C161:C224" ca="1" si="6">_xlfn.NORM.INV(RAND(),$C$28,$C$29)</f>
        <v>106.8861695560938</v>
      </c>
      <c r="D161" s="1">
        <f t="shared" ref="D161:D224" si="7">_xlfn.NORM.INV(B161/1001,$D$28,$D$29)</f>
        <v>133.09492119498378</v>
      </c>
      <c r="E161" s="1">
        <f t="shared" ref="E161:E224" ca="1" si="8">_xlfn.NORM.DIST(C161,$D$28,$D$29,0)</f>
        <v>4.2745536689396858E-4</v>
      </c>
    </row>
    <row r="162" spans="2:5" x14ac:dyDescent="0.3">
      <c r="B162" s="1">
        <v>131</v>
      </c>
      <c r="C162" s="1">
        <f t="shared" ca="1" si="6"/>
        <v>88.386730276944036</v>
      </c>
      <c r="D162" s="1">
        <f t="shared" si="7"/>
        <v>133.16561841950596</v>
      </c>
      <c r="E162" s="1">
        <f t="shared" ca="1" si="8"/>
        <v>5.7691971083819668E-6</v>
      </c>
    </row>
    <row r="163" spans="2:5" x14ac:dyDescent="0.3">
      <c r="B163" s="1">
        <v>132</v>
      </c>
      <c r="C163" s="1">
        <f t="shared" ca="1" si="6"/>
        <v>93.796202217998157</v>
      </c>
      <c r="D163" s="1">
        <f t="shared" si="7"/>
        <v>133.2359436537354</v>
      </c>
      <c r="E163" s="1">
        <f t="shared" ca="1" si="8"/>
        <v>2.3779351843053316E-5</v>
      </c>
    </row>
    <row r="164" spans="2:5" x14ac:dyDescent="0.3">
      <c r="B164" s="1">
        <v>133</v>
      </c>
      <c r="C164" s="1">
        <f t="shared" ca="1" si="6"/>
        <v>95.325845924446298</v>
      </c>
      <c r="D164" s="1">
        <f t="shared" si="7"/>
        <v>133.30590232154793</v>
      </c>
      <c r="E164" s="1">
        <f t="shared" ca="1" si="8"/>
        <v>3.466445747318726E-5</v>
      </c>
    </row>
    <row r="165" spans="2:5" x14ac:dyDescent="0.3">
      <c r="B165" s="1">
        <v>134</v>
      </c>
      <c r="C165" s="1">
        <f t="shared" ca="1" si="6"/>
        <v>108.74720512032636</v>
      </c>
      <c r="D165" s="1">
        <f t="shared" si="7"/>
        <v>133.37549973062707</v>
      </c>
      <c r="E165" s="1">
        <f t="shared" ca="1" si="8"/>
        <v>6.059269363322368E-4</v>
      </c>
    </row>
    <row r="166" spans="2:5" x14ac:dyDescent="0.3">
      <c r="B166" s="1">
        <v>135</v>
      </c>
      <c r="C166" s="1">
        <f t="shared" ca="1" si="6"/>
        <v>93.813062482316383</v>
      </c>
      <c r="D166" s="1">
        <f t="shared" si="7"/>
        <v>133.44474107581993</v>
      </c>
      <c r="E166" s="1">
        <f t="shared" ca="1" si="8"/>
        <v>2.3879697160735943E-5</v>
      </c>
    </row>
    <row r="167" spans="2:5" x14ac:dyDescent="0.3">
      <c r="B167" s="1">
        <v>136</v>
      </c>
      <c r="C167" s="1">
        <f t="shared" ca="1" si="6"/>
        <v>110.99130827560133</v>
      </c>
      <c r="D167" s="1">
        <f t="shared" si="7"/>
        <v>133.51363144237189</v>
      </c>
      <c r="E167" s="1">
        <f t="shared" ca="1" si="8"/>
        <v>9.0416791535260653E-4</v>
      </c>
    </row>
    <row r="168" spans="2:5" x14ac:dyDescent="0.3">
      <c r="B168" s="1">
        <v>137</v>
      </c>
      <c r="C168" s="1">
        <f t="shared" ca="1" si="6"/>
        <v>108.30875171455297</v>
      </c>
      <c r="D168" s="1">
        <f t="shared" si="7"/>
        <v>133.58217580904551</v>
      </c>
      <c r="E168" s="1">
        <f t="shared" ca="1" si="8"/>
        <v>5.588849499235947E-4</v>
      </c>
    </row>
    <row r="169" spans="2:5" x14ac:dyDescent="0.3">
      <c r="B169" s="1">
        <v>138</v>
      </c>
      <c r="C169" s="1">
        <f t="shared" ca="1" si="6"/>
        <v>113.67802750118784</v>
      </c>
      <c r="D169" s="1">
        <f t="shared" si="7"/>
        <v>133.65037905112888</v>
      </c>
      <c r="E169" s="1">
        <f t="shared" ca="1" si="8"/>
        <v>1.4176783592448089E-3</v>
      </c>
    </row>
    <row r="170" spans="2:5" x14ac:dyDescent="0.3">
      <c r="B170" s="1">
        <v>139</v>
      </c>
      <c r="C170" s="1">
        <f t="shared" ca="1" si="6"/>
        <v>112.21096273386587</v>
      </c>
      <c r="D170" s="1">
        <f t="shared" si="7"/>
        <v>133.71824594333751</v>
      </c>
      <c r="E170" s="1">
        <f t="shared" ca="1" si="8"/>
        <v>1.1133884431097985E-3</v>
      </c>
    </row>
    <row r="171" spans="2:5" x14ac:dyDescent="0.3">
      <c r="B171" s="1">
        <v>140</v>
      </c>
      <c r="C171" s="1">
        <f t="shared" ca="1" si="6"/>
        <v>106.02710977692</v>
      </c>
      <c r="D171" s="1">
        <f t="shared" si="7"/>
        <v>133.78578116261488</v>
      </c>
      <c r="E171" s="1">
        <f t="shared" ca="1" si="8"/>
        <v>3.61983791413221E-4</v>
      </c>
    </row>
    <row r="172" spans="2:5" x14ac:dyDescent="0.3">
      <c r="B172" s="1">
        <v>141</v>
      </c>
      <c r="C172" s="1">
        <f t="shared" ca="1" si="6"/>
        <v>120.13157727215106</v>
      </c>
      <c r="D172" s="1">
        <f t="shared" si="7"/>
        <v>133.85298929083544</v>
      </c>
      <c r="E172" s="1">
        <f t="shared" ca="1" si="8"/>
        <v>3.6629605305400835E-3</v>
      </c>
    </row>
    <row r="173" spans="2:5" x14ac:dyDescent="0.3">
      <c r="B173" s="1">
        <v>142</v>
      </c>
      <c r="C173" s="1">
        <f t="shared" ca="1" si="6"/>
        <v>99.288470629465237</v>
      </c>
      <c r="D173" s="1">
        <f t="shared" si="7"/>
        <v>133.91987481741435</v>
      </c>
      <c r="E173" s="1">
        <f t="shared" ca="1" si="8"/>
        <v>8.7682608831993818E-5</v>
      </c>
    </row>
    <row r="174" spans="2:5" x14ac:dyDescent="0.3">
      <c r="B174" s="1">
        <v>143</v>
      </c>
      <c r="C174" s="1">
        <f t="shared" ca="1" si="6"/>
        <v>126.34023372187826</v>
      </c>
      <c r="D174" s="1">
        <f t="shared" si="7"/>
        <v>133.98644214182787</v>
      </c>
      <c r="E174" s="1">
        <f t="shared" ca="1" si="8"/>
        <v>7.6660454788886629E-3</v>
      </c>
    </row>
    <row r="175" spans="2:5" x14ac:dyDescent="0.3">
      <c r="B175" s="1">
        <v>144</v>
      </c>
      <c r="C175" s="1">
        <f t="shared" ca="1" si="6"/>
        <v>114.25842177385741</v>
      </c>
      <c r="D175" s="1">
        <f t="shared" si="7"/>
        <v>134.05269557604777</v>
      </c>
      <c r="E175" s="1">
        <f t="shared" ca="1" si="8"/>
        <v>1.5557622593519354E-3</v>
      </c>
    </row>
    <row r="176" spans="2:5" x14ac:dyDescent="0.3">
      <c r="B176" s="1">
        <v>145</v>
      </c>
      <c r="C176" s="1">
        <f t="shared" ca="1" si="6"/>
        <v>104.24495839759564</v>
      </c>
      <c r="D176" s="1">
        <f t="shared" si="7"/>
        <v>134.11863934689359</v>
      </c>
      <c r="E176" s="1">
        <f t="shared" ca="1" si="8"/>
        <v>2.537238932581225E-4</v>
      </c>
    </row>
    <row r="177" spans="2:5" x14ac:dyDescent="0.3">
      <c r="B177" s="1">
        <v>146</v>
      </c>
      <c r="C177" s="1">
        <f t="shared" ca="1" si="6"/>
        <v>102.64573151683921</v>
      </c>
      <c r="D177" s="1">
        <f t="shared" si="7"/>
        <v>134.18427759830593</v>
      </c>
      <c r="E177" s="1">
        <f t="shared" ca="1" si="8"/>
        <v>1.8224488094098859E-4</v>
      </c>
    </row>
    <row r="178" spans="2:5" x14ac:dyDescent="0.3">
      <c r="B178" s="1">
        <v>147</v>
      </c>
      <c r="C178" s="1">
        <f t="shared" ca="1" si="6"/>
        <v>103.87659663325941</v>
      </c>
      <c r="D178" s="1">
        <f t="shared" si="7"/>
        <v>134.24961439354388</v>
      </c>
      <c r="E178" s="1">
        <f t="shared" ca="1" si="8"/>
        <v>2.3534125925471375E-4</v>
      </c>
    </row>
    <row r="179" spans="2:5" x14ac:dyDescent="0.3">
      <c r="B179" s="1">
        <v>148</v>
      </c>
      <c r="C179" s="1">
        <f t="shared" ca="1" si="6"/>
        <v>112.13726654776029</v>
      </c>
      <c r="D179" s="1">
        <f t="shared" si="7"/>
        <v>134.31465371730977</v>
      </c>
      <c r="E179" s="1">
        <f t="shared" ca="1" si="8"/>
        <v>1.0996792860696269E-3</v>
      </c>
    </row>
    <row r="180" spans="2:5" x14ac:dyDescent="0.3">
      <c r="B180" s="1">
        <v>149</v>
      </c>
      <c r="C180" s="1">
        <f t="shared" ca="1" si="6"/>
        <v>110.84106137082236</v>
      </c>
      <c r="D180" s="1">
        <f t="shared" si="7"/>
        <v>134.37939947780404</v>
      </c>
      <c r="E180" s="1">
        <f t="shared" ca="1" si="8"/>
        <v>8.8087552234119995E-4</v>
      </c>
    </row>
    <row r="181" spans="2:5" x14ac:dyDescent="0.3">
      <c r="B181" s="1">
        <v>150</v>
      </c>
      <c r="C181" s="1">
        <f t="shared" ca="1" si="6"/>
        <v>98.757569838922052</v>
      </c>
      <c r="D181" s="1">
        <f t="shared" si="7"/>
        <v>134.44385550871294</v>
      </c>
      <c r="E181" s="1">
        <f t="shared" ca="1" si="8"/>
        <v>7.774547747557543E-5</v>
      </c>
    </row>
    <row r="182" spans="2:5" x14ac:dyDescent="0.3">
      <c r="B182" s="1">
        <v>151</v>
      </c>
      <c r="C182" s="1">
        <f t="shared" ca="1" si="6"/>
        <v>120.24679972423532</v>
      </c>
      <c r="D182" s="1">
        <f t="shared" si="7"/>
        <v>134.50802557113172</v>
      </c>
      <c r="E182" s="1">
        <f t="shared" ca="1" si="8"/>
        <v>3.7193087041073151E-3</v>
      </c>
    </row>
    <row r="183" spans="2:5" x14ac:dyDescent="0.3">
      <c r="B183" s="1">
        <v>152</v>
      </c>
      <c r="C183" s="1">
        <f t="shared" ca="1" si="6"/>
        <v>88.069207772063962</v>
      </c>
      <c r="D183" s="1">
        <f t="shared" si="7"/>
        <v>134.57191335542592</v>
      </c>
      <c r="E183" s="1">
        <f t="shared" ca="1" si="8"/>
        <v>5.2875740219750879E-6</v>
      </c>
    </row>
    <row r="184" spans="2:5" x14ac:dyDescent="0.3">
      <c r="B184" s="1">
        <v>153</v>
      </c>
      <c r="C184" s="1">
        <f t="shared" ca="1" si="6"/>
        <v>107.22839852401398</v>
      </c>
      <c r="D184" s="1">
        <f t="shared" si="7"/>
        <v>134.63552248303307</v>
      </c>
      <c r="E184" s="1">
        <f t="shared" ca="1" si="8"/>
        <v>4.5630730922936058E-4</v>
      </c>
    </row>
    <row r="185" spans="2:5" x14ac:dyDescent="0.3">
      <c r="B185" s="1">
        <v>154</v>
      </c>
      <c r="C185" s="1">
        <f t="shared" ca="1" si="6"/>
        <v>87.979400643652966</v>
      </c>
      <c r="D185" s="1">
        <f t="shared" si="7"/>
        <v>134.69885650820703</v>
      </c>
      <c r="E185" s="1">
        <f t="shared" ca="1" si="8"/>
        <v>5.1583790440398006E-6</v>
      </c>
    </row>
    <row r="186" spans="2:5" x14ac:dyDescent="0.3">
      <c r="B186" s="1">
        <v>155</v>
      </c>
      <c r="C186" s="1">
        <f t="shared" ca="1" si="6"/>
        <v>107.79630105242219</v>
      </c>
      <c r="D186" s="1">
        <f t="shared" si="7"/>
        <v>134.76191891970694</v>
      </c>
      <c r="E186" s="1">
        <f t="shared" ca="1" si="8"/>
        <v>5.0796157901719077E-4</v>
      </c>
    </row>
    <row r="187" spans="2:5" x14ac:dyDescent="0.3">
      <c r="B187" s="1">
        <v>156</v>
      </c>
      <c r="C187" s="1">
        <f t="shared" ca="1" si="6"/>
        <v>84.549826320446002</v>
      </c>
      <c r="D187" s="1">
        <f t="shared" si="7"/>
        <v>134.82471314243381</v>
      </c>
      <c r="E187" s="1">
        <f t="shared" ca="1" si="8"/>
        <v>1.9525425854993926E-6</v>
      </c>
    </row>
    <row r="188" spans="2:5" x14ac:dyDescent="0.3">
      <c r="B188" s="1">
        <v>157</v>
      </c>
      <c r="C188" s="1">
        <f t="shared" ca="1" si="6"/>
        <v>92.932105518188493</v>
      </c>
      <c r="D188" s="1">
        <f t="shared" si="7"/>
        <v>134.88724253901552</v>
      </c>
      <c r="E188" s="1">
        <f t="shared" ca="1" si="8"/>
        <v>1.9131030391024556E-5</v>
      </c>
    </row>
    <row r="189" spans="2:5" x14ac:dyDescent="0.3">
      <c r="B189" s="1">
        <v>158</v>
      </c>
      <c r="C189" s="1">
        <f t="shared" ca="1" si="6"/>
        <v>103.56066209339066</v>
      </c>
      <c r="D189" s="1">
        <f t="shared" si="7"/>
        <v>134.94951041134249</v>
      </c>
      <c r="E189" s="1">
        <f t="shared" ca="1" si="8"/>
        <v>2.2053369141750097E-4</v>
      </c>
    </row>
    <row r="190" spans="2:5" x14ac:dyDescent="0.3">
      <c r="B190" s="1">
        <v>159</v>
      </c>
      <c r="C190" s="1">
        <f t="shared" ca="1" si="6"/>
        <v>101.47472916420197</v>
      </c>
      <c r="D190" s="1">
        <f t="shared" si="7"/>
        <v>135.01152000205704</v>
      </c>
      <c r="E190" s="1">
        <f t="shared" ca="1" si="8"/>
        <v>1.4200338754119375E-4</v>
      </c>
    </row>
    <row r="191" spans="2:5" x14ac:dyDescent="0.3">
      <c r="B191" s="1">
        <v>160</v>
      </c>
      <c r="C191" s="1">
        <f t="shared" ca="1" si="6"/>
        <v>97.707874756054949</v>
      </c>
      <c r="D191" s="1">
        <f t="shared" si="7"/>
        <v>135.07327449599578</v>
      </c>
      <c r="E191" s="1">
        <f t="shared" ca="1" si="8"/>
        <v>6.1064452634386485E-5</v>
      </c>
    </row>
    <row r="192" spans="2:5" x14ac:dyDescent="0.3">
      <c r="B192" s="1">
        <v>161</v>
      </c>
      <c r="C192" s="1">
        <f t="shared" ca="1" si="6"/>
        <v>103.82264955769043</v>
      </c>
      <c r="D192" s="1">
        <f t="shared" si="7"/>
        <v>135.13477702158943</v>
      </c>
      <c r="E192" s="1">
        <f t="shared" ca="1" si="8"/>
        <v>2.3275150745071817E-4</v>
      </c>
    </row>
    <row r="193" spans="2:5" x14ac:dyDescent="0.3">
      <c r="B193" s="1">
        <v>162</v>
      </c>
      <c r="C193" s="1">
        <f t="shared" ca="1" si="6"/>
        <v>117.52595305013919</v>
      </c>
      <c r="D193" s="1">
        <f t="shared" si="7"/>
        <v>135.19603065221958</v>
      </c>
      <c r="E193" s="1">
        <f t="shared" ca="1" si="8"/>
        <v>2.5530573443451493E-3</v>
      </c>
    </row>
    <row r="194" spans="2:5" x14ac:dyDescent="0.3">
      <c r="B194" s="1">
        <v>163</v>
      </c>
      <c r="C194" s="1">
        <f t="shared" ca="1" si="6"/>
        <v>92.602863933717401</v>
      </c>
      <c r="D194" s="1">
        <f t="shared" si="7"/>
        <v>135.25703840753476</v>
      </c>
      <c r="E194" s="1">
        <f t="shared" ca="1" si="8"/>
        <v>1.7594098579878477E-5</v>
      </c>
    </row>
    <row r="195" spans="2:5" x14ac:dyDescent="0.3">
      <c r="B195" s="1">
        <v>164</v>
      </c>
      <c r="C195" s="1">
        <f t="shared" ca="1" si="6"/>
        <v>95.250277973127496</v>
      </c>
      <c r="D195" s="1">
        <f t="shared" si="7"/>
        <v>135.31780325472744</v>
      </c>
      <c r="E195" s="1">
        <f t="shared" ca="1" si="8"/>
        <v>3.4033300222689155E-5</v>
      </c>
    </row>
    <row r="196" spans="2:5" x14ac:dyDescent="0.3">
      <c r="B196" s="1">
        <v>165</v>
      </c>
      <c r="C196" s="1">
        <f t="shared" ca="1" si="6"/>
        <v>94.712020031540774</v>
      </c>
      <c r="D196" s="1">
        <f t="shared" si="7"/>
        <v>135.37832810977321</v>
      </c>
      <c r="E196" s="1">
        <f t="shared" ca="1" si="8"/>
        <v>2.9836133832082586E-5</v>
      </c>
    </row>
    <row r="197" spans="2:5" x14ac:dyDescent="0.3">
      <c r="B197" s="1">
        <v>166</v>
      </c>
      <c r="C197" s="1">
        <f t="shared" ca="1" si="6"/>
        <v>96.149338872328812</v>
      </c>
      <c r="D197" s="1">
        <f t="shared" si="7"/>
        <v>135.43861583863298</v>
      </c>
      <c r="E197" s="1">
        <f t="shared" ca="1" si="8"/>
        <v>4.227997597628842E-5</v>
      </c>
    </row>
    <row r="198" spans="2:5" x14ac:dyDescent="0.3">
      <c r="B198" s="1">
        <v>167</v>
      </c>
      <c r="C198" s="1">
        <f t="shared" ca="1" si="6"/>
        <v>98.054199330358827</v>
      </c>
      <c r="D198" s="1">
        <f t="shared" si="7"/>
        <v>135.49866925842039</v>
      </c>
      <c r="E198" s="1">
        <f t="shared" ca="1" si="8"/>
        <v>6.6165056377673256E-5</v>
      </c>
    </row>
    <row r="199" spans="2:5" x14ac:dyDescent="0.3">
      <c r="B199" s="1">
        <v>168</v>
      </c>
      <c r="C199" s="1">
        <f t="shared" ca="1" si="6"/>
        <v>94.549241570534463</v>
      </c>
      <c r="D199" s="1">
        <f t="shared" si="7"/>
        <v>135.55849113853492</v>
      </c>
      <c r="E199" s="1">
        <f t="shared" ca="1" si="8"/>
        <v>2.8664593621132913E-5</v>
      </c>
    </row>
    <row r="200" spans="2:5" x14ac:dyDescent="0.3">
      <c r="B200" s="1">
        <v>169</v>
      </c>
      <c r="C200" s="1">
        <f t="shared" ca="1" si="6"/>
        <v>97.044724067076089</v>
      </c>
      <c r="D200" s="1">
        <f t="shared" si="7"/>
        <v>135.61808420176257</v>
      </c>
      <c r="E200" s="1">
        <f t="shared" ca="1" si="8"/>
        <v>5.2291307826868479E-5</v>
      </c>
    </row>
    <row r="201" spans="2:5" x14ac:dyDescent="0.3">
      <c r="B201" s="1">
        <v>170</v>
      </c>
      <c r="C201" s="1">
        <f t="shared" ca="1" si="6"/>
        <v>116.03645478428459</v>
      </c>
      <c r="D201" s="1">
        <f t="shared" si="7"/>
        <v>135.67745112534425</v>
      </c>
      <c r="E201" s="1">
        <f t="shared" ca="1" si="8"/>
        <v>2.0490646598032105E-3</v>
      </c>
    </row>
    <row r="202" spans="2:5" x14ac:dyDescent="0.3">
      <c r="B202" s="1">
        <v>171</v>
      </c>
      <c r="C202" s="1">
        <f t="shared" ca="1" si="6"/>
        <v>111.14016633901457</v>
      </c>
      <c r="D202" s="1">
        <f t="shared" si="7"/>
        <v>135.73659454201407</v>
      </c>
      <c r="E202" s="1">
        <f t="shared" ca="1" si="8"/>
        <v>9.2776054241930719E-4</v>
      </c>
    </row>
    <row r="203" spans="2:5" x14ac:dyDescent="0.3">
      <c r="B203" s="1">
        <v>172</v>
      </c>
      <c r="C203" s="1">
        <f t="shared" ca="1" si="6"/>
        <v>117.42188081697488</v>
      </c>
      <c r="D203" s="1">
        <f t="shared" si="7"/>
        <v>135.79551704100803</v>
      </c>
      <c r="E203" s="1">
        <f t="shared" ca="1" si="8"/>
        <v>2.5149348008796958E-3</v>
      </c>
    </row>
    <row r="204" spans="2:5" x14ac:dyDescent="0.3">
      <c r="B204" s="1">
        <v>173</v>
      </c>
      <c r="C204" s="1">
        <f t="shared" ca="1" si="6"/>
        <v>90.316126089523934</v>
      </c>
      <c r="D204" s="1">
        <f t="shared" si="7"/>
        <v>135.85422116904405</v>
      </c>
      <c r="E204" s="1">
        <f t="shared" ca="1" si="8"/>
        <v>9.7046003391792295E-6</v>
      </c>
    </row>
    <row r="205" spans="2:5" x14ac:dyDescent="0.3">
      <c r="B205" s="1">
        <v>174</v>
      </c>
      <c r="C205" s="1">
        <f t="shared" ca="1" si="6"/>
        <v>88.669625126750702</v>
      </c>
      <c r="D205" s="1">
        <f t="shared" si="7"/>
        <v>135.91270943127432</v>
      </c>
      <c r="E205" s="1">
        <f t="shared" ca="1" si="8"/>
        <v>6.2327776594272801E-6</v>
      </c>
    </row>
    <row r="206" spans="2:5" x14ac:dyDescent="0.3">
      <c r="B206" s="1">
        <v>175</v>
      </c>
      <c r="C206" s="1">
        <f t="shared" ca="1" si="6"/>
        <v>89.204205374602225</v>
      </c>
      <c r="D206" s="1">
        <f t="shared" si="7"/>
        <v>135.9709842922116</v>
      </c>
      <c r="E206" s="1">
        <f t="shared" ca="1" si="8"/>
        <v>7.2059178675309529E-6</v>
      </c>
    </row>
    <row r="207" spans="2:5" x14ac:dyDescent="0.3">
      <c r="B207" s="1">
        <v>176</v>
      </c>
      <c r="C207" s="1">
        <f t="shared" ca="1" si="6"/>
        <v>86.556525461750937</v>
      </c>
      <c r="D207" s="1">
        <f t="shared" si="7"/>
        <v>136.02904817662886</v>
      </c>
      <c r="E207" s="1">
        <f t="shared" ca="1" si="8"/>
        <v>3.4691579862202087E-6</v>
      </c>
    </row>
    <row r="208" spans="2:5" x14ac:dyDescent="0.3">
      <c r="B208" s="1">
        <v>177</v>
      </c>
      <c r="C208" s="1">
        <f t="shared" ca="1" si="6"/>
        <v>115.10275908597718</v>
      </c>
      <c r="D208" s="1">
        <f t="shared" si="7"/>
        <v>136.086903470435</v>
      </c>
      <c r="E208" s="1">
        <f t="shared" ca="1" si="8"/>
        <v>1.7762521374197048E-3</v>
      </c>
    </row>
    <row r="209" spans="2:5" x14ac:dyDescent="0.3">
      <c r="B209" s="1">
        <v>178</v>
      </c>
      <c r="C209" s="1">
        <f t="shared" ca="1" si="6"/>
        <v>94.527912441982366</v>
      </c>
      <c r="D209" s="1">
        <f t="shared" si="7"/>
        <v>136.1445525215259</v>
      </c>
      <c r="E209" s="1">
        <f t="shared" ca="1" si="8"/>
        <v>2.8514284189185153E-5</v>
      </c>
    </row>
    <row r="210" spans="2:5" x14ac:dyDescent="0.3">
      <c r="B210" s="1">
        <v>179</v>
      </c>
      <c r="C210" s="1">
        <f t="shared" ca="1" si="6"/>
        <v>101.78214077055344</v>
      </c>
      <c r="D210" s="1">
        <f t="shared" si="7"/>
        <v>136.20199764061223</v>
      </c>
      <c r="E210" s="1">
        <f t="shared" ca="1" si="8"/>
        <v>1.5170528367342096E-4</v>
      </c>
    </row>
    <row r="211" spans="2:5" x14ac:dyDescent="0.3">
      <c r="B211" s="1">
        <v>180</v>
      </c>
      <c r="C211" s="1">
        <f t="shared" ca="1" si="6"/>
        <v>95.091077305953604</v>
      </c>
      <c r="D211" s="1">
        <f t="shared" si="7"/>
        <v>136.25924110202527</v>
      </c>
      <c r="E211" s="1">
        <f t="shared" ca="1" si="8"/>
        <v>3.2738262778074457E-5</v>
      </c>
    </row>
    <row r="212" spans="2:5" x14ac:dyDescent="0.3">
      <c r="B212" s="1">
        <v>181</v>
      </c>
      <c r="C212" s="1">
        <f t="shared" ca="1" si="6"/>
        <v>93.433538749946791</v>
      </c>
      <c r="D212" s="1">
        <f t="shared" si="7"/>
        <v>136.31628514450026</v>
      </c>
      <c r="E212" s="1">
        <f t="shared" ca="1" si="8"/>
        <v>2.1713495086740081E-5</v>
      </c>
    </row>
    <row r="213" spans="2:5" x14ac:dyDescent="0.3">
      <c r="B213" s="1">
        <v>182</v>
      </c>
      <c r="C213" s="1">
        <f t="shared" ca="1" si="6"/>
        <v>111.96591660622788</v>
      </c>
      <c r="D213" s="1">
        <f t="shared" si="7"/>
        <v>136.37313197193922</v>
      </c>
      <c r="E213" s="1">
        <f t="shared" ca="1" si="8"/>
        <v>1.0683535956124395E-3</v>
      </c>
    </row>
    <row r="214" spans="2:5" x14ac:dyDescent="0.3">
      <c r="B214" s="1">
        <v>183</v>
      </c>
      <c r="C214" s="1">
        <f t="shared" ca="1" si="6"/>
        <v>90.67891504661408</v>
      </c>
      <c r="D214" s="1">
        <f t="shared" si="7"/>
        <v>136.42978375415322</v>
      </c>
      <c r="E214" s="1">
        <f t="shared" ca="1" si="8"/>
        <v>1.0681802117452618E-5</v>
      </c>
    </row>
    <row r="215" spans="2:5" x14ac:dyDescent="0.3">
      <c r="B215" s="1">
        <v>184</v>
      </c>
      <c r="C215" s="1">
        <f t="shared" ca="1" si="6"/>
        <v>92.626233898949522</v>
      </c>
      <c r="D215" s="1">
        <f t="shared" si="7"/>
        <v>136.48624262758491</v>
      </c>
      <c r="E215" s="1">
        <f t="shared" ca="1" si="8"/>
        <v>1.7699280065838848E-5</v>
      </c>
    </row>
    <row r="216" spans="2:5" x14ac:dyDescent="0.3">
      <c r="B216" s="1">
        <v>185</v>
      </c>
      <c r="C216" s="1">
        <f t="shared" ca="1" si="6"/>
        <v>102.49503998594166</v>
      </c>
      <c r="D216" s="1">
        <f t="shared" si="7"/>
        <v>136.54251069601185</v>
      </c>
      <c r="E216" s="1">
        <f t="shared" ca="1" si="8"/>
        <v>1.7654675921519733E-4</v>
      </c>
    </row>
    <row r="217" spans="2:5" x14ac:dyDescent="0.3">
      <c r="B217" s="1">
        <v>186</v>
      </c>
      <c r="C217" s="1">
        <f t="shared" ca="1" si="6"/>
        <v>83.424662874355136</v>
      </c>
      <c r="D217" s="1">
        <f t="shared" si="7"/>
        <v>136.59859003123154</v>
      </c>
      <c r="E217" s="1">
        <f t="shared" ca="1" si="8"/>
        <v>1.4035723746960188E-6</v>
      </c>
    </row>
    <row r="218" spans="2:5" x14ac:dyDescent="0.3">
      <c r="B218" s="1">
        <v>187</v>
      </c>
      <c r="C218" s="1">
        <f t="shared" ca="1" si="6"/>
        <v>112.90226610726816</v>
      </c>
      <c r="D218" s="1">
        <f t="shared" si="7"/>
        <v>136.65448267372858</v>
      </c>
      <c r="E218" s="1">
        <f t="shared" ca="1" si="8"/>
        <v>1.2491349856506516E-3</v>
      </c>
    </row>
    <row r="219" spans="2:5" x14ac:dyDescent="0.3">
      <c r="B219" s="1">
        <v>188</v>
      </c>
      <c r="C219" s="1">
        <f t="shared" ca="1" si="6"/>
        <v>101.18563323156079</v>
      </c>
      <c r="D219" s="1">
        <f t="shared" si="7"/>
        <v>136.71019063332417</v>
      </c>
      <c r="E219" s="1">
        <f t="shared" ca="1" si="8"/>
        <v>1.3339524439713192E-4</v>
      </c>
    </row>
    <row r="220" spans="2:5" x14ac:dyDescent="0.3">
      <c r="B220" s="1">
        <v>189</v>
      </c>
      <c r="C220" s="1">
        <f t="shared" ca="1" si="6"/>
        <v>94.878317186106685</v>
      </c>
      <c r="D220" s="1">
        <f t="shared" si="7"/>
        <v>136.76571588980906</v>
      </c>
      <c r="E220" s="1">
        <f t="shared" ca="1" si="8"/>
        <v>3.1078678640175824E-5</v>
      </c>
    </row>
    <row r="221" spans="2:5" x14ac:dyDescent="0.3">
      <c r="B221" s="1">
        <v>190</v>
      </c>
      <c r="C221" s="1">
        <f t="shared" ca="1" si="6"/>
        <v>83.605294104570973</v>
      </c>
      <c r="D221" s="1">
        <f t="shared" si="7"/>
        <v>136.82106039356023</v>
      </c>
      <c r="E221" s="1">
        <f t="shared" ca="1" si="8"/>
        <v>1.480522730302598E-6</v>
      </c>
    </row>
    <row r="222" spans="2:5" x14ac:dyDescent="0.3">
      <c r="B222" s="1">
        <v>191</v>
      </c>
      <c r="C222" s="1">
        <f t="shared" ca="1" si="6"/>
        <v>113.18547321328568</v>
      </c>
      <c r="D222" s="1">
        <f t="shared" si="7"/>
        <v>136.87622606614167</v>
      </c>
      <c r="E222" s="1">
        <f t="shared" ca="1" si="8"/>
        <v>1.30861315591653E-3</v>
      </c>
    </row>
    <row r="223" spans="2:5" x14ac:dyDescent="0.3">
      <c r="B223" s="1">
        <v>192</v>
      </c>
      <c r="C223" s="1">
        <f t="shared" ca="1" si="6"/>
        <v>99.282717056846565</v>
      </c>
      <c r="D223" s="1">
        <f t="shared" si="7"/>
        <v>136.93121480089002</v>
      </c>
      <c r="E223" s="1">
        <f t="shared" ca="1" si="8"/>
        <v>8.7568972210482488E-5</v>
      </c>
    </row>
    <row r="224" spans="2:5" x14ac:dyDescent="0.3">
      <c r="B224" s="1">
        <v>193</v>
      </c>
      <c r="C224" s="1">
        <f t="shared" ca="1" si="6"/>
        <v>97.418181908079163</v>
      </c>
      <c r="D224" s="1">
        <f t="shared" si="7"/>
        <v>136.98602846348501</v>
      </c>
      <c r="E224" s="1">
        <f t="shared" ca="1" si="8"/>
        <v>5.7077846237199925E-5</v>
      </c>
    </row>
    <row r="225" spans="2:5" x14ac:dyDescent="0.3">
      <c r="B225" s="1">
        <v>194</v>
      </c>
      <c r="C225" s="1">
        <f t="shared" ref="C225:C288" ca="1" si="9">_xlfn.NORM.INV(RAND(),$C$28,$C$29)</f>
        <v>103.39243486870397</v>
      </c>
      <c r="D225" s="1">
        <f t="shared" ref="D225:D288" si="10">_xlfn.NORM.INV(B225/1001,$D$28,$D$29)</f>
        <v>137.04066889250615</v>
      </c>
      <c r="E225" s="1">
        <f t="shared" ref="E225:E288" ca="1" si="11">_xlfn.NORM.DIST(C225,$D$28,$D$29,0)</f>
        <v>2.1299442354772805E-4</v>
      </c>
    </row>
    <row r="226" spans="2:5" x14ac:dyDescent="0.3">
      <c r="B226" s="1">
        <v>195</v>
      </c>
      <c r="C226" s="1">
        <f t="shared" ca="1" si="9"/>
        <v>101.86497155989382</v>
      </c>
      <c r="D226" s="1">
        <f t="shared" si="10"/>
        <v>137.09513789997487</v>
      </c>
      <c r="E226" s="1">
        <f t="shared" ca="1" si="11"/>
        <v>1.5441985739137482E-4</v>
      </c>
    </row>
    <row r="227" spans="2:5" x14ac:dyDescent="0.3">
      <c r="B227" s="1">
        <v>196</v>
      </c>
      <c r="C227" s="1">
        <f t="shared" ca="1" si="9"/>
        <v>110.31168514836898</v>
      </c>
      <c r="D227" s="1">
        <f t="shared" si="10"/>
        <v>137.1494372718835</v>
      </c>
      <c r="E227" s="1">
        <f t="shared" ca="1" si="11"/>
        <v>8.0284452500194896E-4</v>
      </c>
    </row>
    <row r="228" spans="2:5" x14ac:dyDescent="0.3">
      <c r="B228" s="1">
        <v>197</v>
      </c>
      <c r="C228" s="1">
        <f t="shared" ca="1" si="9"/>
        <v>107.82692635943251</v>
      </c>
      <c r="D228" s="1">
        <f t="shared" si="10"/>
        <v>137.20356876871105</v>
      </c>
      <c r="E228" s="1">
        <f t="shared" ca="1" si="11"/>
        <v>5.1088687117579437E-4</v>
      </c>
    </row>
    <row r="229" spans="2:5" x14ac:dyDescent="0.3">
      <c r="B229" s="1">
        <v>198</v>
      </c>
      <c r="C229" s="1">
        <f t="shared" ca="1" si="9"/>
        <v>91.808593651314197</v>
      </c>
      <c r="D229" s="1">
        <f t="shared" si="10"/>
        <v>137.25753412592621</v>
      </c>
      <c r="E229" s="1">
        <f t="shared" ca="1" si="11"/>
        <v>1.4347052934331079E-5</v>
      </c>
    </row>
    <row r="230" spans="2:5" x14ac:dyDescent="0.3">
      <c r="B230" s="1">
        <v>199</v>
      </c>
      <c r="C230" s="1">
        <f t="shared" ca="1" si="9"/>
        <v>114.80563176913448</v>
      </c>
      <c r="D230" s="1">
        <f t="shared" si="10"/>
        <v>137.31133505447798</v>
      </c>
      <c r="E230" s="1">
        <f t="shared" ca="1" si="11"/>
        <v>1.6959199059083682E-3</v>
      </c>
    </row>
    <row r="231" spans="2:5" x14ac:dyDescent="0.3">
      <c r="B231" s="1">
        <v>200</v>
      </c>
      <c r="C231" s="1">
        <f t="shared" ca="1" si="9"/>
        <v>101.0789380137756</v>
      </c>
      <c r="D231" s="1">
        <f t="shared" si="10"/>
        <v>137.36497324127447</v>
      </c>
      <c r="E231" s="1">
        <f t="shared" ca="1" si="11"/>
        <v>1.3033960184924632E-4</v>
      </c>
    </row>
    <row r="232" spans="2:5" x14ac:dyDescent="0.3">
      <c r="B232" s="1">
        <v>201</v>
      </c>
      <c r="C232" s="1">
        <f t="shared" ca="1" si="9"/>
        <v>107.15521622063481</v>
      </c>
      <c r="D232" s="1">
        <f t="shared" si="10"/>
        <v>137.41845034964996</v>
      </c>
      <c r="E232" s="1">
        <f t="shared" ca="1" si="11"/>
        <v>4.4999791130615477E-4</v>
      </c>
    </row>
    <row r="233" spans="2:5" x14ac:dyDescent="0.3">
      <c r="B233" s="1">
        <v>202</v>
      </c>
      <c r="C233" s="1">
        <f t="shared" ca="1" si="9"/>
        <v>101.18520770560329</v>
      </c>
      <c r="D233" s="1">
        <f t="shared" si="10"/>
        <v>137.47176801982056</v>
      </c>
      <c r="E233" s="1">
        <f t="shared" ca="1" si="11"/>
        <v>1.3338292999326808E-4</v>
      </c>
    </row>
    <row r="234" spans="2:5" x14ac:dyDescent="0.3">
      <c r="B234" s="1">
        <v>203</v>
      </c>
      <c r="C234" s="1">
        <f t="shared" ca="1" si="9"/>
        <v>98.006687687765961</v>
      </c>
      <c r="D234" s="1">
        <f t="shared" si="10"/>
        <v>137.52492786932919</v>
      </c>
      <c r="E234" s="1">
        <f t="shared" ca="1" si="11"/>
        <v>6.5442927984278777E-5</v>
      </c>
    </row>
    <row r="235" spans="2:5" x14ac:dyDescent="0.3">
      <c r="B235" s="1">
        <v>204</v>
      </c>
      <c r="C235" s="1">
        <f t="shared" ca="1" si="9"/>
        <v>91.975780530243995</v>
      </c>
      <c r="D235" s="1">
        <f t="shared" si="10"/>
        <v>137.5779314934797</v>
      </c>
      <c r="E235" s="1">
        <f t="shared" ca="1" si="11"/>
        <v>1.4980086066383552E-5</v>
      </c>
    </row>
    <row r="236" spans="2:5" x14ac:dyDescent="0.3">
      <c r="B236" s="1">
        <v>205</v>
      </c>
      <c r="C236" s="1">
        <f t="shared" ca="1" si="9"/>
        <v>98.423242858946779</v>
      </c>
      <c r="D236" s="1">
        <f t="shared" si="10"/>
        <v>137.63078046576058</v>
      </c>
      <c r="E236" s="1">
        <f t="shared" ca="1" si="11"/>
        <v>7.20277157173094E-5</v>
      </c>
    </row>
    <row r="237" spans="2:5" x14ac:dyDescent="0.3">
      <c r="B237" s="1">
        <v>206</v>
      </c>
      <c r="C237" s="1">
        <f t="shared" ca="1" si="9"/>
        <v>111.40776322788335</v>
      </c>
      <c r="D237" s="1">
        <f t="shared" si="10"/>
        <v>137.68347633825891</v>
      </c>
      <c r="E237" s="1">
        <f t="shared" ca="1" si="11"/>
        <v>9.7149030793870111E-4</v>
      </c>
    </row>
    <row r="238" spans="2:5" x14ac:dyDescent="0.3">
      <c r="B238" s="1">
        <v>207</v>
      </c>
      <c r="C238" s="1">
        <f t="shared" ca="1" si="9"/>
        <v>105.63805782256162</v>
      </c>
      <c r="D238" s="1">
        <f t="shared" si="10"/>
        <v>137.73602064206423</v>
      </c>
      <c r="E238" s="1">
        <f t="shared" ca="1" si="11"/>
        <v>3.3536808237009599E-4</v>
      </c>
    </row>
    <row r="239" spans="2:5" x14ac:dyDescent="0.3">
      <c r="B239" s="1">
        <v>208</v>
      </c>
      <c r="C239" s="1">
        <f t="shared" ca="1" si="9"/>
        <v>108.77170246203333</v>
      </c>
      <c r="D239" s="1">
        <f t="shared" si="10"/>
        <v>137.78841488766327</v>
      </c>
      <c r="E239" s="1">
        <f t="shared" ca="1" si="11"/>
        <v>6.0865375650700658E-4</v>
      </c>
    </row>
    <row r="240" spans="2:5" x14ac:dyDescent="0.3">
      <c r="B240" s="1">
        <v>209</v>
      </c>
      <c r="C240" s="1">
        <f t="shared" ca="1" si="9"/>
        <v>96.490041138557302</v>
      </c>
      <c r="D240" s="1">
        <f t="shared" si="10"/>
        <v>137.84066056532504</v>
      </c>
      <c r="E240" s="1">
        <f t="shared" ca="1" si="11"/>
        <v>4.586021895136224E-5</v>
      </c>
    </row>
    <row r="241" spans="2:5" x14ac:dyDescent="0.3">
      <c r="B241" s="1">
        <v>210</v>
      </c>
      <c r="C241" s="1">
        <f t="shared" ca="1" si="9"/>
        <v>98.365642832918539</v>
      </c>
      <c r="D241" s="1">
        <f t="shared" si="10"/>
        <v>137.89275914547741</v>
      </c>
      <c r="E241" s="1">
        <f t="shared" ca="1" si="11"/>
        <v>7.1082413461152625E-5</v>
      </c>
    </row>
    <row r="242" spans="2:5" x14ac:dyDescent="0.3">
      <c r="B242" s="1">
        <v>211</v>
      </c>
      <c r="C242" s="1">
        <f t="shared" ca="1" si="9"/>
        <v>108.57296918309306</v>
      </c>
      <c r="D242" s="1">
        <f t="shared" si="10"/>
        <v>137.94471207907466</v>
      </c>
      <c r="E242" s="1">
        <f t="shared" ca="1" si="11"/>
        <v>5.8683666639145436E-4</v>
      </c>
    </row>
    <row r="243" spans="2:5" x14ac:dyDescent="0.3">
      <c r="B243" s="1">
        <v>212</v>
      </c>
      <c r="C243" s="1">
        <f t="shared" ca="1" si="9"/>
        <v>96.352840406478876</v>
      </c>
      <c r="D243" s="1">
        <f t="shared" si="10"/>
        <v>137.99652079795675</v>
      </c>
      <c r="E243" s="1">
        <f t="shared" ca="1" si="11"/>
        <v>4.4386122427888721E-5</v>
      </c>
    </row>
    <row r="244" spans="2:5" x14ac:dyDescent="0.3">
      <c r="B244" s="1">
        <v>213</v>
      </c>
      <c r="C244" s="1">
        <f t="shared" ca="1" si="9"/>
        <v>86.764209568571061</v>
      </c>
      <c r="D244" s="1">
        <f t="shared" si="10"/>
        <v>138.04818671520027</v>
      </c>
      <c r="E244" s="1">
        <f t="shared" ca="1" si="11"/>
        <v>3.6780287896680459E-6</v>
      </c>
    </row>
    <row r="245" spans="2:5" x14ac:dyDescent="0.3">
      <c r="B245" s="1">
        <v>214</v>
      </c>
      <c r="C245" s="1">
        <f t="shared" ca="1" si="9"/>
        <v>106.20216425449691</v>
      </c>
      <c r="D245" s="1">
        <f t="shared" si="10"/>
        <v>138.09971122546136</v>
      </c>
      <c r="E245" s="1">
        <f t="shared" ca="1" si="11"/>
        <v>3.7455667306597043E-4</v>
      </c>
    </row>
    <row r="246" spans="2:5" x14ac:dyDescent="0.3">
      <c r="B246" s="1">
        <v>215</v>
      </c>
      <c r="C246" s="1">
        <f t="shared" ca="1" si="9"/>
        <v>116.11916815625307</v>
      </c>
      <c r="D246" s="1">
        <f t="shared" si="10"/>
        <v>138.15109570531101</v>
      </c>
      <c r="E246" s="1">
        <f t="shared" ca="1" si="11"/>
        <v>2.0747771086587451E-3</v>
      </c>
    </row>
    <row r="247" spans="2:5" x14ac:dyDescent="0.3">
      <c r="B247" s="1">
        <v>216</v>
      </c>
      <c r="C247" s="1">
        <f t="shared" ca="1" si="9"/>
        <v>89.250801434089126</v>
      </c>
      <c r="D247" s="1">
        <f t="shared" si="10"/>
        <v>138.20234151356263</v>
      </c>
      <c r="E247" s="1">
        <f t="shared" ca="1" si="11"/>
        <v>7.297181731498728E-6</v>
      </c>
    </row>
    <row r="248" spans="2:5" x14ac:dyDescent="0.3">
      <c r="B248" s="1">
        <v>217</v>
      </c>
      <c r="C248" s="1">
        <f t="shared" ca="1" si="9"/>
        <v>111.28585227555499</v>
      </c>
      <c r="D248" s="1">
        <f t="shared" si="10"/>
        <v>138.25344999159228</v>
      </c>
      <c r="E248" s="1">
        <f t="shared" ca="1" si="11"/>
        <v>9.5135565272029738E-4</v>
      </c>
    </row>
    <row r="249" spans="2:5" x14ac:dyDescent="0.3">
      <c r="B249" s="1">
        <v>218</v>
      </c>
      <c r="C249" s="1">
        <f t="shared" ca="1" si="9"/>
        <v>98.832899462371401</v>
      </c>
      <c r="D249" s="1">
        <f t="shared" si="10"/>
        <v>138.3044224636518</v>
      </c>
      <c r="E249" s="1">
        <f t="shared" ca="1" si="11"/>
        <v>7.9089779107024299E-5</v>
      </c>
    </row>
    <row r="250" spans="2:5" x14ac:dyDescent="0.3">
      <c r="B250" s="1">
        <v>219</v>
      </c>
      <c r="C250" s="1">
        <f t="shared" ca="1" si="9"/>
        <v>95.27864627959957</v>
      </c>
      <c r="D250" s="1">
        <f t="shared" si="10"/>
        <v>138.35526023717495</v>
      </c>
      <c r="E250" s="1">
        <f t="shared" ca="1" si="11"/>
        <v>3.4268980787561184E-5</v>
      </c>
    </row>
    <row r="251" spans="2:5" x14ac:dyDescent="0.3">
      <c r="B251" s="1">
        <v>220</v>
      </c>
      <c r="C251" s="1">
        <f t="shared" ca="1" si="9"/>
        <v>97.810192587147426</v>
      </c>
      <c r="D251" s="1">
        <f t="shared" si="10"/>
        <v>138.40596460307671</v>
      </c>
      <c r="E251" s="1">
        <f t="shared" ca="1" si="11"/>
        <v>6.2532490709066619E-5</v>
      </c>
    </row>
    <row r="252" spans="2:5" x14ac:dyDescent="0.3">
      <c r="B252" s="1">
        <v>221</v>
      </c>
      <c r="C252" s="1">
        <f t="shared" ca="1" si="9"/>
        <v>96.715012418236981</v>
      </c>
      <c r="D252" s="1">
        <f t="shared" si="10"/>
        <v>138.45653683604601</v>
      </c>
      <c r="E252" s="1">
        <f t="shared" ca="1" si="11"/>
        <v>4.8375268852841035E-5</v>
      </c>
    </row>
    <row r="253" spans="2:5" x14ac:dyDescent="0.3">
      <c r="B253" s="1">
        <v>222</v>
      </c>
      <c r="C253" s="1">
        <f t="shared" ca="1" si="9"/>
        <v>115.2903874841796</v>
      </c>
      <c r="D253" s="1">
        <f t="shared" si="10"/>
        <v>138.50697819483213</v>
      </c>
      <c r="E253" s="1">
        <f t="shared" ca="1" si="11"/>
        <v>1.8285591741925887E-3</v>
      </c>
    </row>
    <row r="254" spans="2:5" x14ac:dyDescent="0.3">
      <c r="B254" s="1">
        <v>223</v>
      </c>
      <c r="C254" s="1">
        <f t="shared" ca="1" si="9"/>
        <v>95.208722242493053</v>
      </c>
      <c r="D254" s="1">
        <f t="shared" si="10"/>
        <v>138.55728992252457</v>
      </c>
      <c r="E254" s="1">
        <f t="shared" ca="1" si="11"/>
        <v>3.3690765633208591E-5</v>
      </c>
    </row>
    <row r="255" spans="2:5" x14ac:dyDescent="0.3">
      <c r="B255" s="1">
        <v>224</v>
      </c>
      <c r="C255" s="1">
        <f t="shared" ca="1" si="9"/>
        <v>104.55147230227301</v>
      </c>
      <c r="D255" s="1">
        <f t="shared" si="10"/>
        <v>138.60747324682725</v>
      </c>
      <c r="E255" s="1">
        <f t="shared" ca="1" si="11"/>
        <v>2.6998576189872741E-4</v>
      </c>
    </row>
    <row r="256" spans="2:5" x14ac:dyDescent="0.3">
      <c r="B256" s="1">
        <v>225</v>
      </c>
      <c r="C256" s="1">
        <f t="shared" ca="1" si="9"/>
        <v>101.42814622938256</v>
      </c>
      <c r="D256" s="1">
        <f t="shared" si="10"/>
        <v>138.65752938032625</v>
      </c>
      <c r="E256" s="1">
        <f t="shared" ca="1" si="11"/>
        <v>1.4058322311307444E-4</v>
      </c>
    </row>
    <row r="257" spans="2:5" x14ac:dyDescent="0.3">
      <c r="B257" s="1">
        <v>226</v>
      </c>
      <c r="C257" s="1">
        <f t="shared" ca="1" si="9"/>
        <v>102.4440769506634</v>
      </c>
      <c r="D257" s="1">
        <f t="shared" si="10"/>
        <v>138.70745952075228</v>
      </c>
      <c r="E257" s="1">
        <f t="shared" ca="1" si="11"/>
        <v>1.7465629392019751E-4</v>
      </c>
    </row>
    <row r="258" spans="2:5" x14ac:dyDescent="0.3">
      <c r="B258" s="1">
        <v>227</v>
      </c>
      <c r="C258" s="1">
        <f t="shared" ca="1" si="9"/>
        <v>86.12709973116543</v>
      </c>
      <c r="D258" s="1">
        <f t="shared" si="10"/>
        <v>138.75726485123718</v>
      </c>
      <c r="E258" s="1">
        <f t="shared" ca="1" si="11"/>
        <v>3.0722694263158692E-6</v>
      </c>
    </row>
    <row r="259" spans="2:5" x14ac:dyDescent="0.3">
      <c r="B259" s="1">
        <v>228</v>
      </c>
      <c r="C259" s="1">
        <f t="shared" ca="1" si="9"/>
        <v>88.923461701666241</v>
      </c>
      <c r="D259" s="1">
        <f t="shared" si="10"/>
        <v>138.80694654056509</v>
      </c>
      <c r="E259" s="1">
        <f t="shared" ca="1" si="11"/>
        <v>6.6783405340497208E-6</v>
      </c>
    </row>
    <row r="260" spans="2:5" x14ac:dyDescent="0.3">
      <c r="B260" s="1">
        <v>229</v>
      </c>
      <c r="C260" s="1">
        <f t="shared" ca="1" si="9"/>
        <v>101.00078469274189</v>
      </c>
      <c r="D260" s="1">
        <f t="shared" si="10"/>
        <v>138.8565057434183</v>
      </c>
      <c r="E260" s="1">
        <f t="shared" ca="1" si="11"/>
        <v>1.2814176054859602E-4</v>
      </c>
    </row>
    <row r="261" spans="2:5" x14ac:dyDescent="0.3">
      <c r="B261" s="1">
        <v>230</v>
      </c>
      <c r="C261" s="1">
        <f t="shared" ca="1" si="9"/>
        <v>89.726691234987285</v>
      </c>
      <c r="D261" s="1">
        <f t="shared" si="10"/>
        <v>138.90594360061758</v>
      </c>
      <c r="E261" s="1">
        <f t="shared" ca="1" si="11"/>
        <v>8.2935117436869702E-6</v>
      </c>
    </row>
    <row r="262" spans="2:5" x14ac:dyDescent="0.3">
      <c r="B262" s="1">
        <v>231</v>
      </c>
      <c r="C262" s="1">
        <f t="shared" ca="1" si="9"/>
        <v>104.95018430994166</v>
      </c>
      <c r="D262" s="1">
        <f t="shared" si="10"/>
        <v>138.95526123935807</v>
      </c>
      <c r="E262" s="1">
        <f t="shared" ca="1" si="11"/>
        <v>2.9252588865351744E-4</v>
      </c>
    </row>
    <row r="263" spans="2:5" x14ac:dyDescent="0.3">
      <c r="B263" s="1">
        <v>232</v>
      </c>
      <c r="C263" s="1">
        <f t="shared" ca="1" si="9"/>
        <v>101.41892831639809</v>
      </c>
      <c r="D263" s="1">
        <f t="shared" si="10"/>
        <v>139.00445977343952</v>
      </c>
      <c r="E263" s="1">
        <f t="shared" ca="1" si="11"/>
        <v>1.4030372595597224E-4</v>
      </c>
    </row>
    <row r="264" spans="2:5" x14ac:dyDescent="0.3">
      <c r="B264" s="1">
        <v>233</v>
      </c>
      <c r="C264" s="1">
        <f t="shared" ca="1" si="9"/>
        <v>98.599414771370704</v>
      </c>
      <c r="D264" s="1">
        <f t="shared" si="10"/>
        <v>139.05354030349227</v>
      </c>
      <c r="E264" s="1">
        <f t="shared" ca="1" si="11"/>
        <v>7.499083517815569E-5</v>
      </c>
    </row>
    <row r="265" spans="2:5" x14ac:dyDescent="0.3">
      <c r="B265" s="1">
        <v>234</v>
      </c>
      <c r="C265" s="1">
        <f t="shared" ca="1" si="9"/>
        <v>114.52657388551336</v>
      </c>
      <c r="D265" s="1">
        <f t="shared" si="10"/>
        <v>139.10250391719816</v>
      </c>
      <c r="E265" s="1">
        <f t="shared" ca="1" si="11"/>
        <v>1.6232043484347603E-3</v>
      </c>
    </row>
    <row r="266" spans="2:5" x14ac:dyDescent="0.3">
      <c r="B266" s="1">
        <v>235</v>
      </c>
      <c r="C266" s="1">
        <f t="shared" ca="1" si="9"/>
        <v>97.056092641370725</v>
      </c>
      <c r="D266" s="1">
        <f t="shared" si="10"/>
        <v>139.15135168950707</v>
      </c>
      <c r="E266" s="1">
        <f t="shared" ca="1" si="11"/>
        <v>5.2431394456576445E-5</v>
      </c>
    </row>
    <row r="267" spans="2:5" x14ac:dyDescent="0.3">
      <c r="B267" s="1">
        <v>236</v>
      </c>
      <c r="C267" s="1">
        <f t="shared" ca="1" si="9"/>
        <v>100.32169434951535</v>
      </c>
      <c r="D267" s="1">
        <f t="shared" si="10"/>
        <v>139.20008468284894</v>
      </c>
      <c r="E267" s="1">
        <f t="shared" ca="1" si="11"/>
        <v>1.1041256377201829E-4</v>
      </c>
    </row>
    <row r="268" spans="2:5" x14ac:dyDescent="0.3">
      <c r="B268" s="1">
        <v>237</v>
      </c>
      <c r="C268" s="1">
        <f t="shared" ca="1" si="9"/>
        <v>95.883810877624526</v>
      </c>
      <c r="D268" s="1">
        <f t="shared" si="10"/>
        <v>139.24870394734134</v>
      </c>
      <c r="E268" s="1">
        <f t="shared" ca="1" si="11"/>
        <v>3.9670444304752208E-5</v>
      </c>
    </row>
    <row r="269" spans="2:5" x14ac:dyDescent="0.3">
      <c r="B269" s="1">
        <v>238</v>
      </c>
      <c r="C269" s="1">
        <f t="shared" ca="1" si="9"/>
        <v>86.405462956606314</v>
      </c>
      <c r="D269" s="1">
        <f t="shared" si="10"/>
        <v>139.29721052099305</v>
      </c>
      <c r="E269" s="1">
        <f t="shared" ca="1" si="11"/>
        <v>3.3243226965476596E-6</v>
      </c>
    </row>
    <row r="270" spans="2:5" x14ac:dyDescent="0.3">
      <c r="B270" s="1">
        <v>239</v>
      </c>
      <c r="C270" s="1">
        <f t="shared" ca="1" si="9"/>
        <v>105.40957903908085</v>
      </c>
      <c r="D270" s="1">
        <f t="shared" si="10"/>
        <v>139.34560542990315</v>
      </c>
      <c r="E270" s="1">
        <f t="shared" ca="1" si="11"/>
        <v>3.2055851782395584E-4</v>
      </c>
    </row>
    <row r="271" spans="2:5" x14ac:dyDescent="0.3">
      <c r="B271" s="1">
        <v>240</v>
      </c>
      <c r="C271" s="1">
        <f t="shared" ca="1" si="9"/>
        <v>99.223124565747611</v>
      </c>
      <c r="D271" s="1">
        <f t="shared" si="10"/>
        <v>139.3938896884564</v>
      </c>
      <c r="E271" s="1">
        <f t="shared" ca="1" si="11"/>
        <v>8.6399863231930013E-5</v>
      </c>
    </row>
    <row r="272" spans="2:5" x14ac:dyDescent="0.3">
      <c r="B272" s="1">
        <v>241</v>
      </c>
      <c r="C272" s="1">
        <f t="shared" ca="1" si="9"/>
        <v>119.45467164388249</v>
      </c>
      <c r="D272" s="1">
        <f t="shared" si="10"/>
        <v>139.44206429951444</v>
      </c>
      <c r="E272" s="1">
        <f t="shared" ca="1" si="11"/>
        <v>3.3447610165365715E-3</v>
      </c>
    </row>
    <row r="273" spans="2:5" x14ac:dyDescent="0.3">
      <c r="B273" s="1">
        <v>242</v>
      </c>
      <c r="C273" s="1">
        <f t="shared" ca="1" si="9"/>
        <v>103.00825027526687</v>
      </c>
      <c r="D273" s="1">
        <f t="shared" si="10"/>
        <v>139.49013025460334</v>
      </c>
      <c r="E273" s="1">
        <f t="shared" ca="1" si="11"/>
        <v>1.9663636780254681E-4</v>
      </c>
    </row>
    <row r="274" spans="2:5" x14ac:dyDescent="0.3">
      <c r="B274" s="1">
        <v>243</v>
      </c>
      <c r="C274" s="1">
        <f t="shared" ca="1" si="9"/>
        <v>117.95617817334931</v>
      </c>
      <c r="D274" s="1">
        <f t="shared" si="10"/>
        <v>139.53808853409714</v>
      </c>
      <c r="E274" s="1">
        <f t="shared" ca="1" si="11"/>
        <v>2.7154950730253241E-3</v>
      </c>
    </row>
    <row r="275" spans="2:5" x14ac:dyDescent="0.3">
      <c r="B275" s="1">
        <v>244</v>
      </c>
      <c r="C275" s="1">
        <f t="shared" ca="1" si="9"/>
        <v>91.017052338622619</v>
      </c>
      <c r="D275" s="1">
        <f t="shared" si="10"/>
        <v>139.5859401073981</v>
      </c>
      <c r="E275" s="1">
        <f t="shared" ca="1" si="11"/>
        <v>1.1674851967680249E-5</v>
      </c>
    </row>
    <row r="276" spans="2:5" x14ac:dyDescent="0.3">
      <c r="B276" s="1">
        <v>245</v>
      </c>
      <c r="C276" s="1">
        <f t="shared" ca="1" si="9"/>
        <v>106.95936770693933</v>
      </c>
      <c r="D276" s="1">
        <f t="shared" si="10"/>
        <v>139.63368593311299</v>
      </c>
      <c r="E276" s="1">
        <f t="shared" ca="1" si="11"/>
        <v>4.3348794324189863E-4</v>
      </c>
    </row>
    <row r="277" spans="2:5" x14ac:dyDescent="0.3">
      <c r="B277" s="1">
        <v>246</v>
      </c>
      <c r="C277" s="1">
        <f t="shared" ca="1" si="9"/>
        <v>78.936341116891725</v>
      </c>
      <c r="D277" s="1">
        <f t="shared" si="10"/>
        <v>139.68132695922617</v>
      </c>
      <c r="E277" s="1">
        <f t="shared" ca="1" si="11"/>
        <v>3.5565386222366526E-7</v>
      </c>
    </row>
    <row r="278" spans="2:5" x14ac:dyDescent="0.3">
      <c r="B278" s="1">
        <v>247</v>
      </c>
      <c r="C278" s="1">
        <f t="shared" ca="1" si="9"/>
        <v>97.845330387155229</v>
      </c>
      <c r="D278" s="1">
        <f t="shared" si="10"/>
        <v>139.72886412326915</v>
      </c>
      <c r="E278" s="1">
        <f t="shared" ca="1" si="11"/>
        <v>6.3044063790732409E-5</v>
      </c>
    </row>
    <row r="279" spans="2:5" x14ac:dyDescent="0.3">
      <c r="B279" s="1">
        <v>248</v>
      </c>
      <c r="C279" s="1">
        <f t="shared" ca="1" si="9"/>
        <v>90.386774292329306</v>
      </c>
      <c r="D279" s="1">
        <f t="shared" si="10"/>
        <v>139.77629835248689</v>
      </c>
      <c r="E279" s="1">
        <f t="shared" ca="1" si="11"/>
        <v>9.8880722057407973E-6</v>
      </c>
    </row>
    <row r="280" spans="2:5" x14ac:dyDescent="0.3">
      <c r="B280" s="1">
        <v>249</v>
      </c>
      <c r="C280" s="1">
        <f t="shared" ca="1" si="9"/>
        <v>97.129989828312404</v>
      </c>
      <c r="D280" s="1">
        <f t="shared" si="10"/>
        <v>139.82363056400069</v>
      </c>
      <c r="E280" s="1">
        <f t="shared" ca="1" si="11"/>
        <v>5.3350421479111204E-5</v>
      </c>
    </row>
    <row r="281" spans="2:5" x14ac:dyDescent="0.3">
      <c r="B281" s="1">
        <v>250</v>
      </c>
      <c r="C281" s="1">
        <f t="shared" ca="1" si="9"/>
        <v>106.4037818083154</v>
      </c>
      <c r="D281" s="1">
        <f t="shared" si="10"/>
        <v>139.8708616649682</v>
      </c>
      <c r="E281" s="1">
        <f t="shared" ca="1" si="11"/>
        <v>3.895137111944097E-4</v>
      </c>
    </row>
    <row r="282" spans="2:5" x14ac:dyDescent="0.3">
      <c r="B282" s="1">
        <v>251</v>
      </c>
      <c r="C282" s="1">
        <f t="shared" ca="1" si="9"/>
        <v>100.24962072364491</v>
      </c>
      <c r="D282" s="1">
        <f t="shared" si="10"/>
        <v>139.91799255274009</v>
      </c>
      <c r="E282" s="1">
        <f t="shared" ca="1" si="11"/>
        <v>1.0866818578664018E-4</v>
      </c>
    </row>
    <row r="283" spans="2:5" x14ac:dyDescent="0.3">
      <c r="B283" s="1">
        <v>252</v>
      </c>
      <c r="C283" s="1">
        <f t="shared" ca="1" si="9"/>
        <v>77.087391073629945</v>
      </c>
      <c r="D283" s="1">
        <f t="shared" si="10"/>
        <v>139.96502411501376</v>
      </c>
      <c r="E283" s="1">
        <f t="shared" ca="1" si="11"/>
        <v>1.9684004747738091E-7</v>
      </c>
    </row>
    <row r="284" spans="2:5" x14ac:dyDescent="0.3">
      <c r="B284" s="1">
        <v>253</v>
      </c>
      <c r="C284" s="1">
        <f t="shared" ca="1" si="9"/>
        <v>98.709552585653185</v>
      </c>
      <c r="D284" s="1">
        <f t="shared" si="10"/>
        <v>140.01195722998426</v>
      </c>
      <c r="E284" s="1">
        <f t="shared" ca="1" si="11"/>
        <v>7.6899518137861009E-5</v>
      </c>
    </row>
    <row r="285" spans="2:5" x14ac:dyDescent="0.3">
      <c r="B285" s="1">
        <v>254</v>
      </c>
      <c r="C285" s="1">
        <f t="shared" ca="1" si="9"/>
        <v>106.932380778972</v>
      </c>
      <c r="D285" s="1">
        <f t="shared" si="10"/>
        <v>140.05879276649208</v>
      </c>
      <c r="E285" s="1">
        <f t="shared" ca="1" si="11"/>
        <v>4.3125518415723359E-4</v>
      </c>
    </row>
    <row r="286" spans="2:5" x14ac:dyDescent="0.3">
      <c r="B286" s="1">
        <v>255</v>
      </c>
      <c r="C286" s="1">
        <f t="shared" ca="1" si="9"/>
        <v>107.28427791115898</v>
      </c>
      <c r="D286" s="1">
        <f t="shared" si="10"/>
        <v>140.10553158416826</v>
      </c>
      <c r="E286" s="1">
        <f t="shared" ca="1" si="11"/>
        <v>4.6117704541433809E-4</v>
      </c>
    </row>
    <row r="287" spans="2:5" x14ac:dyDescent="0.3">
      <c r="B287" s="1">
        <v>256</v>
      </c>
      <c r="C287" s="1">
        <f t="shared" ca="1" si="9"/>
        <v>111.18122612612387</v>
      </c>
      <c r="D287" s="1">
        <f t="shared" si="10"/>
        <v>140.15217453357675</v>
      </c>
      <c r="E287" s="1">
        <f t="shared" ca="1" si="11"/>
        <v>9.3435959355842979E-4</v>
      </c>
    </row>
    <row r="288" spans="2:5" x14ac:dyDescent="0.3">
      <c r="B288" s="1">
        <v>257</v>
      </c>
      <c r="C288" s="1">
        <f t="shared" ca="1" si="9"/>
        <v>94.059480692819037</v>
      </c>
      <c r="D288" s="1">
        <f t="shared" si="10"/>
        <v>140.19872245635415</v>
      </c>
      <c r="E288" s="1">
        <f t="shared" ca="1" si="11"/>
        <v>2.5391872847672965E-5</v>
      </c>
    </row>
    <row r="289" spans="2:5" x14ac:dyDescent="0.3">
      <c r="B289" s="1">
        <v>258</v>
      </c>
      <c r="C289" s="1">
        <f t="shared" ref="C289:C352" ca="1" si="12">_xlfn.NORM.INV(RAND(),$C$28,$C$29)</f>
        <v>102.35991459108413</v>
      </c>
      <c r="D289" s="1">
        <f t="shared" ref="D289:D352" si="13">_xlfn.NORM.INV(B289/1001,$D$28,$D$29)</f>
        <v>140.24517618534659</v>
      </c>
      <c r="E289" s="1">
        <f t="shared" ref="E289:E352" ca="1" si="14">_xlfn.NORM.DIST(C289,$D$28,$D$29,0)</f>
        <v>1.7157418518059768E-4</v>
      </c>
    </row>
    <row r="290" spans="2:5" x14ac:dyDescent="0.3">
      <c r="B290" s="1">
        <v>259</v>
      </c>
      <c r="C290" s="1">
        <f t="shared" ca="1" si="12"/>
        <v>96.662152262982502</v>
      </c>
      <c r="D290" s="1">
        <f t="shared" si="13"/>
        <v>140.29153654474439</v>
      </c>
      <c r="E290" s="1">
        <f t="shared" ca="1" si="14"/>
        <v>4.777316323218934E-5</v>
      </c>
    </row>
    <row r="291" spans="2:5" x14ac:dyDescent="0.3">
      <c r="B291" s="1">
        <v>260</v>
      </c>
      <c r="C291" s="1">
        <f t="shared" ca="1" si="12"/>
        <v>94.370443140917772</v>
      </c>
      <c r="D291" s="1">
        <f t="shared" si="13"/>
        <v>140.33780435021382</v>
      </c>
      <c r="E291" s="1">
        <f t="shared" ca="1" si="14"/>
        <v>2.7426979031085627E-5</v>
      </c>
    </row>
    <row r="292" spans="2:5" x14ac:dyDescent="0.3">
      <c r="B292" s="1">
        <v>261</v>
      </c>
      <c r="C292" s="1">
        <f t="shared" ca="1" si="12"/>
        <v>90.36826552299317</v>
      </c>
      <c r="D292" s="1">
        <f t="shared" si="13"/>
        <v>140.38398040902678</v>
      </c>
      <c r="E292" s="1">
        <f t="shared" ca="1" si="14"/>
        <v>9.8396937387176444E-6</v>
      </c>
    </row>
    <row r="293" spans="2:5" x14ac:dyDescent="0.3">
      <c r="B293" s="1">
        <v>262</v>
      </c>
      <c r="C293" s="1">
        <f t="shared" ca="1" si="12"/>
        <v>92.723486474978074</v>
      </c>
      <c r="D293" s="1">
        <f t="shared" si="13"/>
        <v>140.43006552018781</v>
      </c>
      <c r="E293" s="1">
        <f t="shared" ca="1" si="14"/>
        <v>1.8143308592443959E-5</v>
      </c>
    </row>
    <row r="294" spans="2:5" x14ac:dyDescent="0.3">
      <c r="B294" s="1">
        <v>263</v>
      </c>
      <c r="C294" s="1">
        <f t="shared" ca="1" si="12"/>
        <v>120.78266550485179</v>
      </c>
      <c r="D294" s="1">
        <f t="shared" si="13"/>
        <v>140.47606047455903</v>
      </c>
      <c r="E294" s="1">
        <f t="shared" ca="1" si="14"/>
        <v>3.9898781401382323E-3</v>
      </c>
    </row>
    <row r="295" spans="2:5" x14ac:dyDescent="0.3">
      <c r="B295" s="1">
        <v>264</v>
      </c>
      <c r="C295" s="1">
        <f t="shared" ca="1" si="12"/>
        <v>104.14316555664793</v>
      </c>
      <c r="D295" s="1">
        <f t="shared" si="13"/>
        <v>140.52196605498241</v>
      </c>
      <c r="E295" s="1">
        <f t="shared" ca="1" si="14"/>
        <v>2.4852003266262864E-4</v>
      </c>
    </row>
    <row r="296" spans="2:5" x14ac:dyDescent="0.3">
      <c r="B296" s="1">
        <v>265</v>
      </c>
      <c r="C296" s="1">
        <f t="shared" ca="1" si="12"/>
        <v>94.668705818047584</v>
      </c>
      <c r="D296" s="1">
        <f t="shared" si="13"/>
        <v>140.56778303640019</v>
      </c>
      <c r="E296" s="1">
        <f t="shared" ca="1" si="14"/>
        <v>2.952013808284815E-5</v>
      </c>
    </row>
    <row r="297" spans="2:5" x14ac:dyDescent="0.3">
      <c r="B297" s="1">
        <v>266</v>
      </c>
      <c r="C297" s="1">
        <f t="shared" ca="1" si="12"/>
        <v>124.14850459825612</v>
      </c>
      <c r="D297" s="1">
        <f t="shared" si="13"/>
        <v>140.61351218597289</v>
      </c>
      <c r="E297" s="1">
        <f t="shared" ca="1" si="14"/>
        <v>6.0234238637267359E-3</v>
      </c>
    </row>
    <row r="298" spans="2:5" x14ac:dyDescent="0.3">
      <c r="B298" s="1">
        <v>267</v>
      </c>
      <c r="C298" s="1">
        <f t="shared" ca="1" si="12"/>
        <v>104.26453355953078</v>
      </c>
      <c r="D298" s="1">
        <f t="shared" si="13"/>
        <v>140.65915426319529</v>
      </c>
      <c r="E298" s="1">
        <f t="shared" ca="1" si="14"/>
        <v>2.5473569345620199E-4</v>
      </c>
    </row>
    <row r="299" spans="2:5" x14ac:dyDescent="0.3">
      <c r="B299" s="1">
        <v>268</v>
      </c>
      <c r="C299" s="1">
        <f t="shared" ca="1" si="12"/>
        <v>102.0365578102693</v>
      </c>
      <c r="D299" s="1">
        <f t="shared" si="13"/>
        <v>140.70471002001014</v>
      </c>
      <c r="E299" s="1">
        <f t="shared" ca="1" si="14"/>
        <v>1.6018315082683168E-4</v>
      </c>
    </row>
    <row r="300" spans="2:5" x14ac:dyDescent="0.3">
      <c r="B300" s="1">
        <v>269</v>
      </c>
      <c r="C300" s="1">
        <f t="shared" ca="1" si="12"/>
        <v>109.55209533136093</v>
      </c>
      <c r="D300" s="1">
        <f t="shared" si="13"/>
        <v>140.75018020092006</v>
      </c>
      <c r="E300" s="1">
        <f t="shared" ca="1" si="14"/>
        <v>7.012699827710757E-4</v>
      </c>
    </row>
    <row r="301" spans="2:5" x14ac:dyDescent="0.3">
      <c r="B301" s="1">
        <v>270</v>
      </c>
      <c r="C301" s="1">
        <f t="shared" ca="1" si="12"/>
        <v>95.27000898734191</v>
      </c>
      <c r="D301" s="1">
        <f t="shared" si="13"/>
        <v>140.79556554309735</v>
      </c>
      <c r="E301" s="1">
        <f t="shared" ca="1" si="14"/>
        <v>3.4197063833316099E-5</v>
      </c>
    </row>
    <row r="302" spans="2:5" x14ac:dyDescent="0.3">
      <c r="B302" s="1">
        <v>271</v>
      </c>
      <c r="C302" s="1">
        <f t="shared" ca="1" si="12"/>
        <v>109.85270481330431</v>
      </c>
      <c r="D302" s="1">
        <f t="shared" si="13"/>
        <v>140.84086677649171</v>
      </c>
      <c r="E302" s="1">
        <f t="shared" ca="1" si="14"/>
        <v>7.4006072532751383E-4</v>
      </c>
    </row>
    <row r="303" spans="2:5" x14ac:dyDescent="0.3">
      <c r="B303" s="1">
        <v>272</v>
      </c>
      <c r="C303" s="1">
        <f t="shared" ca="1" si="12"/>
        <v>112.97427062070874</v>
      </c>
      <c r="D303" s="1">
        <f t="shared" si="13"/>
        <v>140.88608462393623</v>
      </c>
      <c r="E303" s="1">
        <f t="shared" ca="1" si="14"/>
        <v>1.2640385552824406E-3</v>
      </c>
    </row>
    <row r="304" spans="2:5" x14ac:dyDescent="0.3">
      <c r="B304" s="1">
        <v>273</v>
      </c>
      <c r="C304" s="1">
        <f t="shared" ca="1" si="12"/>
        <v>88.909280403825278</v>
      </c>
      <c r="D304" s="1">
        <f t="shared" si="13"/>
        <v>140.93121980125144</v>
      </c>
      <c r="E304" s="1">
        <f t="shared" ca="1" si="14"/>
        <v>6.6526784982242024E-6</v>
      </c>
    </row>
    <row r="305" spans="2:5" x14ac:dyDescent="0.3">
      <c r="B305" s="1">
        <v>274</v>
      </c>
      <c r="C305" s="1">
        <f t="shared" ca="1" si="12"/>
        <v>108.29499232065211</v>
      </c>
      <c r="D305" s="1">
        <f t="shared" si="13"/>
        <v>140.97627301734749</v>
      </c>
      <c r="E305" s="1">
        <f t="shared" ca="1" si="14"/>
        <v>5.5746163121060297E-4</v>
      </c>
    </row>
    <row r="306" spans="2:5" x14ac:dyDescent="0.3">
      <c r="B306" s="1">
        <v>275</v>
      </c>
      <c r="C306" s="1">
        <f t="shared" ca="1" si="12"/>
        <v>85.031026601862223</v>
      </c>
      <c r="D306" s="1">
        <f t="shared" si="13"/>
        <v>141.02124497432456</v>
      </c>
      <c r="E306" s="1">
        <f t="shared" ca="1" si="14"/>
        <v>2.2447497298789785E-6</v>
      </c>
    </row>
    <row r="307" spans="2:5" x14ac:dyDescent="0.3">
      <c r="B307" s="1">
        <v>276</v>
      </c>
      <c r="C307" s="1">
        <f t="shared" ca="1" si="12"/>
        <v>102.70971408231283</v>
      </c>
      <c r="D307" s="1">
        <f t="shared" si="13"/>
        <v>141.06613636757152</v>
      </c>
      <c r="E307" s="1">
        <f t="shared" ca="1" si="14"/>
        <v>1.8471390606392525E-4</v>
      </c>
    </row>
    <row r="308" spans="2:5" x14ac:dyDescent="0.3">
      <c r="B308" s="1">
        <v>277</v>
      </c>
      <c r="C308" s="1">
        <f t="shared" ca="1" si="12"/>
        <v>99.300940197442458</v>
      </c>
      <c r="D308" s="1">
        <f t="shared" si="13"/>
        <v>141.11094788586291</v>
      </c>
      <c r="E308" s="1">
        <f t="shared" ca="1" si="14"/>
        <v>8.7929352496925669E-5</v>
      </c>
    </row>
    <row r="309" spans="2:5" x14ac:dyDescent="0.3">
      <c r="B309" s="1">
        <v>278</v>
      </c>
      <c r="C309" s="1">
        <f t="shared" ca="1" si="12"/>
        <v>107.06158970685581</v>
      </c>
      <c r="D309" s="1">
        <f t="shared" si="13"/>
        <v>141.15568021145415</v>
      </c>
      <c r="E309" s="1">
        <f t="shared" ca="1" si="14"/>
        <v>4.4203761600531213E-4</v>
      </c>
    </row>
    <row r="310" spans="2:5" x14ac:dyDescent="0.3">
      <c r="B310" s="1">
        <v>279</v>
      </c>
      <c r="C310" s="1">
        <f t="shared" ca="1" si="12"/>
        <v>106.44092329850234</v>
      </c>
      <c r="D310" s="1">
        <f t="shared" si="13"/>
        <v>141.20033402017518</v>
      </c>
      <c r="E310" s="1">
        <f t="shared" ca="1" si="14"/>
        <v>3.9232578246484737E-4</v>
      </c>
    </row>
    <row r="311" spans="2:5" x14ac:dyDescent="0.3">
      <c r="B311" s="1">
        <v>280</v>
      </c>
      <c r="C311" s="1">
        <f t="shared" ca="1" si="12"/>
        <v>109.70495839277081</v>
      </c>
      <c r="D311" s="1">
        <f t="shared" si="13"/>
        <v>141.24490998152248</v>
      </c>
      <c r="E311" s="1">
        <f t="shared" ca="1" si="14"/>
        <v>7.2077064751554446E-4</v>
      </c>
    </row>
    <row r="312" spans="2:5" x14ac:dyDescent="0.3">
      <c r="B312" s="1">
        <v>281</v>
      </c>
      <c r="C312" s="1">
        <f t="shared" ca="1" si="12"/>
        <v>81.24047877117367</v>
      </c>
      <c r="D312" s="1">
        <f t="shared" si="13"/>
        <v>141.2894087587494</v>
      </c>
      <c r="E312" s="1">
        <f t="shared" ca="1" si="14"/>
        <v>7.2770475862616819E-7</v>
      </c>
    </row>
    <row r="313" spans="2:5" x14ac:dyDescent="0.3">
      <c r="B313" s="1">
        <v>282</v>
      </c>
      <c r="C313" s="1">
        <f t="shared" ca="1" si="12"/>
        <v>95.445017510604174</v>
      </c>
      <c r="D313" s="1">
        <f t="shared" si="13"/>
        <v>141.33383100895523</v>
      </c>
      <c r="E313" s="1">
        <f t="shared" ca="1" si="14"/>
        <v>3.5681829063719734E-5</v>
      </c>
    </row>
    <row r="314" spans="2:5" x14ac:dyDescent="0.3">
      <c r="B314" s="1">
        <v>283</v>
      </c>
      <c r="C314" s="1">
        <f t="shared" ca="1" si="12"/>
        <v>112.4181487670028</v>
      </c>
      <c r="D314" s="1">
        <f t="shared" si="13"/>
        <v>141.37817738317233</v>
      </c>
      <c r="E314" s="1">
        <f t="shared" ca="1" si="14"/>
        <v>1.1527031904822057E-3</v>
      </c>
    </row>
    <row r="315" spans="2:5" x14ac:dyDescent="0.3">
      <c r="B315" s="1">
        <v>284</v>
      </c>
      <c r="C315" s="1">
        <f t="shared" ca="1" si="12"/>
        <v>99.18277323168877</v>
      </c>
      <c r="D315" s="1">
        <f t="shared" si="13"/>
        <v>141.42244852645223</v>
      </c>
      <c r="E315" s="1">
        <f t="shared" ca="1" si="14"/>
        <v>8.5616342943723917E-5</v>
      </c>
    </row>
    <row r="316" spans="2:5" x14ac:dyDescent="0.3">
      <c r="B316" s="1">
        <v>285</v>
      </c>
      <c r="C316" s="1">
        <f t="shared" ca="1" si="12"/>
        <v>94.120203298565244</v>
      </c>
      <c r="D316" s="1">
        <f t="shared" si="13"/>
        <v>141.46664507794995</v>
      </c>
      <c r="E316" s="1">
        <f t="shared" ca="1" si="14"/>
        <v>2.5777914331827533E-5</v>
      </c>
    </row>
    <row r="317" spans="2:5" x14ac:dyDescent="0.3">
      <c r="B317" s="1">
        <v>286</v>
      </c>
      <c r="C317" s="1">
        <f t="shared" ca="1" si="12"/>
        <v>101.7815887655875</v>
      </c>
      <c r="D317" s="1">
        <f t="shared" si="13"/>
        <v>141.51076767100705</v>
      </c>
      <c r="E317" s="1">
        <f t="shared" ca="1" si="14"/>
        <v>1.5168733857284591E-4</v>
      </c>
    </row>
    <row r="318" spans="2:5" x14ac:dyDescent="0.3">
      <c r="B318" s="1">
        <v>287</v>
      </c>
      <c r="C318" s="1">
        <f t="shared" ca="1" si="12"/>
        <v>93.687638062802833</v>
      </c>
      <c r="D318" s="1">
        <f t="shared" si="13"/>
        <v>141.55481693323327</v>
      </c>
      <c r="E318" s="1">
        <f t="shared" ca="1" si="14"/>
        <v>2.3142544969432709E-5</v>
      </c>
    </row>
    <row r="319" spans="2:5" x14ac:dyDescent="0.3">
      <c r="B319" s="1">
        <v>288</v>
      </c>
      <c r="C319" s="1">
        <f t="shared" ca="1" si="12"/>
        <v>108.74561805090542</v>
      </c>
      <c r="D319" s="1">
        <f t="shared" si="13"/>
        <v>141.59879348658683</v>
      </c>
      <c r="E319" s="1">
        <f t="shared" ca="1" si="14"/>
        <v>6.0575064449217399E-4</v>
      </c>
    </row>
    <row r="320" spans="2:5" x14ac:dyDescent="0.3">
      <c r="B320" s="1">
        <v>289</v>
      </c>
      <c r="C320" s="1">
        <f t="shared" ca="1" si="12"/>
        <v>105.13774428874075</v>
      </c>
      <c r="D320" s="1">
        <f t="shared" si="13"/>
        <v>141.6426979474532</v>
      </c>
      <c r="E320" s="1">
        <f t="shared" ca="1" si="14"/>
        <v>3.0369639997513401E-4</v>
      </c>
    </row>
    <row r="321" spans="2:5" x14ac:dyDescent="0.3">
      <c r="B321" s="1">
        <v>290</v>
      </c>
      <c r="C321" s="1">
        <f t="shared" ca="1" si="12"/>
        <v>95.445455870406079</v>
      </c>
      <c r="D321" s="1">
        <f t="shared" si="13"/>
        <v>141.68653092672304</v>
      </c>
      <c r="E321" s="1">
        <f t="shared" ca="1" si="14"/>
        <v>3.5685621786221809E-5</v>
      </c>
    </row>
    <row r="322" spans="2:5" x14ac:dyDescent="0.3">
      <c r="B322" s="1">
        <v>291</v>
      </c>
      <c r="C322" s="1">
        <f t="shared" ca="1" si="12"/>
        <v>94.486148892815777</v>
      </c>
      <c r="D322" s="1">
        <f t="shared" si="13"/>
        <v>141.73029302986819</v>
      </c>
      <c r="E322" s="1">
        <f t="shared" ca="1" si="14"/>
        <v>2.8222083967423501E-5</v>
      </c>
    </row>
    <row r="323" spans="2:5" x14ac:dyDescent="0.3">
      <c r="B323" s="1">
        <v>292</v>
      </c>
      <c r="C323" s="1">
        <f t="shared" ca="1" si="12"/>
        <v>77.33691450114074</v>
      </c>
      <c r="D323" s="1">
        <f t="shared" si="13"/>
        <v>141.77398485701707</v>
      </c>
      <c r="E323" s="1">
        <f t="shared" ca="1" si="14"/>
        <v>2.1338812081871919E-7</v>
      </c>
    </row>
    <row r="324" spans="2:5" x14ac:dyDescent="0.3">
      <c r="B324" s="1">
        <v>293</v>
      </c>
      <c r="C324" s="1">
        <f t="shared" ca="1" si="12"/>
        <v>109.39614652562645</v>
      </c>
      <c r="D324" s="1">
        <f t="shared" si="13"/>
        <v>141.81760700302834</v>
      </c>
      <c r="E324" s="1">
        <f t="shared" ca="1" si="14"/>
        <v>6.8184627580713945E-4</v>
      </c>
    </row>
    <row r="325" spans="2:5" x14ac:dyDescent="0.3">
      <c r="B325" s="1">
        <v>294</v>
      </c>
      <c r="C325" s="1">
        <f t="shared" ca="1" si="12"/>
        <v>110.6296906379572</v>
      </c>
      <c r="D325" s="1">
        <f t="shared" si="13"/>
        <v>141.86116005756361</v>
      </c>
      <c r="E325" s="1">
        <f t="shared" ca="1" si="14"/>
        <v>8.4897533698891352E-4</v>
      </c>
    </row>
    <row r="326" spans="2:5" x14ac:dyDescent="0.3">
      <c r="B326" s="1">
        <v>295</v>
      </c>
      <c r="C326" s="1">
        <f t="shared" ca="1" si="12"/>
        <v>107.11860526072292</v>
      </c>
      <c r="D326" s="1">
        <f t="shared" si="13"/>
        <v>141.90464460515904</v>
      </c>
      <c r="E326" s="1">
        <f t="shared" ca="1" si="14"/>
        <v>4.4687032750777273E-4</v>
      </c>
    </row>
    <row r="327" spans="2:5" x14ac:dyDescent="0.3">
      <c r="B327" s="1">
        <v>296</v>
      </c>
      <c r="C327" s="1">
        <f t="shared" ca="1" si="12"/>
        <v>105.5169176168307</v>
      </c>
      <c r="D327" s="1">
        <f t="shared" si="13"/>
        <v>141.9480612252955</v>
      </c>
      <c r="E327" s="1">
        <f t="shared" ca="1" si="14"/>
        <v>3.2744220320937793E-4</v>
      </c>
    </row>
    <row r="328" spans="2:5" x14ac:dyDescent="0.3">
      <c r="B328" s="1">
        <v>297</v>
      </c>
      <c r="C328" s="1">
        <f t="shared" ca="1" si="12"/>
        <v>107.46586278491625</v>
      </c>
      <c r="D328" s="1">
        <f t="shared" si="13"/>
        <v>141.99141049246785</v>
      </c>
      <c r="E328" s="1">
        <f t="shared" ca="1" si="14"/>
        <v>4.7731765110196661E-4</v>
      </c>
    </row>
    <row r="329" spans="2:5" x14ac:dyDescent="0.3">
      <c r="B329" s="1">
        <v>298</v>
      </c>
      <c r="C329" s="1">
        <f t="shared" ca="1" si="12"/>
        <v>99.259829822244271</v>
      </c>
      <c r="D329" s="1">
        <f t="shared" si="13"/>
        <v>142.03469297625304</v>
      </c>
      <c r="E329" s="1">
        <f t="shared" ca="1" si="14"/>
        <v>8.7118264508884293E-5</v>
      </c>
    </row>
    <row r="330" spans="2:5" x14ac:dyDescent="0.3">
      <c r="B330" s="1">
        <v>299</v>
      </c>
      <c r="C330" s="1">
        <f t="shared" ca="1" si="12"/>
        <v>82.018073422835016</v>
      </c>
      <c r="D330" s="1">
        <f t="shared" si="13"/>
        <v>142.07790924137703</v>
      </c>
      <c r="E330" s="1">
        <f t="shared" ca="1" si="14"/>
        <v>9.2166610069180109E-7</v>
      </c>
    </row>
    <row r="331" spans="2:5" x14ac:dyDescent="0.3">
      <c r="B331" s="1">
        <v>300</v>
      </c>
      <c r="C331" s="1">
        <f t="shared" ca="1" si="12"/>
        <v>101.69633709130815</v>
      </c>
      <c r="D331" s="1">
        <f t="shared" si="13"/>
        <v>142.1210598477808</v>
      </c>
      <c r="E331" s="1">
        <f t="shared" ca="1" si="14"/>
        <v>1.489388009127731E-4</v>
      </c>
    </row>
    <row r="332" spans="2:5" x14ac:dyDescent="0.3">
      <c r="B332" s="1">
        <v>301</v>
      </c>
      <c r="C332" s="1">
        <f t="shared" ca="1" si="12"/>
        <v>88.777731636745713</v>
      </c>
      <c r="D332" s="1">
        <f t="shared" si="13"/>
        <v>142.1641453506852</v>
      </c>
      <c r="E332" s="1">
        <f t="shared" ca="1" si="14"/>
        <v>6.4190088875418881E-6</v>
      </c>
    </row>
    <row r="333" spans="2:5" x14ac:dyDescent="0.3">
      <c r="B333" s="1">
        <v>302</v>
      </c>
      <c r="C333" s="1">
        <f t="shared" ca="1" si="12"/>
        <v>78.905152444087307</v>
      </c>
      <c r="D333" s="1">
        <f t="shared" si="13"/>
        <v>142.20716630065476</v>
      </c>
      <c r="E333" s="1">
        <f t="shared" ca="1" si="14"/>
        <v>3.521669017690806E-7</v>
      </c>
    </row>
    <row r="334" spans="2:5" x14ac:dyDescent="0.3">
      <c r="B334" s="1">
        <v>303</v>
      </c>
      <c r="C334" s="1">
        <f t="shared" ca="1" si="12"/>
        <v>81.843330769338849</v>
      </c>
      <c r="D334" s="1">
        <f t="shared" si="13"/>
        <v>142.25012324366065</v>
      </c>
      <c r="E334" s="1">
        <f t="shared" ca="1" si="14"/>
        <v>8.7420777745570052E-7</v>
      </c>
    </row>
    <row r="335" spans="2:5" x14ac:dyDescent="0.3">
      <c r="B335" s="1">
        <v>304</v>
      </c>
      <c r="C335" s="1">
        <f t="shared" ca="1" si="12"/>
        <v>107.35347713676623</v>
      </c>
      <c r="D335" s="1">
        <f t="shared" si="13"/>
        <v>142.29301672114244</v>
      </c>
      <c r="E335" s="1">
        <f t="shared" ca="1" si="14"/>
        <v>4.6727067104738188E-4</v>
      </c>
    </row>
    <row r="336" spans="2:5" x14ac:dyDescent="0.3">
      <c r="B336" s="1">
        <v>305</v>
      </c>
      <c r="C336" s="1">
        <f t="shared" ca="1" si="12"/>
        <v>96.007382157527204</v>
      </c>
      <c r="D336" s="1">
        <f t="shared" si="13"/>
        <v>142.33584727006902</v>
      </c>
      <c r="E336" s="1">
        <f t="shared" ca="1" si="14"/>
        <v>4.0865795624492121E-5</v>
      </c>
    </row>
    <row r="337" spans="2:5" x14ac:dyDescent="0.3">
      <c r="B337" s="1">
        <v>306</v>
      </c>
      <c r="C337" s="1">
        <f t="shared" ca="1" si="12"/>
        <v>100.91628915560169</v>
      </c>
      <c r="D337" s="1">
        <f t="shared" si="13"/>
        <v>142.37861542299868</v>
      </c>
      <c r="E337" s="1">
        <f t="shared" ca="1" si="14"/>
        <v>1.2580339537928507E-4</v>
      </c>
    </row>
    <row r="338" spans="2:5" x14ac:dyDescent="0.3">
      <c r="B338" s="1">
        <v>307</v>
      </c>
      <c r="C338" s="1">
        <f t="shared" ca="1" si="12"/>
        <v>100.35418268014183</v>
      </c>
      <c r="D338" s="1">
        <f t="shared" si="13"/>
        <v>142.4213217081379</v>
      </c>
      <c r="E338" s="1">
        <f t="shared" ca="1" si="14"/>
        <v>1.1120715940301988E-4</v>
      </c>
    </row>
    <row r="339" spans="2:5" x14ac:dyDescent="0.3">
      <c r="B339" s="1">
        <v>308</v>
      </c>
      <c r="C339" s="1">
        <f t="shared" ca="1" si="12"/>
        <v>114.99388454765977</v>
      </c>
      <c r="D339" s="1">
        <f t="shared" si="13"/>
        <v>142.46396664939968</v>
      </c>
      <c r="E339" s="1">
        <f t="shared" ca="1" si="14"/>
        <v>1.7464636059279057E-3</v>
      </c>
    </row>
    <row r="340" spans="2:5" x14ac:dyDescent="0.3">
      <c r="B340" s="1">
        <v>309</v>
      </c>
      <c r="C340" s="1">
        <f t="shared" ca="1" si="12"/>
        <v>98.401422872724538</v>
      </c>
      <c r="D340" s="1">
        <f t="shared" si="13"/>
        <v>142.50655076646063</v>
      </c>
      <c r="E340" s="1">
        <f t="shared" ca="1" si="14"/>
        <v>7.166827143342678E-5</v>
      </c>
    </row>
    <row r="341" spans="2:5" x14ac:dyDescent="0.3">
      <c r="B341" s="1">
        <v>310</v>
      </c>
      <c r="C341" s="1">
        <f t="shared" ca="1" si="12"/>
        <v>102.07008874545386</v>
      </c>
      <c r="D341" s="1">
        <f t="shared" si="13"/>
        <v>142.54907457481744</v>
      </c>
      <c r="E341" s="1">
        <f t="shared" ca="1" si="14"/>
        <v>1.6133180951325289E-4</v>
      </c>
    </row>
    <row r="342" spans="2:5" x14ac:dyDescent="0.3">
      <c r="B342" s="1">
        <v>311</v>
      </c>
      <c r="C342" s="1">
        <f t="shared" ca="1" si="12"/>
        <v>103.85870383405312</v>
      </c>
      <c r="D342" s="1">
        <f t="shared" si="13"/>
        <v>142.59153858584219</v>
      </c>
      <c r="E342" s="1">
        <f t="shared" ca="1" si="14"/>
        <v>2.3447946611101947E-4</v>
      </c>
    </row>
    <row r="343" spans="2:5" x14ac:dyDescent="0.3">
      <c r="B343" s="1">
        <v>312</v>
      </c>
      <c r="C343" s="1">
        <f t="shared" ca="1" si="12"/>
        <v>100.8458476582807</v>
      </c>
      <c r="D343" s="1">
        <f t="shared" si="13"/>
        <v>142.63394330683712</v>
      </c>
      <c r="E343" s="1">
        <f t="shared" ca="1" si="14"/>
        <v>1.2388361140670151E-4</v>
      </c>
    </row>
    <row r="344" spans="2:5" x14ac:dyDescent="0.3">
      <c r="B344" s="1">
        <v>313</v>
      </c>
      <c r="C344" s="1">
        <f t="shared" ca="1" si="12"/>
        <v>111.43959479297126</v>
      </c>
      <c r="D344" s="1">
        <f t="shared" si="13"/>
        <v>142.67628924108843</v>
      </c>
      <c r="E344" s="1">
        <f t="shared" ca="1" si="14"/>
        <v>9.7680674136972623E-4</v>
      </c>
    </row>
    <row r="345" spans="2:5" x14ac:dyDescent="0.3">
      <c r="B345" s="1">
        <v>314</v>
      </c>
      <c r="C345" s="1">
        <f t="shared" ca="1" si="12"/>
        <v>105.90163886470422</v>
      </c>
      <c r="D345" s="1">
        <f t="shared" si="13"/>
        <v>142.7185768879192</v>
      </c>
      <c r="E345" s="1">
        <f t="shared" ca="1" si="14"/>
        <v>3.5320302567992033E-4</v>
      </c>
    </row>
    <row r="346" spans="2:5" x14ac:dyDescent="0.3">
      <c r="B346" s="1">
        <v>315</v>
      </c>
      <c r="C346" s="1">
        <f t="shared" ca="1" si="12"/>
        <v>100.81799954399563</v>
      </c>
      <c r="D346" s="1">
        <f t="shared" si="13"/>
        <v>142.76080674274169</v>
      </c>
      <c r="E346" s="1">
        <f t="shared" ca="1" si="14"/>
        <v>1.231320065645171E-4</v>
      </c>
    </row>
    <row r="347" spans="2:5" x14ac:dyDescent="0.3">
      <c r="B347" s="1">
        <v>316</v>
      </c>
      <c r="C347" s="1">
        <f t="shared" ca="1" si="12"/>
        <v>107.89623033392749</v>
      </c>
      <c r="D347" s="1">
        <f t="shared" si="13"/>
        <v>142.80297929710875</v>
      </c>
      <c r="E347" s="1">
        <f t="shared" ca="1" si="14"/>
        <v>5.1756108498016509E-4</v>
      </c>
    </row>
    <row r="348" spans="2:5" x14ac:dyDescent="0.3">
      <c r="B348" s="1">
        <v>317</v>
      </c>
      <c r="C348" s="1">
        <f t="shared" ca="1" si="12"/>
        <v>116.5780782068111</v>
      </c>
      <c r="D348" s="1">
        <f t="shared" si="13"/>
        <v>142.84509503876444</v>
      </c>
      <c r="E348" s="1">
        <f t="shared" ca="1" si="14"/>
        <v>2.2221808668333671E-3</v>
      </c>
    </row>
    <row r="349" spans="2:5" x14ac:dyDescent="0.3">
      <c r="B349" s="1">
        <v>318</v>
      </c>
      <c r="C349" s="1">
        <f t="shared" ca="1" si="12"/>
        <v>96.194858670199494</v>
      </c>
      <c r="D349" s="1">
        <f t="shared" si="13"/>
        <v>142.8871544516939</v>
      </c>
      <c r="E349" s="1">
        <f t="shared" ca="1" si="14"/>
        <v>4.274291826098501E-5</v>
      </c>
    </row>
    <row r="350" spans="2:5" x14ac:dyDescent="0.3">
      <c r="B350" s="1">
        <v>319</v>
      </c>
      <c r="C350" s="1">
        <f t="shared" ca="1" si="12"/>
        <v>96.606150635308467</v>
      </c>
      <c r="D350" s="1">
        <f t="shared" si="13"/>
        <v>142.92915801617266</v>
      </c>
      <c r="E350" s="1">
        <f t="shared" ca="1" si="14"/>
        <v>4.7142809291216734E-5</v>
      </c>
    </row>
    <row r="351" spans="2:5" x14ac:dyDescent="0.3">
      <c r="B351" s="1">
        <v>320</v>
      </c>
      <c r="C351" s="1">
        <f t="shared" ca="1" si="12"/>
        <v>106.03096524529036</v>
      </c>
      <c r="D351" s="1">
        <f t="shared" si="13"/>
        <v>142.97110620881497</v>
      </c>
      <c r="E351" s="1">
        <f t="shared" ca="1" si="14"/>
        <v>3.6225663474566573E-4</v>
      </c>
    </row>
    <row r="352" spans="2:5" x14ac:dyDescent="0.3">
      <c r="B352" s="1">
        <v>321</v>
      </c>
      <c r="C352" s="1">
        <f t="shared" ca="1" si="12"/>
        <v>107.67090597084277</v>
      </c>
      <c r="D352" s="1">
        <f t="shared" si="13"/>
        <v>143.01299950262154</v>
      </c>
      <c r="E352" s="1">
        <f t="shared" ca="1" si="14"/>
        <v>4.9613609052441099E-4</v>
      </c>
    </row>
    <row r="353" spans="2:5" x14ac:dyDescent="0.3">
      <c r="B353" s="1">
        <v>322</v>
      </c>
      <c r="C353" s="1">
        <f t="shared" ref="C353:C416" ca="1" si="15">_xlfn.NORM.INV(RAND(),$C$28,$C$29)</f>
        <v>93.871794089926411</v>
      </c>
      <c r="D353" s="1">
        <f t="shared" ref="D353:D416" si="16">_xlfn.NORM.INV(B353/1001,$D$28,$D$29)</f>
        <v>143.0548383670266</v>
      </c>
      <c r="E353" s="1">
        <f t="shared" ref="E353:E416" ca="1" si="17">_xlfn.NORM.DIST(C353,$D$28,$D$29,0)</f>
        <v>2.4232322491616993E-5</v>
      </c>
    </row>
    <row r="354" spans="2:5" x14ac:dyDescent="0.3">
      <c r="B354" s="1">
        <v>323</v>
      </c>
      <c r="C354" s="1">
        <f t="shared" ca="1" si="15"/>
        <v>104.97022377390016</v>
      </c>
      <c r="D354" s="1">
        <f t="shared" si="16"/>
        <v>143.09662326794424</v>
      </c>
      <c r="E354" s="1">
        <f t="shared" ca="1" si="17"/>
        <v>2.9370169464158042E-4</v>
      </c>
    </row>
    <row r="355" spans="2:5" x14ac:dyDescent="0.3">
      <c r="B355" s="1">
        <v>324</v>
      </c>
      <c r="C355" s="1">
        <f t="shared" ca="1" si="15"/>
        <v>100.43892627956785</v>
      </c>
      <c r="D355" s="1">
        <f t="shared" si="16"/>
        <v>143.13835466781416</v>
      </c>
      <c r="E355" s="1">
        <f t="shared" ca="1" si="17"/>
        <v>1.1330432227814435E-4</v>
      </c>
    </row>
    <row r="356" spans="2:5" x14ac:dyDescent="0.3">
      <c r="B356" s="1">
        <v>325</v>
      </c>
      <c r="C356" s="1">
        <f t="shared" ca="1" si="15"/>
        <v>106.72048029132469</v>
      </c>
      <c r="D356" s="1">
        <f t="shared" si="16"/>
        <v>143.18003302564659</v>
      </c>
      <c r="E356" s="1">
        <f t="shared" ca="1" si="17"/>
        <v>4.1407204798244406E-4</v>
      </c>
    </row>
    <row r="357" spans="2:5" x14ac:dyDescent="0.3">
      <c r="B357" s="1">
        <v>326</v>
      </c>
      <c r="C357" s="1">
        <f t="shared" ca="1" si="15"/>
        <v>99.631360603787655</v>
      </c>
      <c r="D357" s="1">
        <f t="shared" si="16"/>
        <v>143.22165879706668</v>
      </c>
      <c r="E357" s="1">
        <f t="shared" ca="1" si="17"/>
        <v>9.4702880172519411E-5</v>
      </c>
    </row>
    <row r="358" spans="2:5" x14ac:dyDescent="0.3">
      <c r="B358" s="1">
        <v>327</v>
      </c>
      <c r="C358" s="1">
        <f t="shared" ca="1" si="15"/>
        <v>114.10675023423065</v>
      </c>
      <c r="D358" s="1">
        <f t="shared" si="16"/>
        <v>143.26323243435829</v>
      </c>
      <c r="E358" s="1">
        <f t="shared" ca="1" si="17"/>
        <v>1.5186492046091985E-3</v>
      </c>
    </row>
    <row r="359" spans="2:5" x14ac:dyDescent="0.3">
      <c r="B359" s="1">
        <v>328</v>
      </c>
      <c r="C359" s="1">
        <f t="shared" ca="1" si="15"/>
        <v>105.07296116311859</v>
      </c>
      <c r="D359" s="1">
        <f t="shared" si="16"/>
        <v>143.30475438650708</v>
      </c>
      <c r="E359" s="1">
        <f t="shared" ca="1" si="17"/>
        <v>2.9979599499478876E-4</v>
      </c>
    </row>
    <row r="360" spans="2:5" x14ac:dyDescent="0.3">
      <c r="B360" s="1">
        <v>329</v>
      </c>
      <c r="C360" s="1">
        <f t="shared" ca="1" si="15"/>
        <v>92.615190037211875</v>
      </c>
      <c r="D360" s="1">
        <f t="shared" si="16"/>
        <v>143.34622509924301</v>
      </c>
      <c r="E360" s="1">
        <f t="shared" ca="1" si="17"/>
        <v>1.7649502028349413E-5</v>
      </c>
    </row>
    <row r="361" spans="2:5" x14ac:dyDescent="0.3">
      <c r="B361" s="1">
        <v>330</v>
      </c>
      <c r="C361" s="1">
        <f t="shared" ca="1" si="15"/>
        <v>108.29159817887748</v>
      </c>
      <c r="D361" s="1">
        <f t="shared" si="16"/>
        <v>143.38764501508223</v>
      </c>
      <c r="E361" s="1">
        <f t="shared" ca="1" si="17"/>
        <v>5.5711101522821322E-4</v>
      </c>
    </row>
    <row r="362" spans="2:5" x14ac:dyDescent="0.3">
      <c r="B362" s="1">
        <v>331</v>
      </c>
      <c r="C362" s="1">
        <f t="shared" ca="1" si="15"/>
        <v>104.24834136813257</v>
      </c>
      <c r="D362" s="1">
        <f t="shared" si="16"/>
        <v>143.42901457336839</v>
      </c>
      <c r="E362" s="1">
        <f t="shared" ca="1" si="17"/>
        <v>2.5389849531356649E-4</v>
      </c>
    </row>
    <row r="363" spans="2:5" x14ac:dyDescent="0.3">
      <c r="B363" s="1">
        <v>332</v>
      </c>
      <c r="C363" s="1">
        <f t="shared" ca="1" si="15"/>
        <v>93.802469570963567</v>
      </c>
      <c r="D363" s="1">
        <f t="shared" si="16"/>
        <v>143.47033421031341</v>
      </c>
      <c r="E363" s="1">
        <f t="shared" ca="1" si="17"/>
        <v>2.3816606715156509E-5</v>
      </c>
    </row>
    <row r="364" spans="2:5" x14ac:dyDescent="0.3">
      <c r="B364" s="1">
        <v>333</v>
      </c>
      <c r="C364" s="1">
        <f t="shared" ca="1" si="15"/>
        <v>95.720400812667322</v>
      </c>
      <c r="D364" s="1">
        <f t="shared" si="16"/>
        <v>143.51160435903756</v>
      </c>
      <c r="E364" s="1">
        <f t="shared" ca="1" si="17"/>
        <v>3.8139263704305769E-5</v>
      </c>
    </row>
    <row r="365" spans="2:5" x14ac:dyDescent="0.3">
      <c r="B365" s="1">
        <v>334</v>
      </c>
      <c r="C365" s="1">
        <f t="shared" ca="1" si="15"/>
        <v>83.128927708813052</v>
      </c>
      <c r="D365" s="1">
        <f t="shared" si="16"/>
        <v>143.55282544960917</v>
      </c>
      <c r="E365" s="1">
        <f t="shared" ca="1" si="17"/>
        <v>1.285722910161117E-6</v>
      </c>
    </row>
    <row r="366" spans="2:5" x14ac:dyDescent="0.3">
      <c r="B366" s="1">
        <v>335</v>
      </c>
      <c r="C366" s="1">
        <f t="shared" ca="1" si="15"/>
        <v>104.6492897477949</v>
      </c>
      <c r="D366" s="1">
        <f t="shared" si="16"/>
        <v>143.59399790908361</v>
      </c>
      <c r="E366" s="1">
        <f t="shared" ca="1" si="17"/>
        <v>2.7536746581934739E-4</v>
      </c>
    </row>
    <row r="367" spans="2:5" x14ac:dyDescent="0.3">
      <c r="B367" s="1">
        <v>336</v>
      </c>
      <c r="C367" s="1">
        <f t="shared" ca="1" si="15"/>
        <v>101.58525597327346</v>
      </c>
      <c r="D367" s="1">
        <f t="shared" si="16"/>
        <v>143.63512216154174</v>
      </c>
      <c r="E367" s="1">
        <f t="shared" ca="1" si="17"/>
        <v>1.4542505205046124E-4</v>
      </c>
    </row>
    <row r="368" spans="2:5" x14ac:dyDescent="0.3">
      <c r="B368" s="1">
        <v>337</v>
      </c>
      <c r="C368" s="1">
        <f t="shared" ca="1" si="15"/>
        <v>109.34746472490332</v>
      </c>
      <c r="D368" s="1">
        <f t="shared" si="16"/>
        <v>143.67619862812811</v>
      </c>
      <c r="E368" s="1">
        <f t="shared" ca="1" si="17"/>
        <v>6.7587879976021073E-4</v>
      </c>
    </row>
    <row r="369" spans="2:5" x14ac:dyDescent="0.3">
      <c r="B369" s="1">
        <v>338</v>
      </c>
      <c r="C369" s="1">
        <f t="shared" ca="1" si="15"/>
        <v>107.98149684466793</v>
      </c>
      <c r="D369" s="1">
        <f t="shared" si="16"/>
        <v>143.71722772708819</v>
      </c>
      <c r="E369" s="1">
        <f t="shared" ca="1" si="17"/>
        <v>5.2587689241877743E-4</v>
      </c>
    </row>
    <row r="370" spans="2:5" x14ac:dyDescent="0.3">
      <c r="B370" s="1">
        <v>339</v>
      </c>
      <c r="C370" s="1">
        <f t="shared" ca="1" si="15"/>
        <v>105.22843223961368</v>
      </c>
      <c r="D370" s="1">
        <f t="shared" si="16"/>
        <v>143.75820987380544</v>
      </c>
      <c r="E370" s="1">
        <f t="shared" ca="1" si="17"/>
        <v>3.0923215737408864E-4</v>
      </c>
    </row>
    <row r="371" spans="2:5" x14ac:dyDescent="0.3">
      <c r="B371" s="1">
        <v>340</v>
      </c>
      <c r="C371" s="1">
        <f t="shared" ca="1" si="15"/>
        <v>104.07521971837082</v>
      </c>
      <c r="D371" s="1">
        <f t="shared" si="16"/>
        <v>143.79914548083781</v>
      </c>
      <c r="E371" s="1">
        <f t="shared" ca="1" si="17"/>
        <v>2.4509975271578237E-4</v>
      </c>
    </row>
    <row r="372" spans="2:5" x14ac:dyDescent="0.3">
      <c r="B372" s="1">
        <v>341</v>
      </c>
      <c r="C372" s="1">
        <f t="shared" ca="1" si="15"/>
        <v>100.29717371303738</v>
      </c>
      <c r="D372" s="1">
        <f t="shared" si="16"/>
        <v>143.84003495795352</v>
      </c>
      <c r="E372" s="1">
        <f t="shared" ca="1" si="17"/>
        <v>1.0981626176666922E-4</v>
      </c>
    </row>
    <row r="373" spans="2:5" x14ac:dyDescent="0.3">
      <c r="B373" s="1">
        <v>342</v>
      </c>
      <c r="C373" s="1">
        <f t="shared" ca="1" si="15"/>
        <v>113.27031063657554</v>
      </c>
      <c r="D373" s="1">
        <f t="shared" si="16"/>
        <v>143.88087871216672</v>
      </c>
      <c r="E373" s="1">
        <f t="shared" ca="1" si="17"/>
        <v>1.3268835961323527E-3</v>
      </c>
    </row>
    <row r="374" spans="2:5" x14ac:dyDescent="0.3">
      <c r="B374" s="1">
        <v>343</v>
      </c>
      <c r="C374" s="1">
        <f t="shared" ca="1" si="15"/>
        <v>112.29620939796516</v>
      </c>
      <c r="D374" s="1">
        <f t="shared" si="16"/>
        <v>143.92167714777247</v>
      </c>
      <c r="E374" s="1">
        <f t="shared" ca="1" si="17"/>
        <v>1.1294255652027827E-3</v>
      </c>
    </row>
    <row r="375" spans="2:5" x14ac:dyDescent="0.3">
      <c r="B375" s="1">
        <v>344</v>
      </c>
      <c r="C375" s="1">
        <f t="shared" ca="1" si="15"/>
        <v>97.487126076702282</v>
      </c>
      <c r="D375" s="1">
        <f t="shared" si="16"/>
        <v>143.9624306663811</v>
      </c>
      <c r="E375" s="1">
        <f t="shared" ca="1" si="17"/>
        <v>5.8004322864454839E-5</v>
      </c>
    </row>
    <row r="376" spans="2:5" x14ac:dyDescent="0.3">
      <c r="B376" s="1">
        <v>345</v>
      </c>
      <c r="C376" s="1">
        <f t="shared" ca="1" si="15"/>
        <v>108.49805704942233</v>
      </c>
      <c r="D376" s="1">
        <f t="shared" si="16"/>
        <v>144.00313966695251</v>
      </c>
      <c r="E376" s="1">
        <f t="shared" ca="1" si="17"/>
        <v>5.7879087346612271E-4</v>
      </c>
    </row>
    <row r="377" spans="2:5" x14ac:dyDescent="0.3">
      <c r="B377" s="1">
        <v>346</v>
      </c>
      <c r="C377" s="1">
        <f t="shared" ca="1" si="15"/>
        <v>96.585270664221497</v>
      </c>
      <c r="D377" s="1">
        <f t="shared" si="16"/>
        <v>144.04380454582969</v>
      </c>
      <c r="E377" s="1">
        <f t="shared" ca="1" si="17"/>
        <v>4.6909751698540789E-5</v>
      </c>
    </row>
    <row r="378" spans="2:5" x14ac:dyDescent="0.3">
      <c r="B378" s="1">
        <v>347</v>
      </c>
      <c r="C378" s="1">
        <f t="shared" ca="1" si="15"/>
        <v>117.44918573680546</v>
      </c>
      <c r="D378" s="1">
        <f t="shared" si="16"/>
        <v>144.0844256967718</v>
      </c>
      <c r="E378" s="1">
        <f t="shared" ca="1" si="17"/>
        <v>2.5248931536849956E-3</v>
      </c>
    </row>
    <row r="379" spans="2:5" x14ac:dyDescent="0.3">
      <c r="B379" s="1">
        <v>348</v>
      </c>
      <c r="C379" s="1">
        <f t="shared" ca="1" si="15"/>
        <v>110.99680489407218</v>
      </c>
      <c r="D379" s="1">
        <f t="shared" si="16"/>
        <v>144.12500351098714</v>
      </c>
      <c r="E379" s="1">
        <f t="shared" ca="1" si="17"/>
        <v>9.0502990070806977E-4</v>
      </c>
    </row>
    <row r="380" spans="2:5" x14ac:dyDescent="0.3">
      <c r="B380" s="1">
        <v>349</v>
      </c>
      <c r="C380" s="1">
        <f t="shared" ca="1" si="15"/>
        <v>108.74887188958974</v>
      </c>
      <c r="D380" s="1">
        <f t="shared" si="16"/>
        <v>144.16553837716529</v>
      </c>
      <c r="E380" s="1">
        <f t="shared" ca="1" si="17"/>
        <v>6.0611212917042383E-4</v>
      </c>
    </row>
    <row r="381" spans="2:5" x14ac:dyDescent="0.3">
      <c r="B381" s="1">
        <v>350</v>
      </c>
      <c r="C381" s="1">
        <f t="shared" ca="1" si="15"/>
        <v>97.858004605847498</v>
      </c>
      <c r="D381" s="1">
        <f t="shared" si="16"/>
        <v>144.20603068150905</v>
      </c>
      <c r="E381" s="1">
        <f t="shared" ca="1" si="17"/>
        <v>6.3229528520977838E-5</v>
      </c>
    </row>
    <row r="382" spans="2:5" x14ac:dyDescent="0.3">
      <c r="B382" s="1">
        <v>351</v>
      </c>
      <c r="C382" s="1">
        <f t="shared" ca="1" si="15"/>
        <v>85.654668236928302</v>
      </c>
      <c r="D382" s="1">
        <f t="shared" si="16"/>
        <v>144.24648080776598</v>
      </c>
      <c r="E382" s="1">
        <f t="shared" ca="1" si="17"/>
        <v>2.6853387691062978E-6</v>
      </c>
    </row>
    <row r="383" spans="2:5" x14ac:dyDescent="0.3">
      <c r="B383" s="1">
        <v>352</v>
      </c>
      <c r="C383" s="1">
        <f t="shared" ca="1" si="15"/>
        <v>103.96159146170409</v>
      </c>
      <c r="D383" s="1">
        <f t="shared" si="16"/>
        <v>144.28688913725944</v>
      </c>
      <c r="E383" s="1">
        <f t="shared" ca="1" si="17"/>
        <v>2.3947377476163034E-4</v>
      </c>
    </row>
    <row r="384" spans="2:5" x14ac:dyDescent="0.3">
      <c r="B384" s="1">
        <v>353</v>
      </c>
      <c r="C384" s="1">
        <f t="shared" ca="1" si="15"/>
        <v>88.735288962492945</v>
      </c>
      <c r="D384" s="1">
        <f t="shared" si="16"/>
        <v>144.3272560489192</v>
      </c>
      <c r="E384" s="1">
        <f t="shared" ca="1" si="17"/>
        <v>6.3452792793715382E-6</v>
      </c>
    </row>
    <row r="385" spans="2:5" x14ac:dyDescent="0.3">
      <c r="B385" s="1">
        <v>354</v>
      </c>
      <c r="C385" s="1">
        <f t="shared" ca="1" si="15"/>
        <v>104.2713174024279</v>
      </c>
      <c r="D385" s="1">
        <f t="shared" si="16"/>
        <v>144.3675819193119</v>
      </c>
      <c r="E385" s="1">
        <f t="shared" ca="1" si="17"/>
        <v>2.5508717571964937E-4</v>
      </c>
    </row>
    <row r="386" spans="2:5" x14ac:dyDescent="0.3">
      <c r="B386" s="1">
        <v>355</v>
      </c>
      <c r="C386" s="1">
        <f t="shared" ca="1" si="15"/>
        <v>88.542027874540423</v>
      </c>
      <c r="D386" s="1">
        <f t="shared" si="16"/>
        <v>144.40786712267075</v>
      </c>
      <c r="E386" s="1">
        <f t="shared" ca="1" si="17"/>
        <v>6.0195079343113269E-6</v>
      </c>
    </row>
    <row r="387" spans="2:5" x14ac:dyDescent="0.3">
      <c r="B387" s="1">
        <v>356</v>
      </c>
      <c r="C387" s="1">
        <f t="shared" ca="1" si="15"/>
        <v>120.3535181572404</v>
      </c>
      <c r="D387" s="1">
        <f t="shared" si="16"/>
        <v>144.4481120309253</v>
      </c>
      <c r="E387" s="1">
        <f t="shared" ca="1" si="17"/>
        <v>3.7720724675532817E-3</v>
      </c>
    </row>
    <row r="388" spans="2:5" x14ac:dyDescent="0.3">
      <c r="B388" s="1">
        <v>357</v>
      </c>
      <c r="C388" s="1">
        <f t="shared" ca="1" si="15"/>
        <v>92.02139551067927</v>
      </c>
      <c r="D388" s="1">
        <f t="shared" si="16"/>
        <v>144.4883170137303</v>
      </c>
      <c r="E388" s="1">
        <f t="shared" ca="1" si="17"/>
        <v>1.5157273837743262E-5</v>
      </c>
    </row>
    <row r="389" spans="2:5" x14ac:dyDescent="0.3">
      <c r="B389" s="1">
        <v>358</v>
      </c>
      <c r="C389" s="1">
        <f t="shared" ca="1" si="15"/>
        <v>87.113476604734799</v>
      </c>
      <c r="D389" s="1">
        <f t="shared" si="16"/>
        <v>144.52848243849471</v>
      </c>
      <c r="E389" s="1">
        <f t="shared" ca="1" si="17"/>
        <v>4.0562814607663121E-6</v>
      </c>
    </row>
    <row r="390" spans="2:5" x14ac:dyDescent="0.3">
      <c r="B390" s="1">
        <v>359</v>
      </c>
      <c r="C390" s="1">
        <f t="shared" ca="1" si="15"/>
        <v>97.974413591055708</v>
      </c>
      <c r="D390" s="1">
        <f t="shared" si="16"/>
        <v>144.5686086704101</v>
      </c>
      <c r="E390" s="1">
        <f t="shared" ca="1" si="17"/>
        <v>6.4956523479629022E-5</v>
      </c>
    </row>
    <row r="391" spans="2:5" x14ac:dyDescent="0.3">
      <c r="B391" s="1">
        <v>360</v>
      </c>
      <c r="C391" s="1">
        <f t="shared" ca="1" si="15"/>
        <v>114.6484830624166</v>
      </c>
      <c r="D391" s="1">
        <f t="shared" si="16"/>
        <v>144.60869607247866</v>
      </c>
      <c r="E391" s="1">
        <f t="shared" ca="1" si="17"/>
        <v>1.654649696904937E-3</v>
      </c>
    </row>
    <row r="392" spans="2:5" x14ac:dyDescent="0.3">
      <c r="B392" s="1">
        <v>361</v>
      </c>
      <c r="C392" s="1">
        <f t="shared" ca="1" si="15"/>
        <v>126.60179391106747</v>
      </c>
      <c r="D392" s="1">
        <f t="shared" si="16"/>
        <v>144.64874500554095</v>
      </c>
      <c r="E392" s="1">
        <f t="shared" ca="1" si="17"/>
        <v>7.8786226995715761E-3</v>
      </c>
    </row>
    <row r="393" spans="2:5" x14ac:dyDescent="0.3">
      <c r="B393" s="1">
        <v>362</v>
      </c>
      <c r="C393" s="1">
        <f t="shared" ca="1" si="15"/>
        <v>86.650535152141117</v>
      </c>
      <c r="D393" s="1">
        <f t="shared" si="16"/>
        <v>144.68875582830327</v>
      </c>
      <c r="E393" s="1">
        <f t="shared" ca="1" si="17"/>
        <v>3.5622781709664273E-6</v>
      </c>
    </row>
    <row r="394" spans="2:5" x14ac:dyDescent="0.3">
      <c r="B394" s="1">
        <v>363</v>
      </c>
      <c r="C394" s="1">
        <f t="shared" ca="1" si="15"/>
        <v>115.63375049364335</v>
      </c>
      <c r="D394" s="1">
        <f t="shared" si="16"/>
        <v>144.72872889736482</v>
      </c>
      <c r="E394" s="1">
        <f t="shared" ca="1" si="17"/>
        <v>1.9275219225065067E-3</v>
      </c>
    </row>
    <row r="395" spans="2:5" x14ac:dyDescent="0.3">
      <c r="B395" s="1">
        <v>364</v>
      </c>
      <c r="C395" s="1">
        <f t="shared" ca="1" si="15"/>
        <v>108.07407709435364</v>
      </c>
      <c r="D395" s="1">
        <f t="shared" si="16"/>
        <v>144.76866456724434</v>
      </c>
      <c r="E395" s="1">
        <f t="shared" ca="1" si="17"/>
        <v>5.3503777596259348E-4</v>
      </c>
    </row>
    <row r="396" spans="2:5" x14ac:dyDescent="0.3">
      <c r="B396" s="1">
        <v>365</v>
      </c>
      <c r="C396" s="1">
        <f t="shared" ca="1" si="15"/>
        <v>101.46230113039846</v>
      </c>
      <c r="D396" s="1">
        <f t="shared" si="16"/>
        <v>144.8085631904064</v>
      </c>
      <c r="E396" s="1">
        <f t="shared" ca="1" si="17"/>
        <v>1.4162323296629413E-4</v>
      </c>
    </row>
    <row r="397" spans="2:5" x14ac:dyDescent="0.3">
      <c r="B397" s="1">
        <v>366</v>
      </c>
      <c r="C397" s="1">
        <f t="shared" ca="1" si="15"/>
        <v>112.62443556864105</v>
      </c>
      <c r="D397" s="1">
        <f t="shared" si="16"/>
        <v>144.84842511728777</v>
      </c>
      <c r="E397" s="1">
        <f t="shared" ca="1" si="17"/>
        <v>1.193000302595473E-3</v>
      </c>
    </row>
    <row r="398" spans="2:5" x14ac:dyDescent="0.3">
      <c r="B398" s="1">
        <v>367</v>
      </c>
      <c r="C398" s="1">
        <f t="shared" ca="1" si="15"/>
        <v>102.88484424746494</v>
      </c>
      <c r="D398" s="1">
        <f t="shared" si="16"/>
        <v>144.8882506963229</v>
      </c>
      <c r="E398" s="1">
        <f t="shared" ca="1" si="17"/>
        <v>1.9162660425876591E-4</v>
      </c>
    </row>
    <row r="399" spans="2:5" x14ac:dyDescent="0.3">
      <c r="B399" s="1">
        <v>368</v>
      </c>
      <c r="C399" s="1">
        <f t="shared" ca="1" si="15"/>
        <v>97.29548190162086</v>
      </c>
      <c r="D399" s="1">
        <f t="shared" si="16"/>
        <v>144.92804027396954</v>
      </c>
      <c r="E399" s="1">
        <f t="shared" ca="1" si="17"/>
        <v>5.5462548085538663E-5</v>
      </c>
    </row>
    <row r="400" spans="2:5" x14ac:dyDescent="0.3">
      <c r="B400" s="1">
        <v>369</v>
      </c>
      <c r="C400" s="1">
        <f t="shared" ca="1" si="15"/>
        <v>92.141874580190304</v>
      </c>
      <c r="D400" s="1">
        <f t="shared" si="16"/>
        <v>144.96779419473387</v>
      </c>
      <c r="E400" s="1">
        <f t="shared" ca="1" si="17"/>
        <v>1.5634713279034462E-5</v>
      </c>
    </row>
    <row r="401" spans="2:5" x14ac:dyDescent="0.3">
      <c r="B401" s="1">
        <v>370</v>
      </c>
      <c r="C401" s="1">
        <f t="shared" ca="1" si="15"/>
        <v>114.03943244755826</v>
      </c>
      <c r="D401" s="1">
        <f t="shared" si="16"/>
        <v>145.00751280119533</v>
      </c>
      <c r="E401" s="1">
        <f t="shared" ca="1" si="17"/>
        <v>1.5024126974964463E-3</v>
      </c>
    </row>
    <row r="402" spans="2:5" x14ac:dyDescent="0.3">
      <c r="B402" s="1">
        <v>371</v>
      </c>
      <c r="C402" s="1">
        <f t="shared" ca="1" si="15"/>
        <v>123.8513896196371</v>
      </c>
      <c r="D402" s="1">
        <f t="shared" si="16"/>
        <v>145.04719643403121</v>
      </c>
      <c r="E402" s="1">
        <f t="shared" ca="1" si="17"/>
        <v>5.8201293670441141E-3</v>
      </c>
    </row>
    <row r="403" spans="2:5" x14ac:dyDescent="0.3">
      <c r="B403" s="1">
        <v>372</v>
      </c>
      <c r="C403" s="1">
        <f t="shared" ca="1" si="15"/>
        <v>109.08128713797349</v>
      </c>
      <c r="D403" s="1">
        <f t="shared" si="16"/>
        <v>145.086845432041</v>
      </c>
      <c r="E403" s="1">
        <f t="shared" ca="1" si="17"/>
        <v>6.4404197816663139E-4</v>
      </c>
    </row>
    <row r="404" spans="2:5" x14ac:dyDescent="0.3">
      <c r="B404" s="1">
        <v>373</v>
      </c>
      <c r="C404" s="1">
        <f t="shared" ca="1" si="15"/>
        <v>108.76225805085545</v>
      </c>
      <c r="D404" s="1">
        <f t="shared" si="16"/>
        <v>145.12646013217019</v>
      </c>
      <c r="E404" s="1">
        <f t="shared" ca="1" si="17"/>
        <v>6.0760123242584814E-4</v>
      </c>
    </row>
    <row r="405" spans="2:5" x14ac:dyDescent="0.3">
      <c r="B405" s="1">
        <v>374</v>
      </c>
      <c r="C405" s="1">
        <f t="shared" ca="1" si="15"/>
        <v>102.43940016013816</v>
      </c>
      <c r="D405" s="1">
        <f t="shared" si="16"/>
        <v>145.1660408695343</v>
      </c>
      <c r="E405" s="1">
        <f t="shared" ca="1" si="17"/>
        <v>1.7448372564000559E-4</v>
      </c>
    </row>
    <row r="406" spans="2:5" x14ac:dyDescent="0.3">
      <c r="B406" s="1">
        <v>375</v>
      </c>
      <c r="C406" s="1">
        <f t="shared" ca="1" si="15"/>
        <v>93.423869677031092</v>
      </c>
      <c r="D406" s="1">
        <f t="shared" si="16"/>
        <v>145.20558797744201</v>
      </c>
      <c r="E406" s="1">
        <f t="shared" ca="1" si="17"/>
        <v>2.166077205396608E-5</v>
      </c>
    </row>
    <row r="407" spans="2:5" x14ac:dyDescent="0.3">
      <c r="B407" s="1">
        <v>376</v>
      </c>
      <c r="C407" s="1">
        <f t="shared" ca="1" si="15"/>
        <v>104.93067335729603</v>
      </c>
      <c r="D407" s="1">
        <f t="shared" si="16"/>
        <v>145.24510178741855</v>
      </c>
      <c r="E407" s="1">
        <f t="shared" ca="1" si="17"/>
        <v>2.913851159443712E-4</v>
      </c>
    </row>
    <row r="408" spans="2:5" x14ac:dyDescent="0.3">
      <c r="B408" s="1">
        <v>377</v>
      </c>
      <c r="C408" s="1">
        <f t="shared" ca="1" si="15"/>
        <v>98.98105241709554</v>
      </c>
      <c r="D408" s="1">
        <f t="shared" si="16"/>
        <v>145.28458262922854</v>
      </c>
      <c r="E408" s="1">
        <f t="shared" ca="1" si="17"/>
        <v>8.1795828043679534E-5</v>
      </c>
    </row>
    <row r="409" spans="2:5" x14ac:dyDescent="0.3">
      <c r="B409" s="1">
        <v>378</v>
      </c>
      <c r="C409" s="1">
        <f t="shared" ca="1" si="15"/>
        <v>104.17010581986021</v>
      </c>
      <c r="D409" s="1">
        <f t="shared" si="16"/>
        <v>145.32403083089866</v>
      </c>
      <c r="E409" s="1">
        <f t="shared" ca="1" si="17"/>
        <v>2.4988791793507085E-4</v>
      </c>
    </row>
    <row r="410" spans="2:5" x14ac:dyDescent="0.3">
      <c r="B410" s="1">
        <v>379</v>
      </c>
      <c r="C410" s="1">
        <f t="shared" ca="1" si="15"/>
        <v>79.394273992205413</v>
      </c>
      <c r="D410" s="1">
        <f t="shared" si="16"/>
        <v>145.36344671874005</v>
      </c>
      <c r="E410" s="1">
        <f t="shared" ca="1" si="17"/>
        <v>4.1080751859936788E-7</v>
      </c>
    </row>
    <row r="411" spans="2:5" x14ac:dyDescent="0.3">
      <c r="B411" s="1">
        <v>380</v>
      </c>
      <c r="C411" s="1">
        <f t="shared" ca="1" si="15"/>
        <v>89.859658214599378</v>
      </c>
      <c r="D411" s="1">
        <f t="shared" si="16"/>
        <v>145.40283061737048</v>
      </c>
      <c r="E411" s="1">
        <f t="shared" ca="1" si="17"/>
        <v>8.5939079906890033E-6</v>
      </c>
    </row>
    <row r="412" spans="2:5" x14ac:dyDescent="0.3">
      <c r="B412" s="1">
        <v>381</v>
      </c>
      <c r="C412" s="1">
        <f t="shared" ca="1" si="15"/>
        <v>106.69753138367986</v>
      </c>
      <c r="D412" s="1">
        <f t="shared" si="16"/>
        <v>145.44218284973621</v>
      </c>
      <c r="E412" s="1">
        <f t="shared" ca="1" si="17"/>
        <v>4.1224775528705797E-4</v>
      </c>
    </row>
    <row r="413" spans="2:5" x14ac:dyDescent="0.3">
      <c r="B413" s="1">
        <v>382</v>
      </c>
      <c r="C413" s="1">
        <f t="shared" ca="1" si="15"/>
        <v>114.19749631778623</v>
      </c>
      <c r="D413" s="1">
        <f t="shared" si="16"/>
        <v>145.48150373713369</v>
      </c>
      <c r="E413" s="1">
        <f t="shared" ca="1" si="17"/>
        <v>1.5407653572516579E-3</v>
      </c>
    </row>
    <row r="414" spans="2:5" x14ac:dyDescent="0.3">
      <c r="B414" s="1">
        <v>383</v>
      </c>
      <c r="C414" s="1">
        <f t="shared" ca="1" si="15"/>
        <v>102.85986699020691</v>
      </c>
      <c r="D414" s="1">
        <f t="shared" si="16"/>
        <v>145.52079359923098</v>
      </c>
      <c r="E414" s="1">
        <f t="shared" ca="1" si="17"/>
        <v>1.9062670044701032E-4</v>
      </c>
    </row>
    <row r="415" spans="2:5" x14ac:dyDescent="0.3">
      <c r="B415" s="1">
        <v>384</v>
      </c>
      <c r="C415" s="1">
        <f t="shared" ca="1" si="15"/>
        <v>88.331115844067455</v>
      </c>
      <c r="D415" s="1">
        <f t="shared" si="16"/>
        <v>145.5600527540889</v>
      </c>
      <c r="E415" s="1">
        <f t="shared" ca="1" si="17"/>
        <v>5.6819630047901471E-6</v>
      </c>
    </row>
    <row r="416" spans="2:5" x14ac:dyDescent="0.3">
      <c r="B416" s="1">
        <v>385</v>
      </c>
      <c r="C416" s="1">
        <f t="shared" ca="1" si="15"/>
        <v>98.389834734445472</v>
      </c>
      <c r="D416" s="1">
        <f t="shared" si="16"/>
        <v>145.5992815181821</v>
      </c>
      <c r="E416" s="1">
        <f t="shared" ca="1" si="17"/>
        <v>7.147804644286138E-5</v>
      </c>
    </row>
    <row r="417" spans="2:5" x14ac:dyDescent="0.3">
      <c r="B417" s="1">
        <v>386</v>
      </c>
      <c r="C417" s="1">
        <f t="shared" ref="C417:C480" ca="1" si="18">_xlfn.NORM.INV(RAND(),$C$28,$C$29)</f>
        <v>100.24879734245276</v>
      </c>
      <c r="D417" s="1">
        <f t="shared" ref="D417:D480" si="19">_xlfn.NORM.INV(B417/1001,$D$28,$D$29)</f>
        <v>145.63848020641962</v>
      </c>
      <c r="E417" s="1">
        <f t="shared" ref="E417:E480" ca="1" si="20">_xlfn.NORM.DIST(C417,$D$28,$D$29,0)</f>
        <v>1.0864840328104564E-4</v>
      </c>
    </row>
    <row r="418" spans="2:5" x14ac:dyDescent="0.3">
      <c r="B418" s="1">
        <v>387</v>
      </c>
      <c r="C418" s="1">
        <f t="shared" ca="1" si="18"/>
        <v>104.44067466900187</v>
      </c>
      <c r="D418" s="1">
        <f t="shared" si="19"/>
        <v>145.67764913216553</v>
      </c>
      <c r="E418" s="1">
        <f t="shared" ca="1" si="20"/>
        <v>2.6400328512746934E-4</v>
      </c>
    </row>
    <row r="419" spans="2:5" x14ac:dyDescent="0.3">
      <c r="B419" s="1">
        <v>388</v>
      </c>
      <c r="C419" s="1">
        <f t="shared" ca="1" si="18"/>
        <v>82.012312783905912</v>
      </c>
      <c r="D419" s="1">
        <f t="shared" si="19"/>
        <v>145.71678860725916</v>
      </c>
      <c r="E419" s="1">
        <f t="shared" ca="1" si="20"/>
        <v>9.2006324026446904E-7</v>
      </c>
    </row>
    <row r="420" spans="2:5" x14ac:dyDescent="0.3">
      <c r="B420" s="1">
        <v>389</v>
      </c>
      <c r="C420" s="1">
        <f t="shared" ca="1" si="18"/>
        <v>88.012567411432116</v>
      </c>
      <c r="D420" s="1">
        <f t="shared" si="19"/>
        <v>145.75589894203529</v>
      </c>
      <c r="E420" s="1">
        <f t="shared" ca="1" si="20"/>
        <v>5.2057421215779693E-6</v>
      </c>
    </row>
    <row r="421" spans="2:5" x14ac:dyDescent="0.3">
      <c r="B421" s="1">
        <v>390</v>
      </c>
      <c r="C421" s="1">
        <f t="shared" ca="1" si="18"/>
        <v>87.309439162137835</v>
      </c>
      <c r="D421" s="1">
        <f t="shared" si="19"/>
        <v>145.79498044534375</v>
      </c>
      <c r="E421" s="1">
        <f t="shared" ca="1" si="20"/>
        <v>4.2842778389437752E-6</v>
      </c>
    </row>
    <row r="422" spans="2:5" x14ac:dyDescent="0.3">
      <c r="B422" s="1">
        <v>391</v>
      </c>
      <c r="C422" s="1">
        <f t="shared" ca="1" si="18"/>
        <v>79.935308723502374</v>
      </c>
      <c r="D422" s="1">
        <f t="shared" si="19"/>
        <v>145.83403342456944</v>
      </c>
      <c r="E422" s="1">
        <f t="shared" ca="1" si="20"/>
        <v>4.8650770490761181E-7</v>
      </c>
    </row>
    <row r="423" spans="2:5" x14ac:dyDescent="0.3">
      <c r="B423" s="1">
        <v>392</v>
      </c>
      <c r="C423" s="1">
        <f t="shared" ca="1" si="18"/>
        <v>94.752383919055688</v>
      </c>
      <c r="D423" s="1">
        <f t="shared" si="19"/>
        <v>145.87305818565142</v>
      </c>
      <c r="E423" s="1">
        <f t="shared" ca="1" si="20"/>
        <v>3.0133423572081029E-5</v>
      </c>
    </row>
    <row r="424" spans="2:5" x14ac:dyDescent="0.3">
      <c r="B424" s="1">
        <v>393</v>
      </c>
      <c r="C424" s="1">
        <f t="shared" ca="1" si="18"/>
        <v>107.73971174754863</v>
      </c>
      <c r="D424" s="1">
        <f t="shared" si="19"/>
        <v>145.91205503310238</v>
      </c>
      <c r="E424" s="1">
        <f t="shared" ca="1" si="20"/>
        <v>5.0259472403029165E-4</v>
      </c>
    </row>
    <row r="425" spans="2:5" x14ac:dyDescent="0.3">
      <c r="B425" s="1">
        <v>394</v>
      </c>
      <c r="C425" s="1">
        <f t="shared" ca="1" si="18"/>
        <v>92.776973350498409</v>
      </c>
      <c r="D425" s="1">
        <f t="shared" si="19"/>
        <v>145.95102427002769</v>
      </c>
      <c r="E425" s="1">
        <f t="shared" ca="1" si="20"/>
        <v>1.839191569775801E-5</v>
      </c>
    </row>
    <row r="426" spans="2:5" x14ac:dyDescent="0.3">
      <c r="B426" s="1">
        <v>395</v>
      </c>
      <c r="C426" s="1">
        <f t="shared" ca="1" si="18"/>
        <v>102.15875946887303</v>
      </c>
      <c r="D426" s="1">
        <f t="shared" si="19"/>
        <v>145.98996619814409</v>
      </c>
      <c r="E426" s="1">
        <f t="shared" ca="1" si="20"/>
        <v>1.6440526377359418E-4</v>
      </c>
    </row>
    <row r="427" spans="2:5" x14ac:dyDescent="0.3">
      <c r="B427" s="1">
        <v>396</v>
      </c>
      <c r="C427" s="1">
        <f t="shared" ca="1" si="18"/>
        <v>80.295901449799288</v>
      </c>
      <c r="D427" s="1">
        <f t="shared" si="19"/>
        <v>146.02888111779856</v>
      </c>
      <c r="E427" s="1">
        <f t="shared" ca="1" si="20"/>
        <v>5.441646518928045E-7</v>
      </c>
    </row>
    <row r="428" spans="2:5" x14ac:dyDescent="0.3">
      <c r="B428" s="1">
        <v>397</v>
      </c>
      <c r="C428" s="1">
        <f t="shared" ca="1" si="18"/>
        <v>106.74912956345175</v>
      </c>
      <c r="D428" s="1">
        <f t="shared" si="19"/>
        <v>146.06776932798667</v>
      </c>
      <c r="E428" s="1">
        <f t="shared" ca="1" si="20"/>
        <v>4.1635944979031279E-4</v>
      </c>
    </row>
    <row r="429" spans="2:5" x14ac:dyDescent="0.3">
      <c r="B429" s="1">
        <v>398</v>
      </c>
      <c r="C429" s="1">
        <f t="shared" ca="1" si="18"/>
        <v>106.72420748379403</v>
      </c>
      <c r="D429" s="1">
        <f t="shared" si="19"/>
        <v>146.1066311263709</v>
      </c>
      <c r="E429" s="1">
        <f t="shared" ca="1" si="20"/>
        <v>4.1436900571031638E-4</v>
      </c>
    </row>
    <row r="430" spans="2:5" x14ac:dyDescent="0.3">
      <c r="B430" s="1">
        <v>399</v>
      </c>
      <c r="C430" s="1">
        <f t="shared" ca="1" si="18"/>
        <v>91.765517569776435</v>
      </c>
      <c r="D430" s="1">
        <f t="shared" si="19"/>
        <v>146.14546680929871</v>
      </c>
      <c r="E430" s="1">
        <f t="shared" ca="1" si="20"/>
        <v>1.4188045247801401E-5</v>
      </c>
    </row>
    <row r="431" spans="2:5" x14ac:dyDescent="0.3">
      <c r="B431" s="1">
        <v>400</v>
      </c>
      <c r="C431" s="1">
        <f t="shared" ca="1" si="18"/>
        <v>102.15355777683959</v>
      </c>
      <c r="D431" s="1">
        <f t="shared" si="19"/>
        <v>146.18427667182058</v>
      </c>
      <c r="E431" s="1">
        <f t="shared" ca="1" si="20"/>
        <v>1.6422351825241133E-4</v>
      </c>
    </row>
    <row r="432" spans="2:5" x14ac:dyDescent="0.3">
      <c r="B432" s="1">
        <v>401</v>
      </c>
      <c r="C432" s="1">
        <f t="shared" ca="1" si="18"/>
        <v>112.47323634237007</v>
      </c>
      <c r="D432" s="1">
        <f t="shared" si="19"/>
        <v>146.22306100770768</v>
      </c>
      <c r="E432" s="1">
        <f t="shared" ca="1" si="20"/>
        <v>1.1633506621976882E-3</v>
      </c>
    </row>
    <row r="433" spans="2:5" x14ac:dyDescent="0.3">
      <c r="B433" s="1">
        <v>402</v>
      </c>
      <c r="C433" s="1">
        <f t="shared" ca="1" si="18"/>
        <v>94.192130154640864</v>
      </c>
      <c r="D433" s="1">
        <f t="shared" si="19"/>
        <v>146.26182010946948</v>
      </c>
      <c r="E433" s="1">
        <f t="shared" ca="1" si="20"/>
        <v>2.6242230502674979E-5</v>
      </c>
    </row>
    <row r="434" spans="2:5" x14ac:dyDescent="0.3">
      <c r="B434" s="1">
        <v>403</v>
      </c>
      <c r="C434" s="1">
        <f t="shared" ca="1" si="18"/>
        <v>91.103766989895149</v>
      </c>
      <c r="D434" s="1">
        <f t="shared" si="19"/>
        <v>146.30055426837112</v>
      </c>
      <c r="E434" s="1">
        <f t="shared" ca="1" si="20"/>
        <v>1.1943083817765805E-5</v>
      </c>
    </row>
    <row r="435" spans="2:5" x14ac:dyDescent="0.3">
      <c r="B435" s="1">
        <v>404</v>
      </c>
      <c r="C435" s="1">
        <f t="shared" ca="1" si="18"/>
        <v>87.229140884143234</v>
      </c>
      <c r="D435" s="1">
        <f t="shared" si="19"/>
        <v>146.3392637744507</v>
      </c>
      <c r="E435" s="1">
        <f t="shared" ca="1" si="20"/>
        <v>4.1894296050843609E-6</v>
      </c>
    </row>
    <row r="436" spans="2:5" x14ac:dyDescent="0.3">
      <c r="B436" s="1">
        <v>405</v>
      </c>
      <c r="C436" s="1">
        <f t="shared" ca="1" si="18"/>
        <v>98.93847408333977</v>
      </c>
      <c r="D436" s="1">
        <f t="shared" si="19"/>
        <v>146.37794891653638</v>
      </c>
      <c r="E436" s="1">
        <f t="shared" ca="1" si="20"/>
        <v>8.1009589546589373E-5</v>
      </c>
    </row>
    <row r="437" spans="2:5" x14ac:dyDescent="0.3">
      <c r="B437" s="1">
        <v>406</v>
      </c>
      <c r="C437" s="1">
        <f t="shared" ca="1" si="18"/>
        <v>105.7168991121513</v>
      </c>
      <c r="D437" s="1">
        <f t="shared" si="19"/>
        <v>146.41660998226328</v>
      </c>
      <c r="E437" s="1">
        <f t="shared" ca="1" si="20"/>
        <v>3.4061729587974462E-4</v>
      </c>
    </row>
    <row r="438" spans="2:5" x14ac:dyDescent="0.3">
      <c r="B438" s="1">
        <v>407</v>
      </c>
      <c r="C438" s="1">
        <f t="shared" ca="1" si="18"/>
        <v>96.341285828650626</v>
      </c>
      <c r="D438" s="1">
        <f t="shared" si="19"/>
        <v>146.45524725809022</v>
      </c>
      <c r="E438" s="1">
        <f t="shared" ca="1" si="20"/>
        <v>4.4263994747844805E-5</v>
      </c>
    </row>
    <row r="439" spans="2:5" x14ac:dyDescent="0.3">
      <c r="B439" s="1">
        <v>408</v>
      </c>
      <c r="C439" s="1">
        <f t="shared" ca="1" si="18"/>
        <v>92.551943368449088</v>
      </c>
      <c r="D439" s="1">
        <f t="shared" si="19"/>
        <v>146.49386102931635</v>
      </c>
      <c r="E439" s="1">
        <f t="shared" ca="1" si="20"/>
        <v>1.7366933454017413E-5</v>
      </c>
    </row>
    <row r="440" spans="2:5" x14ac:dyDescent="0.3">
      <c r="B440" s="1">
        <v>409</v>
      </c>
      <c r="C440" s="1">
        <f t="shared" ca="1" si="18"/>
        <v>108.0054466247586</v>
      </c>
      <c r="D440" s="1">
        <f t="shared" si="19"/>
        <v>146.53245158009759</v>
      </c>
      <c r="E440" s="1">
        <f t="shared" ca="1" si="20"/>
        <v>5.2823352124771938E-4</v>
      </c>
    </row>
    <row r="441" spans="2:5" x14ac:dyDescent="0.3">
      <c r="B441" s="1">
        <v>410</v>
      </c>
      <c r="C441" s="1">
        <f t="shared" ca="1" si="18"/>
        <v>119.82935879905469</v>
      </c>
      <c r="D441" s="1">
        <f t="shared" si="19"/>
        <v>146.57101919346294</v>
      </c>
      <c r="E441" s="1">
        <f t="shared" ca="1" si="20"/>
        <v>3.5182006394953364E-3</v>
      </c>
    </row>
    <row r="442" spans="2:5" x14ac:dyDescent="0.3">
      <c r="B442" s="1">
        <v>411</v>
      </c>
      <c r="C442" s="1">
        <f t="shared" ca="1" si="18"/>
        <v>107.38047210937565</v>
      </c>
      <c r="D442" s="1">
        <f t="shared" si="19"/>
        <v>146.60956415133069</v>
      </c>
      <c r="E442" s="1">
        <f t="shared" ca="1" si="20"/>
        <v>4.6966688852928057E-4</v>
      </c>
    </row>
    <row r="443" spans="2:5" x14ac:dyDescent="0.3">
      <c r="B443" s="1">
        <v>412</v>
      </c>
      <c r="C443" s="1">
        <f t="shared" ca="1" si="18"/>
        <v>100.01289209673617</v>
      </c>
      <c r="D443" s="1">
        <f t="shared" si="19"/>
        <v>146.64808673452427</v>
      </c>
      <c r="E443" s="1">
        <f t="shared" ca="1" si="20"/>
        <v>1.0311355009828138E-4</v>
      </c>
    </row>
    <row r="444" spans="2:5" x14ac:dyDescent="0.3">
      <c r="B444" s="1">
        <v>413</v>
      </c>
      <c r="C444" s="1">
        <f t="shared" ca="1" si="18"/>
        <v>94.540891019134477</v>
      </c>
      <c r="D444" s="1">
        <f t="shared" si="19"/>
        <v>146.68658722278832</v>
      </c>
      <c r="E444" s="1">
        <f t="shared" ca="1" si="20"/>
        <v>2.8605658826510303E-5</v>
      </c>
    </row>
    <row r="445" spans="2:5" x14ac:dyDescent="0.3">
      <c r="B445" s="1">
        <v>414</v>
      </c>
      <c r="C445" s="1">
        <f t="shared" ca="1" si="18"/>
        <v>109.64385457276775</v>
      </c>
      <c r="D445" s="1">
        <f t="shared" si="19"/>
        <v>146.72506589480429</v>
      </c>
      <c r="E445" s="1">
        <f t="shared" ca="1" si="20"/>
        <v>7.1292031912186101E-4</v>
      </c>
    </row>
    <row r="446" spans="2:5" x14ac:dyDescent="0.3">
      <c r="B446" s="1">
        <v>415</v>
      </c>
      <c r="C446" s="1">
        <f t="shared" ca="1" si="18"/>
        <v>87.893550196461931</v>
      </c>
      <c r="D446" s="1">
        <f t="shared" si="19"/>
        <v>146.76352302820609</v>
      </c>
      <c r="E446" s="1">
        <f t="shared" ca="1" si="20"/>
        <v>5.0376594805241402E-6</v>
      </c>
    </row>
    <row r="447" spans="2:5" x14ac:dyDescent="0.3">
      <c r="B447" s="1">
        <v>416</v>
      </c>
      <c r="C447" s="1">
        <f t="shared" ca="1" si="18"/>
        <v>103.72286382096129</v>
      </c>
      <c r="D447" s="1">
        <f t="shared" si="19"/>
        <v>146.80195889959543</v>
      </c>
      <c r="E447" s="1">
        <f t="shared" ca="1" si="20"/>
        <v>2.2802835213540647E-4</v>
      </c>
    </row>
    <row r="448" spans="2:5" x14ac:dyDescent="0.3">
      <c r="B448" s="1">
        <v>417</v>
      </c>
      <c r="C448" s="1">
        <f t="shared" ca="1" si="18"/>
        <v>88.211718876030233</v>
      </c>
      <c r="D448" s="1">
        <f t="shared" si="19"/>
        <v>146.8403737845573</v>
      </c>
      <c r="E448" s="1">
        <f t="shared" ca="1" si="20"/>
        <v>5.4988572784177569E-6</v>
      </c>
    </row>
    <row r="449" spans="2:5" x14ac:dyDescent="0.3">
      <c r="B449" s="1">
        <v>418</v>
      </c>
      <c r="C449" s="1">
        <f t="shared" ca="1" si="18"/>
        <v>107.95282145398548</v>
      </c>
      <c r="D449" s="1">
        <f t="shared" si="19"/>
        <v>146.87876795767511</v>
      </c>
      <c r="E449" s="1">
        <f t="shared" ca="1" si="20"/>
        <v>5.2306734132444332E-4</v>
      </c>
    </row>
    <row r="450" spans="2:5" x14ac:dyDescent="0.3">
      <c r="B450" s="1">
        <v>419</v>
      </c>
      <c r="C450" s="1">
        <f t="shared" ca="1" si="18"/>
        <v>89.058930951630117</v>
      </c>
      <c r="D450" s="1">
        <f t="shared" si="19"/>
        <v>146.91714169254561</v>
      </c>
      <c r="E450" s="1">
        <f t="shared" ca="1" si="20"/>
        <v>6.9282139525768817E-6</v>
      </c>
    </row>
    <row r="451" spans="2:5" x14ac:dyDescent="0.3">
      <c r="B451" s="1">
        <v>420</v>
      </c>
      <c r="C451" s="1">
        <f t="shared" ca="1" si="18"/>
        <v>104.56646260580477</v>
      </c>
      <c r="D451" s="1">
        <f t="shared" si="19"/>
        <v>146.95549526179406</v>
      </c>
      <c r="E451" s="1">
        <f t="shared" ca="1" si="20"/>
        <v>2.7080436715396026E-4</v>
      </c>
    </row>
    <row r="452" spans="2:5" x14ac:dyDescent="0.3">
      <c r="B452" s="1">
        <v>421</v>
      </c>
      <c r="C452" s="1">
        <f t="shared" ca="1" si="18"/>
        <v>120.95821706826544</v>
      </c>
      <c r="D452" s="1">
        <f t="shared" si="19"/>
        <v>146.99382893708889</v>
      </c>
      <c r="E452" s="1">
        <f t="shared" ca="1" si="20"/>
        <v>4.0815973557357631E-3</v>
      </c>
    </row>
    <row r="453" spans="2:5" x14ac:dyDescent="0.3">
      <c r="B453" s="1">
        <v>422</v>
      </c>
      <c r="C453" s="1">
        <f t="shared" ca="1" si="18"/>
        <v>108.07373764709718</v>
      </c>
      <c r="D453" s="1">
        <f t="shared" si="19"/>
        <v>147.03214298915637</v>
      </c>
      <c r="E453" s="1">
        <f t="shared" ca="1" si="20"/>
        <v>5.3500393483031346E-4</v>
      </c>
    </row>
    <row r="454" spans="2:5" x14ac:dyDescent="0.3">
      <c r="B454" s="1">
        <v>423</v>
      </c>
      <c r="C454" s="1">
        <f t="shared" ca="1" si="18"/>
        <v>98.46522718048594</v>
      </c>
      <c r="D454" s="1">
        <f t="shared" si="19"/>
        <v>147.07043768779531</v>
      </c>
      <c r="E454" s="1">
        <f t="shared" ca="1" si="20"/>
        <v>7.2723976865891415E-5</v>
      </c>
    </row>
    <row r="455" spans="2:5" x14ac:dyDescent="0.3">
      <c r="B455" s="1">
        <v>424</v>
      </c>
      <c r="C455" s="1">
        <f t="shared" ca="1" si="18"/>
        <v>98.518384467850453</v>
      </c>
      <c r="D455" s="1">
        <f t="shared" si="19"/>
        <v>147.10871330189136</v>
      </c>
      <c r="E455" s="1">
        <f t="shared" ca="1" si="20"/>
        <v>7.3614365057486509E-5</v>
      </c>
    </row>
    <row r="456" spans="2:5" x14ac:dyDescent="0.3">
      <c r="B456" s="1">
        <v>425</v>
      </c>
      <c r="C456" s="1">
        <f t="shared" ca="1" si="18"/>
        <v>105.92710956993726</v>
      </c>
      <c r="D456" s="1">
        <f t="shared" si="19"/>
        <v>147.14697009943151</v>
      </c>
      <c r="E456" s="1">
        <f t="shared" ca="1" si="20"/>
        <v>3.5497013748976932E-4</v>
      </c>
    </row>
    <row r="457" spans="2:5" x14ac:dyDescent="0.3">
      <c r="B457" s="1">
        <v>426</v>
      </c>
      <c r="C457" s="1">
        <f t="shared" ca="1" si="18"/>
        <v>108.31730200874648</v>
      </c>
      <c r="D457" s="1">
        <f t="shared" si="19"/>
        <v>147.1852083475182</v>
      </c>
      <c r="E457" s="1">
        <f t="shared" ca="1" si="20"/>
        <v>5.5977101446712133E-4</v>
      </c>
    </row>
    <row r="458" spans="2:5" x14ac:dyDescent="0.3">
      <c r="B458" s="1">
        <v>427</v>
      </c>
      <c r="C458" s="1">
        <f t="shared" ca="1" si="18"/>
        <v>99.857390142318437</v>
      </c>
      <c r="D458" s="1">
        <f t="shared" si="19"/>
        <v>147.22342831238342</v>
      </c>
      <c r="E458" s="1">
        <f t="shared" ca="1" si="20"/>
        <v>9.960675603967136E-5</v>
      </c>
    </row>
    <row r="459" spans="2:5" x14ac:dyDescent="0.3">
      <c r="B459" s="1">
        <v>428</v>
      </c>
      <c r="C459" s="1">
        <f t="shared" ca="1" si="18"/>
        <v>110.62603673533195</v>
      </c>
      <c r="D459" s="1">
        <f t="shared" si="19"/>
        <v>147.26163025940278</v>
      </c>
      <c r="E459" s="1">
        <f t="shared" ca="1" si="20"/>
        <v>8.4843268715829694E-4</v>
      </c>
    </row>
    <row r="460" spans="2:5" x14ac:dyDescent="0.3">
      <c r="B460" s="1">
        <v>429</v>
      </c>
      <c r="C460" s="1">
        <f t="shared" ca="1" si="18"/>
        <v>115.47235522245973</v>
      </c>
      <c r="D460" s="1">
        <f t="shared" si="19"/>
        <v>147.29981445310943</v>
      </c>
      <c r="E460" s="1">
        <f t="shared" ca="1" si="20"/>
        <v>1.8804779636033063E-3</v>
      </c>
    </row>
    <row r="461" spans="2:5" x14ac:dyDescent="0.3">
      <c r="B461" s="1">
        <v>430</v>
      </c>
      <c r="C461" s="1">
        <f t="shared" ca="1" si="18"/>
        <v>108.23282444090407</v>
      </c>
      <c r="D461" s="1">
        <f t="shared" si="19"/>
        <v>147.33798115720776</v>
      </c>
      <c r="E461" s="1">
        <f t="shared" ca="1" si="20"/>
        <v>5.5107004554256795E-4</v>
      </c>
    </row>
    <row r="462" spans="2:5" x14ac:dyDescent="0.3">
      <c r="B462" s="1">
        <v>431</v>
      </c>
      <c r="C462" s="1">
        <f t="shared" ca="1" si="18"/>
        <v>89.553256640466117</v>
      </c>
      <c r="D462" s="1">
        <f t="shared" si="19"/>
        <v>147.37613063458716</v>
      </c>
      <c r="E462" s="1">
        <f t="shared" ca="1" si="20"/>
        <v>7.9164806985544445E-6</v>
      </c>
    </row>
    <row r="463" spans="2:5" x14ac:dyDescent="0.3">
      <c r="B463" s="1">
        <v>432</v>
      </c>
      <c r="C463" s="1">
        <f t="shared" ca="1" si="18"/>
        <v>102.53139878789841</v>
      </c>
      <c r="D463" s="1">
        <f t="shared" si="19"/>
        <v>147.41426314733559</v>
      </c>
      <c r="E463" s="1">
        <f t="shared" ca="1" si="20"/>
        <v>1.7790672158825958E-4</v>
      </c>
    </row>
    <row r="464" spans="2:5" x14ac:dyDescent="0.3">
      <c r="B464" s="1">
        <v>433</v>
      </c>
      <c r="C464" s="1">
        <f t="shared" ca="1" si="18"/>
        <v>112.50313725174009</v>
      </c>
      <c r="D464" s="1">
        <f t="shared" si="19"/>
        <v>147.45237895675305</v>
      </c>
      <c r="E464" s="1">
        <f t="shared" ca="1" si="20"/>
        <v>1.1691645081145928E-3</v>
      </c>
    </row>
    <row r="465" spans="2:5" x14ac:dyDescent="0.3">
      <c r="B465" s="1">
        <v>434</v>
      </c>
      <c r="C465" s="1">
        <f t="shared" ca="1" si="18"/>
        <v>99.322467663747489</v>
      </c>
      <c r="D465" s="1">
        <f t="shared" si="19"/>
        <v>147.49047832336504</v>
      </c>
      <c r="E465" s="1">
        <f t="shared" ca="1" si="20"/>
        <v>8.8356822357730217E-5</v>
      </c>
    </row>
    <row r="466" spans="2:5" x14ac:dyDescent="0.3">
      <c r="B466" s="1">
        <v>435</v>
      </c>
      <c r="C466" s="1">
        <f t="shared" ca="1" si="18"/>
        <v>91.38122260661477</v>
      </c>
      <c r="D466" s="1">
        <f t="shared" si="19"/>
        <v>147.52856150693574</v>
      </c>
      <c r="E466" s="1">
        <f t="shared" ca="1" si="20"/>
        <v>1.284055279766076E-5</v>
      </c>
    </row>
    <row r="467" spans="2:5" x14ac:dyDescent="0.3">
      <c r="B467" s="1">
        <v>436</v>
      </c>
      <c r="C467" s="1">
        <f t="shared" ca="1" si="18"/>
        <v>116.83791118088884</v>
      </c>
      <c r="D467" s="1">
        <f t="shared" si="19"/>
        <v>147.56662876648133</v>
      </c>
      <c r="E467" s="1">
        <f t="shared" ca="1" si="20"/>
        <v>2.3092784903499756E-3</v>
      </c>
    </row>
    <row r="468" spans="2:5" x14ac:dyDescent="0.3">
      <c r="B468" s="1">
        <v>437</v>
      </c>
      <c r="C468" s="1">
        <f t="shared" ca="1" si="18"/>
        <v>123.73267427477073</v>
      </c>
      <c r="D468" s="1">
        <f t="shared" si="19"/>
        <v>147.60468036028306</v>
      </c>
      <c r="E468" s="1">
        <f t="shared" ca="1" si="20"/>
        <v>5.7402028130820728E-3</v>
      </c>
    </row>
    <row r="469" spans="2:5" x14ac:dyDescent="0.3">
      <c r="B469" s="1">
        <v>438</v>
      </c>
      <c r="C469" s="1">
        <f t="shared" ca="1" si="18"/>
        <v>93.016342129852376</v>
      </c>
      <c r="D469" s="1">
        <f t="shared" si="19"/>
        <v>147.64271654590021</v>
      </c>
      <c r="E469" s="1">
        <f t="shared" ca="1" si="20"/>
        <v>1.954386128603332E-5</v>
      </c>
    </row>
    <row r="470" spans="2:5" x14ac:dyDescent="0.3">
      <c r="B470" s="1">
        <v>439</v>
      </c>
      <c r="C470" s="1">
        <f t="shared" ca="1" si="18"/>
        <v>107.52798578229633</v>
      </c>
      <c r="D470" s="1">
        <f t="shared" si="19"/>
        <v>147.68073758018318</v>
      </c>
      <c r="E470" s="1">
        <f t="shared" ca="1" si="20"/>
        <v>4.8295206172397807E-4</v>
      </c>
    </row>
    <row r="471" spans="2:5" x14ac:dyDescent="0.3">
      <c r="B471" s="1">
        <v>440</v>
      </c>
      <c r="C471" s="1">
        <f t="shared" ca="1" si="18"/>
        <v>106.3901165966831</v>
      </c>
      <c r="D471" s="1">
        <f t="shared" si="19"/>
        <v>147.7187437192861</v>
      </c>
      <c r="E471" s="1">
        <f t="shared" ca="1" si="20"/>
        <v>3.8848356574560766E-4</v>
      </c>
    </row>
    <row r="472" spans="2:5" x14ac:dyDescent="0.3">
      <c r="B472" s="1">
        <v>441</v>
      </c>
      <c r="C472" s="1">
        <f t="shared" ca="1" si="18"/>
        <v>97.289536757490282</v>
      </c>
      <c r="D472" s="1">
        <f t="shared" si="19"/>
        <v>147.75673521867986</v>
      </c>
      <c r="E472" s="1">
        <f t="shared" ca="1" si="20"/>
        <v>5.5385360110730521E-5</v>
      </c>
    </row>
    <row r="473" spans="2:5" x14ac:dyDescent="0.3">
      <c r="B473" s="1">
        <v>442</v>
      </c>
      <c r="C473" s="1">
        <f t="shared" ca="1" si="18"/>
        <v>98.64755257389713</v>
      </c>
      <c r="D473" s="1">
        <f t="shared" si="19"/>
        <v>147.79471233316463</v>
      </c>
      <c r="E473" s="1">
        <f t="shared" ca="1" si="20"/>
        <v>7.58196654585484E-5</v>
      </c>
    </row>
    <row r="474" spans="2:5" x14ac:dyDescent="0.3">
      <c r="B474" s="1">
        <v>443</v>
      </c>
      <c r="C474" s="1">
        <f t="shared" ca="1" si="18"/>
        <v>95.831319059734199</v>
      </c>
      <c r="D474" s="1">
        <f t="shared" si="19"/>
        <v>147.83267531688244</v>
      </c>
      <c r="E474" s="1">
        <f t="shared" ca="1" si="20"/>
        <v>3.9172507776971048E-5</v>
      </c>
    </row>
    <row r="475" spans="2:5" x14ac:dyDescent="0.3">
      <c r="B475" s="1">
        <v>444</v>
      </c>
      <c r="C475" s="1">
        <f t="shared" ca="1" si="18"/>
        <v>86.088340691059415</v>
      </c>
      <c r="D475" s="1">
        <f t="shared" si="19"/>
        <v>147.87062442332982</v>
      </c>
      <c r="E475" s="1">
        <f t="shared" ca="1" si="20"/>
        <v>3.0386407017209612E-6</v>
      </c>
    </row>
    <row r="476" spans="2:5" x14ac:dyDescent="0.3">
      <c r="B476" s="1">
        <v>445</v>
      </c>
      <c r="C476" s="1">
        <f t="shared" ca="1" si="18"/>
        <v>115.35272714563663</v>
      </c>
      <c r="D476" s="1">
        <f t="shared" si="19"/>
        <v>147.90855990537011</v>
      </c>
      <c r="E476" s="1">
        <f t="shared" ca="1" si="20"/>
        <v>1.8462129899125849E-3</v>
      </c>
    </row>
    <row r="477" spans="2:5" x14ac:dyDescent="0.3">
      <c r="B477" s="1">
        <v>446</v>
      </c>
      <c r="C477" s="1">
        <f t="shared" ca="1" si="18"/>
        <v>103.38512797733983</v>
      </c>
      <c r="D477" s="1">
        <f t="shared" si="19"/>
        <v>147.94648201524595</v>
      </c>
      <c r="E477" s="1">
        <f t="shared" ca="1" si="20"/>
        <v>2.126722572044355E-4</v>
      </c>
    </row>
    <row r="478" spans="2:5" x14ac:dyDescent="0.3">
      <c r="B478" s="1">
        <v>447</v>
      </c>
      <c r="C478" s="1">
        <f t="shared" ca="1" si="18"/>
        <v>105.97313446530575</v>
      </c>
      <c r="D478" s="1">
        <f t="shared" si="19"/>
        <v>147.98439100459146</v>
      </c>
      <c r="E478" s="1">
        <f t="shared" ca="1" si="20"/>
        <v>3.581830945559703E-4</v>
      </c>
    </row>
    <row r="479" spans="2:5" x14ac:dyDescent="0.3">
      <c r="B479" s="1">
        <v>448</v>
      </c>
      <c r="C479" s="1">
        <f t="shared" ca="1" si="18"/>
        <v>113.05999041734864</v>
      </c>
      <c r="D479" s="1">
        <f t="shared" si="19"/>
        <v>148.02228712444455</v>
      </c>
      <c r="E479" s="1">
        <f t="shared" ca="1" si="20"/>
        <v>1.2819744337937979E-3</v>
      </c>
    </row>
    <row r="480" spans="2:5" x14ac:dyDescent="0.3">
      <c r="B480" s="1">
        <v>449</v>
      </c>
      <c r="C480" s="1">
        <f t="shared" ca="1" si="18"/>
        <v>94.12153829537904</v>
      </c>
      <c r="D480" s="1">
        <f t="shared" si="19"/>
        <v>148.06017062525899</v>
      </c>
      <c r="E480" s="1">
        <f t="shared" ca="1" si="20"/>
        <v>2.5786462383005009E-5</v>
      </c>
    </row>
    <row r="481" spans="2:5" x14ac:dyDescent="0.3">
      <c r="B481" s="1">
        <v>450</v>
      </c>
      <c r="C481" s="1">
        <f t="shared" ref="C481:C544" ca="1" si="21">_xlfn.NORM.INV(RAND(),$C$28,$C$29)</f>
        <v>92.492620067968758</v>
      </c>
      <c r="D481" s="1">
        <f t="shared" ref="D481:D544" si="22">_xlfn.NORM.INV(B481/1001,$D$28,$D$29)</f>
        <v>148.09804175691653</v>
      </c>
      <c r="E481" s="1">
        <f t="shared" ref="E481:E544" ca="1" si="23">_xlfn.NORM.DIST(C481,$D$28,$D$29,0)</f>
        <v>1.7105730045785719E-5</v>
      </c>
    </row>
    <row r="482" spans="2:5" x14ac:dyDescent="0.3">
      <c r="B482" s="1">
        <v>451</v>
      </c>
      <c r="C482" s="1">
        <f t="shared" ca="1" si="21"/>
        <v>91.58544376094639</v>
      </c>
      <c r="D482" s="1">
        <f t="shared" si="22"/>
        <v>148.13590076873896</v>
      </c>
      <c r="E482" s="1">
        <f t="shared" ca="1" si="23"/>
        <v>1.354098453438015E-5</v>
      </c>
    </row>
    <row r="483" spans="2:5" x14ac:dyDescent="0.3">
      <c r="B483" s="1">
        <v>452</v>
      </c>
      <c r="C483" s="1">
        <f t="shared" ca="1" si="21"/>
        <v>101.57022031956578</v>
      </c>
      <c r="D483" s="1">
        <f t="shared" si="22"/>
        <v>148.17374790949992</v>
      </c>
      <c r="E483" s="1">
        <f t="shared" ca="1" si="23"/>
        <v>1.4495524272209898E-4</v>
      </c>
    </row>
    <row r="484" spans="2:5" x14ac:dyDescent="0.3">
      <c r="B484" s="1">
        <v>453</v>
      </c>
      <c r="C484" s="1">
        <f t="shared" ca="1" si="21"/>
        <v>98.910387045055373</v>
      </c>
      <c r="D484" s="1">
        <f t="shared" si="22"/>
        <v>148.21158342743689</v>
      </c>
      <c r="E484" s="1">
        <f t="shared" ca="1" si="23"/>
        <v>8.0494729348961819E-5</v>
      </c>
    </row>
    <row r="485" spans="2:5" x14ac:dyDescent="0.3">
      <c r="B485" s="1">
        <v>454</v>
      </c>
      <c r="C485" s="1">
        <f t="shared" ca="1" si="21"/>
        <v>93.593991904719843</v>
      </c>
      <c r="D485" s="1">
        <f t="shared" si="22"/>
        <v>148.24940757026297</v>
      </c>
      <c r="E485" s="1">
        <f t="shared" ca="1" si="23"/>
        <v>2.2606008058044415E-5</v>
      </c>
    </row>
    <row r="486" spans="2:5" x14ac:dyDescent="0.3">
      <c r="B486" s="1">
        <v>455</v>
      </c>
      <c r="C486" s="1">
        <f t="shared" ca="1" si="21"/>
        <v>105.70144942801936</v>
      </c>
      <c r="D486" s="1">
        <f t="shared" si="22"/>
        <v>148.28722058517857</v>
      </c>
      <c r="E486" s="1">
        <f t="shared" ca="1" si="23"/>
        <v>3.3958297014414655E-4</v>
      </c>
    </row>
    <row r="487" spans="2:5" x14ac:dyDescent="0.3">
      <c r="B487" s="1">
        <v>456</v>
      </c>
      <c r="C487" s="1">
        <f t="shared" ca="1" si="21"/>
        <v>96.698815826916757</v>
      </c>
      <c r="D487" s="1">
        <f t="shared" si="22"/>
        <v>148.32502271888325</v>
      </c>
      <c r="E487" s="1">
        <f t="shared" ca="1" si="23"/>
        <v>4.8190042578494412E-5</v>
      </c>
    </row>
    <row r="488" spans="2:5" x14ac:dyDescent="0.3">
      <c r="B488" s="1">
        <v>457</v>
      </c>
      <c r="C488" s="1">
        <f t="shared" ca="1" si="21"/>
        <v>101.88997325050258</v>
      </c>
      <c r="D488" s="1">
        <f t="shared" si="22"/>
        <v>148.36281421758721</v>
      </c>
      <c r="E488" s="1">
        <f t="shared" ca="1" si="23"/>
        <v>1.5524779975820352E-4</v>
      </c>
    </row>
    <row r="489" spans="2:5" x14ac:dyDescent="0.3">
      <c r="B489" s="1">
        <v>458</v>
      </c>
      <c r="C489" s="1">
        <f t="shared" ca="1" si="21"/>
        <v>109.8014758921358</v>
      </c>
      <c r="D489" s="1">
        <f t="shared" si="22"/>
        <v>148.4005953270229</v>
      </c>
      <c r="E489" s="1">
        <f t="shared" ca="1" si="23"/>
        <v>7.3332245138304738E-4</v>
      </c>
    </row>
    <row r="490" spans="2:5" x14ac:dyDescent="0.3">
      <c r="B490" s="1">
        <v>459</v>
      </c>
      <c r="C490" s="1">
        <f t="shared" ca="1" si="21"/>
        <v>109.87675741389982</v>
      </c>
      <c r="D490" s="1">
        <f t="shared" si="22"/>
        <v>148.43836629245661</v>
      </c>
      <c r="E490" s="1">
        <f t="shared" ca="1" si="23"/>
        <v>7.4324276107357176E-4</v>
      </c>
    </row>
    <row r="491" spans="2:5" x14ac:dyDescent="0.3">
      <c r="B491" s="1">
        <v>460</v>
      </c>
      <c r="C491" s="1">
        <f t="shared" ca="1" si="21"/>
        <v>94.145524432470552</v>
      </c>
      <c r="D491" s="1">
        <f t="shared" si="22"/>
        <v>148.47612735869981</v>
      </c>
      <c r="E491" s="1">
        <f t="shared" ca="1" si="23"/>
        <v>2.5940495702131183E-5</v>
      </c>
    </row>
    <row r="492" spans="2:5" x14ac:dyDescent="0.3">
      <c r="B492" s="1">
        <v>461</v>
      </c>
      <c r="C492" s="1">
        <f t="shared" ca="1" si="21"/>
        <v>90.192666960855234</v>
      </c>
      <c r="D492" s="1">
        <f t="shared" si="22"/>
        <v>148.5138787701207</v>
      </c>
      <c r="E492" s="1">
        <f t="shared" ca="1" si="23"/>
        <v>9.3916142472185833E-6</v>
      </c>
    </row>
    <row r="493" spans="2:5" x14ac:dyDescent="0.3">
      <c r="B493" s="1">
        <v>462</v>
      </c>
      <c r="C493" s="1">
        <f t="shared" ca="1" si="21"/>
        <v>104.14581978902251</v>
      </c>
      <c r="D493" s="1">
        <f t="shared" si="22"/>
        <v>148.5516207706554</v>
      </c>
      <c r="E493" s="1">
        <f t="shared" ca="1" si="23"/>
        <v>2.4865450309376208E-4</v>
      </c>
    </row>
    <row r="494" spans="2:5" x14ac:dyDescent="0.3">
      <c r="B494" s="1">
        <v>463</v>
      </c>
      <c r="C494" s="1">
        <f t="shared" ca="1" si="21"/>
        <v>82.568585134434073</v>
      </c>
      <c r="D494" s="1">
        <f t="shared" si="22"/>
        <v>148.58935360381946</v>
      </c>
      <c r="E494" s="1">
        <f t="shared" ca="1" si="23"/>
        <v>1.0877234246471658E-6</v>
      </c>
    </row>
    <row r="495" spans="2:5" x14ac:dyDescent="0.3">
      <c r="B495" s="1">
        <v>464</v>
      </c>
      <c r="C495" s="1">
        <f t="shared" ca="1" si="21"/>
        <v>102.17013217076806</v>
      </c>
      <c r="D495" s="1">
        <f t="shared" si="22"/>
        <v>148.62707751271896</v>
      </c>
      <c r="E495" s="1">
        <f t="shared" ca="1" si="23"/>
        <v>1.6480325436340869E-4</v>
      </c>
    </row>
    <row r="496" spans="2:5" x14ac:dyDescent="0.3">
      <c r="B496" s="1">
        <v>465</v>
      </c>
      <c r="C496" s="1">
        <f t="shared" ca="1" si="21"/>
        <v>102.32495828831892</v>
      </c>
      <c r="D496" s="1">
        <f t="shared" si="22"/>
        <v>148.66479274006176</v>
      </c>
      <c r="E496" s="1">
        <f t="shared" ca="1" si="23"/>
        <v>1.7030851672083047E-4</v>
      </c>
    </row>
    <row r="497" spans="2:5" x14ac:dyDescent="0.3">
      <c r="B497" s="1">
        <v>466</v>
      </c>
      <c r="C497" s="1">
        <f t="shared" ca="1" si="21"/>
        <v>94.627799371072314</v>
      </c>
      <c r="D497" s="1">
        <f t="shared" si="22"/>
        <v>148.70249952816866</v>
      </c>
      <c r="E497" s="1">
        <f t="shared" ca="1" si="23"/>
        <v>2.9224557721577671E-5</v>
      </c>
    </row>
    <row r="498" spans="2:5" x14ac:dyDescent="0.3">
      <c r="B498" s="1">
        <v>467</v>
      </c>
      <c r="C498" s="1">
        <f t="shared" ca="1" si="21"/>
        <v>100.24735129836334</v>
      </c>
      <c r="D498" s="1">
        <f t="shared" si="22"/>
        <v>148.74019811898461</v>
      </c>
      <c r="E498" s="1">
        <f t="shared" ca="1" si="23"/>
        <v>1.086136686388843E-4</v>
      </c>
    </row>
    <row r="499" spans="2:5" x14ac:dyDescent="0.3">
      <c r="B499" s="1">
        <v>468</v>
      </c>
      <c r="C499" s="1">
        <f t="shared" ca="1" si="21"/>
        <v>98.05004544247906</v>
      </c>
      <c r="D499" s="1">
        <f t="shared" si="22"/>
        <v>148.77788875408964</v>
      </c>
      <c r="E499" s="1">
        <f t="shared" ca="1" si="23"/>
        <v>6.6101631372743024E-5</v>
      </c>
    </row>
    <row r="500" spans="2:5" x14ac:dyDescent="0.3">
      <c r="B500" s="1">
        <v>469</v>
      </c>
      <c r="C500" s="1">
        <f t="shared" ca="1" si="21"/>
        <v>101.1559158879227</v>
      </c>
      <c r="D500" s="1">
        <f t="shared" si="22"/>
        <v>148.81557167470999</v>
      </c>
      <c r="E500" s="1">
        <f t="shared" ca="1" si="23"/>
        <v>1.3253771706266774E-4</v>
      </c>
    </row>
    <row r="501" spans="2:5" x14ac:dyDescent="0.3">
      <c r="B501" s="1">
        <v>470</v>
      </c>
      <c r="C501" s="1">
        <f t="shared" ca="1" si="21"/>
        <v>92.393801765265636</v>
      </c>
      <c r="D501" s="1">
        <f t="shared" si="22"/>
        <v>148.85324712172911</v>
      </c>
      <c r="E501" s="1">
        <f t="shared" ca="1" si="23"/>
        <v>1.6678742263018443E-5</v>
      </c>
    </row>
    <row r="502" spans="2:5" x14ac:dyDescent="0.3">
      <c r="B502" s="1">
        <v>471</v>
      </c>
      <c r="C502" s="1">
        <f t="shared" ca="1" si="21"/>
        <v>112.69332314549615</v>
      </c>
      <c r="D502" s="1">
        <f t="shared" si="22"/>
        <v>148.89091533569851</v>
      </c>
      <c r="E502" s="1">
        <f t="shared" ca="1" si="23"/>
        <v>1.2067176841401668E-3</v>
      </c>
    </row>
    <row r="503" spans="2:5" x14ac:dyDescent="0.3">
      <c r="B503" s="1">
        <v>472</v>
      </c>
      <c r="C503" s="1">
        <f t="shared" ca="1" si="21"/>
        <v>106.1532861060426</v>
      </c>
      <c r="D503" s="1">
        <f t="shared" si="22"/>
        <v>148.92857655684881</v>
      </c>
      <c r="E503" s="1">
        <f t="shared" ca="1" si="23"/>
        <v>3.7100789263400932E-4</v>
      </c>
    </row>
    <row r="504" spans="2:5" x14ac:dyDescent="0.3">
      <c r="B504" s="1">
        <v>473</v>
      </c>
      <c r="C504" s="1">
        <f t="shared" ca="1" si="21"/>
        <v>94.171224785197793</v>
      </c>
      <c r="D504" s="1">
        <f t="shared" si="22"/>
        <v>148.96623102510051</v>
      </c>
      <c r="E504" s="1">
        <f t="shared" ca="1" si="23"/>
        <v>2.6106484463744282E-5</v>
      </c>
    </row>
    <row r="505" spans="2:5" x14ac:dyDescent="0.3">
      <c r="B505" s="1">
        <v>474</v>
      </c>
      <c r="C505" s="1">
        <f t="shared" ca="1" si="21"/>
        <v>80.204038674317331</v>
      </c>
      <c r="D505" s="1">
        <f t="shared" si="22"/>
        <v>149.00387898007486</v>
      </c>
      <c r="E505" s="1">
        <f t="shared" ca="1" si="23"/>
        <v>5.2888678786601004E-7</v>
      </c>
    </row>
    <row r="506" spans="2:5" x14ac:dyDescent="0.3">
      <c r="B506" s="1">
        <v>475</v>
      </c>
      <c r="C506" s="1">
        <f t="shared" ca="1" si="21"/>
        <v>114.89803583309612</v>
      </c>
      <c r="D506" s="1">
        <f t="shared" si="22"/>
        <v>149.04152066110473</v>
      </c>
      <c r="E506" s="1">
        <f t="shared" ca="1" si="23"/>
        <v>1.7205777336184421E-3</v>
      </c>
    </row>
    <row r="507" spans="2:5" x14ac:dyDescent="0.3">
      <c r="B507" s="1">
        <v>476</v>
      </c>
      <c r="C507" s="1">
        <f t="shared" ca="1" si="21"/>
        <v>99.383696262846641</v>
      </c>
      <c r="D507" s="1">
        <f t="shared" si="22"/>
        <v>149.07915630724528</v>
      </c>
      <c r="E507" s="1">
        <f t="shared" ca="1" si="23"/>
        <v>8.9583021939394569E-5</v>
      </c>
    </row>
    <row r="508" spans="2:5" x14ac:dyDescent="0.3">
      <c r="B508" s="1">
        <v>477</v>
      </c>
      <c r="C508" s="1">
        <f t="shared" ca="1" si="21"/>
        <v>110.17336072923212</v>
      </c>
      <c r="D508" s="1">
        <f t="shared" si="22"/>
        <v>149.11678615728479</v>
      </c>
      <c r="E508" s="1">
        <f t="shared" ca="1" si="23"/>
        <v>7.8345934129415875E-4</v>
      </c>
    </row>
    <row r="509" spans="2:5" x14ac:dyDescent="0.3">
      <c r="B509" s="1">
        <v>478</v>
      </c>
      <c r="C509" s="1">
        <f t="shared" ca="1" si="21"/>
        <v>102.74215191613321</v>
      </c>
      <c r="D509" s="1">
        <f t="shared" si="22"/>
        <v>149.15441044975532</v>
      </c>
      <c r="E509" s="1">
        <f t="shared" ca="1" si="23"/>
        <v>1.8597710768445606E-4</v>
      </c>
    </row>
    <row r="510" spans="2:5" x14ac:dyDescent="0.3">
      <c r="B510" s="1">
        <v>479</v>
      </c>
      <c r="C510" s="1">
        <f t="shared" ca="1" si="21"/>
        <v>84.52621297338122</v>
      </c>
      <c r="D510" s="1">
        <f t="shared" si="22"/>
        <v>149.19202942294339</v>
      </c>
      <c r="E510" s="1">
        <f t="shared" ca="1" si="23"/>
        <v>1.9391743615193545E-6</v>
      </c>
    </row>
    <row r="511" spans="2:5" x14ac:dyDescent="0.3">
      <c r="B511" s="1">
        <v>480</v>
      </c>
      <c r="C511" s="1">
        <f t="shared" ca="1" si="21"/>
        <v>111.86956445500184</v>
      </c>
      <c r="D511" s="1">
        <f t="shared" si="22"/>
        <v>149.22964331490067</v>
      </c>
      <c r="E511" s="1">
        <f t="shared" ca="1" si="23"/>
        <v>1.0510721452179244E-3</v>
      </c>
    </row>
    <row r="512" spans="2:5" x14ac:dyDescent="0.3">
      <c r="B512" s="1">
        <v>481</v>
      </c>
      <c r="C512" s="1">
        <f t="shared" ca="1" si="21"/>
        <v>103.33200686794881</v>
      </c>
      <c r="D512" s="1">
        <f t="shared" si="22"/>
        <v>149.26725236345456</v>
      </c>
      <c r="E512" s="1">
        <f t="shared" ca="1" si="23"/>
        <v>2.1034320961717888E-4</v>
      </c>
    </row>
    <row r="513" spans="2:5" x14ac:dyDescent="0.3">
      <c r="B513" s="1">
        <v>482</v>
      </c>
      <c r="C513" s="1">
        <f t="shared" ca="1" si="21"/>
        <v>102.74688345068225</v>
      </c>
      <c r="D513" s="1">
        <f t="shared" si="22"/>
        <v>149.30485680621885</v>
      </c>
      <c r="E513" s="1">
        <f t="shared" ca="1" si="23"/>
        <v>1.8616201197648355E-4</v>
      </c>
    </row>
    <row r="514" spans="2:5" x14ac:dyDescent="0.3">
      <c r="B514" s="1">
        <v>483</v>
      </c>
      <c r="C514" s="1">
        <f t="shared" ca="1" si="21"/>
        <v>114.83126904029088</v>
      </c>
      <c r="D514" s="1">
        <f t="shared" si="22"/>
        <v>149.34245688060426</v>
      </c>
      <c r="E514" s="1">
        <f t="shared" ca="1" si="23"/>
        <v>1.7027319954996496E-3</v>
      </c>
    </row>
    <row r="515" spans="2:5" x14ac:dyDescent="0.3">
      <c r="B515" s="1">
        <v>484</v>
      </c>
      <c r="C515" s="1">
        <f t="shared" ca="1" si="21"/>
        <v>101.11034982935888</v>
      </c>
      <c r="D515" s="1">
        <f t="shared" si="22"/>
        <v>149.38005282382892</v>
      </c>
      <c r="E515" s="1">
        <f t="shared" ca="1" si="23"/>
        <v>1.3123255108626541E-4</v>
      </c>
    </row>
    <row r="516" spans="2:5" x14ac:dyDescent="0.3">
      <c r="B516" s="1">
        <v>485</v>
      </c>
      <c r="C516" s="1">
        <f t="shared" ca="1" si="21"/>
        <v>105.34045818828955</v>
      </c>
      <c r="D516" s="1">
        <f t="shared" si="22"/>
        <v>149.41764487292906</v>
      </c>
      <c r="E516" s="1">
        <f t="shared" ca="1" si="23"/>
        <v>3.1619397796861515E-4</v>
      </c>
    </row>
    <row r="517" spans="2:5" x14ac:dyDescent="0.3">
      <c r="B517" s="1">
        <v>486</v>
      </c>
      <c r="C517" s="1">
        <f t="shared" ca="1" si="21"/>
        <v>120.21891789259163</v>
      </c>
      <c r="D517" s="1">
        <f t="shared" si="22"/>
        <v>149.45523326476942</v>
      </c>
      <c r="E517" s="1">
        <f t="shared" ca="1" si="23"/>
        <v>3.7056144813916161E-3</v>
      </c>
    </row>
    <row r="518" spans="2:5" x14ac:dyDescent="0.3">
      <c r="B518" s="1">
        <v>487</v>
      </c>
      <c r="C518" s="1">
        <f t="shared" ca="1" si="21"/>
        <v>113.87484139623055</v>
      </c>
      <c r="D518" s="1">
        <f t="shared" si="22"/>
        <v>149.49281823605369</v>
      </c>
      <c r="E518" s="1">
        <f t="shared" ca="1" si="23"/>
        <v>1.4633178502684099E-3</v>
      </c>
    </row>
    <row r="519" spans="2:5" x14ac:dyDescent="0.3">
      <c r="B519" s="1">
        <v>488</v>
      </c>
      <c r="C519" s="1">
        <f t="shared" ca="1" si="21"/>
        <v>89.33866239757586</v>
      </c>
      <c r="D519" s="1">
        <f t="shared" si="22"/>
        <v>149.53040002333515</v>
      </c>
      <c r="E519" s="1">
        <f t="shared" ca="1" si="23"/>
        <v>7.4722279080038551E-6</v>
      </c>
    </row>
    <row r="520" spans="2:5" x14ac:dyDescent="0.3">
      <c r="B520" s="1">
        <v>489</v>
      </c>
      <c r="C520" s="1">
        <f t="shared" ca="1" si="21"/>
        <v>107.53702383286587</v>
      </c>
      <c r="D520" s="1">
        <f t="shared" si="22"/>
        <v>149.56797886302692</v>
      </c>
      <c r="E520" s="1">
        <f t="shared" ca="1" si="23"/>
        <v>4.8377662388207594E-4</v>
      </c>
    </row>
    <row r="521" spans="2:5" x14ac:dyDescent="0.3">
      <c r="B521" s="1">
        <v>490</v>
      </c>
      <c r="C521" s="1">
        <f t="shared" ca="1" si="21"/>
        <v>94.72619181767169</v>
      </c>
      <c r="D521" s="1">
        <f t="shared" si="22"/>
        <v>149.60555499141256</v>
      </c>
      <c r="E521" s="1">
        <f t="shared" ca="1" si="23"/>
        <v>2.9940201538317622E-5</v>
      </c>
    </row>
    <row r="522" spans="2:5" x14ac:dyDescent="0.3">
      <c r="B522" s="1">
        <v>491</v>
      </c>
      <c r="C522" s="1">
        <f t="shared" ca="1" si="21"/>
        <v>101.0424396701942</v>
      </c>
      <c r="D522" s="1">
        <f t="shared" si="22"/>
        <v>149.6431286446564</v>
      </c>
      <c r="E522" s="1">
        <f t="shared" ca="1" si="23"/>
        <v>1.2930897332887083E-4</v>
      </c>
    </row>
    <row r="523" spans="2:5" x14ac:dyDescent="0.3">
      <c r="B523" s="1">
        <v>492</v>
      </c>
      <c r="C523" s="1">
        <f t="shared" ca="1" si="21"/>
        <v>107.95287531011326</v>
      </c>
      <c r="D523" s="1">
        <f t="shared" si="22"/>
        <v>149.68070005881404</v>
      </c>
      <c r="E523" s="1">
        <f t="shared" ca="1" si="23"/>
        <v>5.2307260572562392E-4</v>
      </c>
    </row>
    <row r="524" spans="2:5" x14ac:dyDescent="0.3">
      <c r="B524" s="1">
        <v>493</v>
      </c>
      <c r="C524" s="1">
        <f t="shared" ca="1" si="21"/>
        <v>100.19602494838009</v>
      </c>
      <c r="D524" s="1">
        <f t="shared" si="22"/>
        <v>149.7182694698426</v>
      </c>
      <c r="E524" s="1">
        <f t="shared" ca="1" si="23"/>
        <v>1.0738730553801535E-4</v>
      </c>
    </row>
    <row r="525" spans="2:5" x14ac:dyDescent="0.3">
      <c r="B525" s="1">
        <v>494</v>
      </c>
      <c r="C525" s="1">
        <f t="shared" ca="1" si="21"/>
        <v>95.608736374129393</v>
      </c>
      <c r="D525" s="1">
        <f t="shared" si="22"/>
        <v>149.75583711361131</v>
      </c>
      <c r="E525" s="1">
        <f t="shared" ca="1" si="23"/>
        <v>3.71245456853104E-5</v>
      </c>
    </row>
    <row r="526" spans="2:5" x14ac:dyDescent="0.3">
      <c r="B526" s="1">
        <v>495</v>
      </c>
      <c r="C526" s="1">
        <f t="shared" ca="1" si="21"/>
        <v>106.95847778456898</v>
      </c>
      <c r="D526" s="1">
        <f t="shared" si="22"/>
        <v>149.79340322591165</v>
      </c>
      <c r="E526" s="1">
        <f t="shared" ca="1" si="23"/>
        <v>4.3341415404301681E-4</v>
      </c>
    </row>
    <row r="527" spans="2:5" x14ac:dyDescent="0.3">
      <c r="B527" s="1">
        <v>496</v>
      </c>
      <c r="C527" s="1">
        <f t="shared" ca="1" si="21"/>
        <v>105.40294604254578</v>
      </c>
      <c r="D527" s="1">
        <f t="shared" si="22"/>
        <v>149.83096804246793</v>
      </c>
      <c r="E527" s="1">
        <f t="shared" ca="1" si="23"/>
        <v>3.2013738120034116E-4</v>
      </c>
    </row>
    <row r="528" spans="2:5" x14ac:dyDescent="0.3">
      <c r="B528" s="1">
        <v>497</v>
      </c>
      <c r="C528" s="1">
        <f t="shared" ca="1" si="21"/>
        <v>108.10439701286303</v>
      </c>
      <c r="D528" s="1">
        <f t="shared" si="22"/>
        <v>149.86853179894757</v>
      </c>
      <c r="E528" s="1">
        <f t="shared" ca="1" si="23"/>
        <v>5.3806805403156888E-4</v>
      </c>
    </row>
    <row r="529" spans="2:5" x14ac:dyDescent="0.3">
      <c r="B529" s="1">
        <v>498</v>
      </c>
      <c r="C529" s="1">
        <f t="shared" ca="1" si="21"/>
        <v>96.37169685674715</v>
      </c>
      <c r="D529" s="1">
        <f t="shared" si="22"/>
        <v>149.9060947309714</v>
      </c>
      <c r="E529" s="1">
        <f t="shared" ca="1" si="23"/>
        <v>4.4586095497337621E-5</v>
      </c>
    </row>
    <row r="530" spans="2:5" x14ac:dyDescent="0.3">
      <c r="B530" s="1">
        <v>499</v>
      </c>
      <c r="C530" s="1">
        <f t="shared" ca="1" si="21"/>
        <v>91.678198378719443</v>
      </c>
      <c r="D530" s="1">
        <f t="shared" si="22"/>
        <v>149.94365707412408</v>
      </c>
      <c r="E530" s="1">
        <f t="shared" ca="1" si="23"/>
        <v>1.3870757348776091E-5</v>
      </c>
    </row>
    <row r="531" spans="2:5" x14ac:dyDescent="0.3">
      <c r="B531" s="1">
        <v>500</v>
      </c>
      <c r="C531" s="1">
        <f t="shared" ca="1" si="21"/>
        <v>104.30358014082407</v>
      </c>
      <c r="D531" s="1">
        <f t="shared" si="22"/>
        <v>149.98121906396437</v>
      </c>
      <c r="E531" s="1">
        <f t="shared" ca="1" si="23"/>
        <v>2.567646926457727E-4</v>
      </c>
    </row>
    <row r="532" spans="2:5" x14ac:dyDescent="0.3">
      <c r="B532" s="1">
        <v>501</v>
      </c>
      <c r="C532" s="1">
        <f t="shared" ca="1" si="21"/>
        <v>92.105945775770834</v>
      </c>
      <c r="D532" s="1">
        <f t="shared" si="22"/>
        <v>150.01878093603563</v>
      </c>
      <c r="E532" s="1">
        <f t="shared" ca="1" si="23"/>
        <v>1.5490885076894928E-5</v>
      </c>
    </row>
    <row r="533" spans="2:5" x14ac:dyDescent="0.3">
      <c r="B533" s="1">
        <v>502</v>
      </c>
      <c r="C533" s="1">
        <f t="shared" ca="1" si="21"/>
        <v>100.78399203452258</v>
      </c>
      <c r="D533" s="1">
        <f t="shared" si="22"/>
        <v>150.05634292587592</v>
      </c>
      <c r="E533" s="1">
        <f t="shared" ca="1" si="23"/>
        <v>1.2221977343905216E-4</v>
      </c>
    </row>
    <row r="534" spans="2:5" x14ac:dyDescent="0.3">
      <c r="B534" s="1">
        <v>503</v>
      </c>
      <c r="C534" s="1">
        <f t="shared" ca="1" si="21"/>
        <v>106.58951818165113</v>
      </c>
      <c r="D534" s="1">
        <f t="shared" si="22"/>
        <v>150.0939052690286</v>
      </c>
      <c r="E534" s="1">
        <f t="shared" ca="1" si="23"/>
        <v>4.0375605217086443E-4</v>
      </c>
    </row>
    <row r="535" spans="2:5" x14ac:dyDescent="0.3">
      <c r="B535" s="1">
        <v>504</v>
      </c>
      <c r="C535" s="1">
        <f t="shared" ca="1" si="21"/>
        <v>110.62822197138078</v>
      </c>
      <c r="D535" s="1">
        <f t="shared" si="22"/>
        <v>150.13146820105243</v>
      </c>
      <c r="E535" s="1">
        <f t="shared" ca="1" si="23"/>
        <v>8.4875718614799795E-4</v>
      </c>
    </row>
    <row r="536" spans="2:5" x14ac:dyDescent="0.3">
      <c r="B536" s="1">
        <v>505</v>
      </c>
      <c r="C536" s="1">
        <f t="shared" ca="1" si="21"/>
        <v>103.909272253306</v>
      </c>
      <c r="D536" s="1">
        <f t="shared" si="22"/>
        <v>150.16903195753207</v>
      </c>
      <c r="E536" s="1">
        <f t="shared" ca="1" si="23"/>
        <v>2.3692236778610713E-4</v>
      </c>
    </row>
    <row r="537" spans="2:5" x14ac:dyDescent="0.3">
      <c r="B537" s="1">
        <v>506</v>
      </c>
      <c r="C537" s="1">
        <f t="shared" ca="1" si="21"/>
        <v>95.523965242917996</v>
      </c>
      <c r="D537" s="1">
        <f t="shared" si="22"/>
        <v>150.20659677408835</v>
      </c>
      <c r="E537" s="1">
        <f t="shared" ca="1" si="23"/>
        <v>3.6370932800748338E-5</v>
      </c>
    </row>
    <row r="538" spans="2:5" x14ac:dyDescent="0.3">
      <c r="B538" s="1">
        <v>507</v>
      </c>
      <c r="C538" s="1">
        <f t="shared" ca="1" si="21"/>
        <v>102.98964470740491</v>
      </c>
      <c r="D538" s="1">
        <f t="shared" si="22"/>
        <v>150.24416288638869</v>
      </c>
      <c r="E538" s="1">
        <f t="shared" ca="1" si="23"/>
        <v>1.9587360737963075E-4</v>
      </c>
    </row>
    <row r="539" spans="2:5" x14ac:dyDescent="0.3">
      <c r="B539" s="1">
        <v>508</v>
      </c>
      <c r="C539" s="1">
        <f t="shared" ca="1" si="21"/>
        <v>87.05032992818623</v>
      </c>
      <c r="D539" s="1">
        <f t="shared" si="22"/>
        <v>150.2817305301574</v>
      </c>
      <c r="E539" s="1">
        <f t="shared" ca="1" si="23"/>
        <v>3.985283989955997E-6</v>
      </c>
    </row>
    <row r="540" spans="2:5" x14ac:dyDescent="0.3">
      <c r="B540" s="1">
        <v>509</v>
      </c>
      <c r="C540" s="1">
        <f t="shared" ca="1" si="21"/>
        <v>101.46582946623991</v>
      </c>
      <c r="D540" s="1">
        <f t="shared" si="22"/>
        <v>150.31929994118596</v>
      </c>
      <c r="E540" s="1">
        <f t="shared" ca="1" si="23"/>
        <v>1.417310656924285E-4</v>
      </c>
    </row>
    <row r="541" spans="2:5" x14ac:dyDescent="0.3">
      <c r="B541" s="1">
        <v>510</v>
      </c>
      <c r="C541" s="1">
        <f t="shared" ca="1" si="21"/>
        <v>95.677784590643824</v>
      </c>
      <c r="D541" s="1">
        <f t="shared" si="22"/>
        <v>150.35687135534357</v>
      </c>
      <c r="E541" s="1">
        <f t="shared" ca="1" si="23"/>
        <v>3.7749015962818897E-5</v>
      </c>
    </row>
    <row r="542" spans="2:5" x14ac:dyDescent="0.3">
      <c r="B542" s="1">
        <v>511</v>
      </c>
      <c r="C542" s="1">
        <f t="shared" ca="1" si="21"/>
        <v>99.551981219219925</v>
      </c>
      <c r="D542" s="1">
        <f t="shared" si="22"/>
        <v>150.39444500858744</v>
      </c>
      <c r="E542" s="1">
        <f t="shared" ca="1" si="23"/>
        <v>9.3033579023632862E-5</v>
      </c>
    </row>
    <row r="543" spans="2:5" x14ac:dyDescent="0.3">
      <c r="B543" s="1">
        <v>512</v>
      </c>
      <c r="C543" s="1">
        <f t="shared" ca="1" si="21"/>
        <v>104.06462755643292</v>
      </c>
      <c r="D543" s="1">
        <f t="shared" si="22"/>
        <v>150.43202113697308</v>
      </c>
      <c r="E543" s="1">
        <f t="shared" ca="1" si="23"/>
        <v>2.4457036641400813E-4</v>
      </c>
    </row>
    <row r="544" spans="2:5" x14ac:dyDescent="0.3">
      <c r="B544" s="1">
        <v>513</v>
      </c>
      <c r="C544" s="1">
        <f t="shared" ca="1" si="21"/>
        <v>97.43075751288093</v>
      </c>
      <c r="D544" s="1">
        <f t="shared" si="22"/>
        <v>150.46959997666485</v>
      </c>
      <c r="E544" s="1">
        <f t="shared" ca="1" si="23"/>
        <v>5.7245817834270397E-5</v>
      </c>
    </row>
    <row r="545" spans="2:5" x14ac:dyDescent="0.3">
      <c r="B545" s="1">
        <v>514</v>
      </c>
      <c r="C545" s="1">
        <f t="shared" ref="C545:C608" ca="1" si="24">_xlfn.NORM.INV(RAND(),$C$28,$C$29)</f>
        <v>109.51449283330763</v>
      </c>
      <c r="D545" s="1">
        <f t="shared" ref="D545:D608" si="25">_xlfn.NORM.INV(B545/1001,$D$28,$D$29)</f>
        <v>150.50718176394631</v>
      </c>
      <c r="E545" s="1">
        <f t="shared" ref="E545:E608" ca="1" si="26">_xlfn.NORM.DIST(C545,$D$28,$D$29,0)</f>
        <v>6.9654337496338628E-4</v>
      </c>
    </row>
    <row r="546" spans="2:5" x14ac:dyDescent="0.3">
      <c r="B546" s="1">
        <v>515</v>
      </c>
      <c r="C546" s="1">
        <f t="shared" ca="1" si="24"/>
        <v>101.87123733530683</v>
      </c>
      <c r="D546" s="1">
        <f t="shared" si="25"/>
        <v>150.54476673523058</v>
      </c>
      <c r="E546" s="1">
        <f t="shared" ca="1" si="26"/>
        <v>1.5462697618567889E-4</v>
      </c>
    </row>
    <row r="547" spans="2:5" x14ac:dyDescent="0.3">
      <c r="B547" s="1">
        <v>516</v>
      </c>
      <c r="C547" s="1">
        <f t="shared" ca="1" si="24"/>
        <v>94.012768439715927</v>
      </c>
      <c r="D547" s="1">
        <f t="shared" si="25"/>
        <v>150.58235512707094</v>
      </c>
      <c r="E547" s="1">
        <f t="shared" ca="1" si="26"/>
        <v>2.5098560533909459E-5</v>
      </c>
    </row>
    <row r="548" spans="2:5" x14ac:dyDescent="0.3">
      <c r="B548" s="1">
        <v>517</v>
      </c>
      <c r="C548" s="1">
        <f t="shared" ca="1" si="24"/>
        <v>95.466718381771059</v>
      </c>
      <c r="D548" s="1">
        <f t="shared" si="25"/>
        <v>150.61994717617108</v>
      </c>
      <c r="E548" s="1">
        <f t="shared" ca="1" si="26"/>
        <v>3.5870034706065096E-5</v>
      </c>
    </row>
    <row r="549" spans="2:5" x14ac:dyDescent="0.3">
      <c r="B549" s="1">
        <v>518</v>
      </c>
      <c r="C549" s="1">
        <f t="shared" ca="1" si="24"/>
        <v>105.68812523963015</v>
      </c>
      <c r="D549" s="1">
        <f t="shared" si="25"/>
        <v>150.65754311939574</v>
      </c>
      <c r="E549" s="1">
        <f t="shared" ca="1" si="26"/>
        <v>3.3869317635242999E-4</v>
      </c>
    </row>
    <row r="550" spans="2:5" x14ac:dyDescent="0.3">
      <c r="B550" s="1">
        <v>519</v>
      </c>
      <c r="C550" s="1">
        <f t="shared" ca="1" si="24"/>
        <v>94.27077275617971</v>
      </c>
      <c r="D550" s="1">
        <f t="shared" si="25"/>
        <v>150.69514319378115</v>
      </c>
      <c r="E550" s="1">
        <f t="shared" ca="1" si="26"/>
        <v>2.6758771779001964E-5</v>
      </c>
    </row>
    <row r="551" spans="2:5" x14ac:dyDescent="0.3">
      <c r="B551" s="1">
        <v>520</v>
      </c>
      <c r="C551" s="1">
        <f t="shared" ca="1" si="24"/>
        <v>110.09441993429235</v>
      </c>
      <c r="D551" s="1">
        <f t="shared" si="25"/>
        <v>150.73274763654544</v>
      </c>
      <c r="E551" s="1">
        <f t="shared" ca="1" si="26"/>
        <v>7.7257741922485274E-4</v>
      </c>
    </row>
    <row r="552" spans="2:5" x14ac:dyDescent="0.3">
      <c r="B552" s="1">
        <v>521</v>
      </c>
      <c r="C552" s="1">
        <f t="shared" ca="1" si="24"/>
        <v>95.043293285344177</v>
      </c>
      <c r="D552" s="1">
        <f t="shared" si="25"/>
        <v>150.77035668509933</v>
      </c>
      <c r="E552" s="1">
        <f t="shared" ca="1" si="26"/>
        <v>3.2358548595905957E-5</v>
      </c>
    </row>
    <row r="553" spans="2:5" x14ac:dyDescent="0.3">
      <c r="B553" s="1">
        <v>522</v>
      </c>
      <c r="C553" s="1">
        <f t="shared" ca="1" si="24"/>
        <v>112.43694704752339</v>
      </c>
      <c r="D553" s="1">
        <f t="shared" si="25"/>
        <v>150.80797057705661</v>
      </c>
      <c r="E553" s="1">
        <f t="shared" ca="1" si="26"/>
        <v>1.1563273263245338E-3</v>
      </c>
    </row>
    <row r="554" spans="2:5" x14ac:dyDescent="0.3">
      <c r="B554" s="1">
        <v>523</v>
      </c>
      <c r="C554" s="1">
        <f t="shared" ca="1" si="24"/>
        <v>87.887073084738319</v>
      </c>
      <c r="D554" s="1">
        <f t="shared" si="25"/>
        <v>150.84558955024468</v>
      </c>
      <c r="E554" s="1">
        <f t="shared" ca="1" si="26"/>
        <v>5.0286603855495418E-6</v>
      </c>
    </row>
    <row r="555" spans="2:5" x14ac:dyDescent="0.3">
      <c r="B555" s="1">
        <v>524</v>
      </c>
      <c r="C555" s="1">
        <f t="shared" ca="1" si="24"/>
        <v>119.29186036997115</v>
      </c>
      <c r="D555" s="1">
        <f t="shared" si="25"/>
        <v>150.88321384271521</v>
      </c>
      <c r="E555" s="1">
        <f t="shared" ca="1" si="26"/>
        <v>3.2714508382235296E-3</v>
      </c>
    </row>
    <row r="556" spans="2:5" x14ac:dyDescent="0.3">
      <c r="B556" s="1">
        <v>525</v>
      </c>
      <c r="C556" s="1">
        <f t="shared" ca="1" si="24"/>
        <v>102.03220117823729</v>
      </c>
      <c r="D556" s="1">
        <f t="shared" si="25"/>
        <v>150.92084369275472</v>
      </c>
      <c r="E556" s="1">
        <f t="shared" ca="1" si="26"/>
        <v>1.6003444992527754E-4</v>
      </c>
    </row>
    <row r="557" spans="2:5" x14ac:dyDescent="0.3">
      <c r="B557" s="1">
        <v>526</v>
      </c>
      <c r="C557" s="1">
        <f t="shared" ca="1" si="24"/>
        <v>102.02879341207071</v>
      </c>
      <c r="D557" s="1">
        <f t="shared" si="25"/>
        <v>150.95847933889527</v>
      </c>
      <c r="E557" s="1">
        <f t="shared" ca="1" si="26"/>
        <v>1.5991822260838102E-4</v>
      </c>
    </row>
    <row r="558" spans="2:5" x14ac:dyDescent="0.3">
      <c r="B558" s="1">
        <v>527</v>
      </c>
      <c r="C558" s="1">
        <f t="shared" ca="1" si="24"/>
        <v>97.19087231134867</v>
      </c>
      <c r="D558" s="1">
        <f t="shared" si="25"/>
        <v>150.99612101992514</v>
      </c>
      <c r="E558" s="1">
        <f t="shared" ca="1" si="26"/>
        <v>5.4118694151073128E-5</v>
      </c>
    </row>
    <row r="559" spans="2:5" x14ac:dyDescent="0.3">
      <c r="B559" s="1">
        <v>528</v>
      </c>
      <c r="C559" s="1">
        <f t="shared" ca="1" si="24"/>
        <v>84.114655977624906</v>
      </c>
      <c r="D559" s="1">
        <f t="shared" si="25"/>
        <v>151.03376897489949</v>
      </c>
      <c r="E559" s="1">
        <f t="shared" ca="1" si="26"/>
        <v>1.7196573062851896E-6</v>
      </c>
    </row>
    <row r="560" spans="2:5" x14ac:dyDescent="0.3">
      <c r="B560" s="1">
        <v>529</v>
      </c>
      <c r="C560" s="1">
        <f t="shared" ca="1" si="24"/>
        <v>95.729312020200865</v>
      </c>
      <c r="D560" s="1">
        <f t="shared" si="25"/>
        <v>151.07142344315119</v>
      </c>
      <c r="E560" s="1">
        <f t="shared" ca="1" si="26"/>
        <v>3.8221335547312577E-5</v>
      </c>
    </row>
    <row r="561" spans="2:5" x14ac:dyDescent="0.3">
      <c r="B561" s="1">
        <v>530</v>
      </c>
      <c r="C561" s="1">
        <f t="shared" ca="1" si="24"/>
        <v>100.45237808908216</v>
      </c>
      <c r="D561" s="1">
        <f t="shared" si="25"/>
        <v>151.10908466430149</v>
      </c>
      <c r="E561" s="1">
        <f t="shared" ca="1" si="26"/>
        <v>1.1364050076835619E-4</v>
      </c>
    </row>
    <row r="562" spans="2:5" x14ac:dyDescent="0.3">
      <c r="B562" s="1">
        <v>531</v>
      </c>
      <c r="C562" s="1">
        <f t="shared" ca="1" si="24"/>
        <v>104.47773119729703</v>
      </c>
      <c r="D562" s="1">
        <f t="shared" si="25"/>
        <v>151.14675287827089</v>
      </c>
      <c r="E562" s="1">
        <f t="shared" ca="1" si="26"/>
        <v>2.6599085256419022E-4</v>
      </c>
    </row>
    <row r="563" spans="2:5" x14ac:dyDescent="0.3">
      <c r="B563" s="1">
        <v>532</v>
      </c>
      <c r="C563" s="1">
        <f t="shared" ca="1" si="24"/>
        <v>94.383285917360084</v>
      </c>
      <c r="D563" s="1">
        <f t="shared" si="25"/>
        <v>151.18442832529001</v>
      </c>
      <c r="E563" s="1">
        <f t="shared" ca="1" si="26"/>
        <v>2.7514195691162366E-5</v>
      </c>
    </row>
    <row r="564" spans="2:5" x14ac:dyDescent="0.3">
      <c r="B564" s="1">
        <v>533</v>
      </c>
      <c r="C564" s="1">
        <f t="shared" ca="1" si="24"/>
        <v>70.476406793296036</v>
      </c>
      <c r="D564" s="1">
        <f t="shared" si="25"/>
        <v>151.22211124591036</v>
      </c>
      <c r="E564" s="1">
        <f t="shared" ca="1" si="26"/>
        <v>2.0966786685578902E-8</v>
      </c>
    </row>
    <row r="565" spans="2:5" x14ac:dyDescent="0.3">
      <c r="B565" s="1">
        <v>534</v>
      </c>
      <c r="C565" s="1">
        <f t="shared" ca="1" si="24"/>
        <v>107.12705931586277</v>
      </c>
      <c r="D565" s="1">
        <f t="shared" si="25"/>
        <v>151.25980188101539</v>
      </c>
      <c r="E565" s="1">
        <f t="shared" ca="1" si="26"/>
        <v>4.475908375658951E-4</v>
      </c>
    </row>
    <row r="566" spans="2:5" x14ac:dyDescent="0.3">
      <c r="B566" s="1">
        <v>535</v>
      </c>
      <c r="C566" s="1">
        <f t="shared" ca="1" si="24"/>
        <v>112.4536560546112</v>
      </c>
      <c r="D566" s="1">
        <f t="shared" si="25"/>
        <v>151.29750047183134</v>
      </c>
      <c r="E566" s="1">
        <f t="shared" ca="1" si="26"/>
        <v>1.1595567047174562E-3</v>
      </c>
    </row>
    <row r="567" spans="2:5" x14ac:dyDescent="0.3">
      <c r="B567" s="1">
        <v>536</v>
      </c>
      <c r="C567" s="1">
        <f t="shared" ca="1" si="24"/>
        <v>76.408447862623021</v>
      </c>
      <c r="D567" s="1">
        <f t="shared" si="25"/>
        <v>151.33520725993824</v>
      </c>
      <c r="E567" s="1">
        <f t="shared" ca="1" si="26"/>
        <v>1.5780363519778902E-7</v>
      </c>
    </row>
    <row r="568" spans="2:5" x14ac:dyDescent="0.3">
      <c r="B568" s="1">
        <v>537</v>
      </c>
      <c r="C568" s="1">
        <f t="shared" ca="1" si="24"/>
        <v>108.12038367753264</v>
      </c>
      <c r="D568" s="1">
        <f t="shared" si="25"/>
        <v>151.37292248728104</v>
      </c>
      <c r="E568" s="1">
        <f t="shared" ca="1" si="26"/>
        <v>5.396718331895894E-4</v>
      </c>
    </row>
    <row r="569" spans="2:5" x14ac:dyDescent="0.3">
      <c r="B569" s="1">
        <v>538</v>
      </c>
      <c r="C569" s="1">
        <f t="shared" ca="1" si="24"/>
        <v>106.41375100099462</v>
      </c>
      <c r="D569" s="1">
        <f t="shared" si="25"/>
        <v>151.41064639618054</v>
      </c>
      <c r="E569" s="1">
        <f t="shared" ca="1" si="26"/>
        <v>3.902667525905603E-4</v>
      </c>
    </row>
    <row r="570" spans="2:5" x14ac:dyDescent="0.3">
      <c r="B570" s="1">
        <v>539</v>
      </c>
      <c r="C570" s="1">
        <f t="shared" ca="1" si="24"/>
        <v>98.289253518578406</v>
      </c>
      <c r="D570" s="1">
        <f t="shared" si="25"/>
        <v>151.4483792293446</v>
      </c>
      <c r="E570" s="1">
        <f t="shared" ca="1" si="26"/>
        <v>6.9846271725929919E-5</v>
      </c>
    </row>
    <row r="571" spans="2:5" x14ac:dyDescent="0.3">
      <c r="B571" s="1">
        <v>540</v>
      </c>
      <c r="C571" s="1">
        <f t="shared" ca="1" si="24"/>
        <v>123.85316846294506</v>
      </c>
      <c r="D571" s="1">
        <f t="shared" si="25"/>
        <v>151.4861212298793</v>
      </c>
      <c r="E571" s="1">
        <f t="shared" ca="1" si="26"/>
        <v>5.8213326466222959E-3</v>
      </c>
    </row>
    <row r="572" spans="2:5" x14ac:dyDescent="0.3">
      <c r="B572" s="1">
        <v>541</v>
      </c>
      <c r="C572" s="1">
        <f t="shared" ca="1" si="24"/>
        <v>104.18035345677536</v>
      </c>
      <c r="D572" s="1">
        <f t="shared" si="25"/>
        <v>151.52387264130019</v>
      </c>
      <c r="E572" s="1">
        <f t="shared" ca="1" si="26"/>
        <v>2.5041000153637618E-4</v>
      </c>
    </row>
    <row r="573" spans="2:5" x14ac:dyDescent="0.3">
      <c r="B573" s="1">
        <v>542</v>
      </c>
      <c r="C573" s="1">
        <f t="shared" ca="1" si="24"/>
        <v>84.009513282459579</v>
      </c>
      <c r="D573" s="1">
        <f t="shared" si="25"/>
        <v>151.56163370754339</v>
      </c>
      <c r="E573" s="1">
        <f t="shared" ca="1" si="26"/>
        <v>1.66747780003293E-6</v>
      </c>
    </row>
    <row r="574" spans="2:5" x14ac:dyDescent="0.3">
      <c r="B574" s="1">
        <v>543</v>
      </c>
      <c r="C574" s="1">
        <f t="shared" ca="1" si="24"/>
        <v>98.883123477925949</v>
      </c>
      <c r="D574" s="1">
        <f t="shared" si="25"/>
        <v>151.5994046729771</v>
      </c>
      <c r="E574" s="1">
        <f t="shared" ca="1" si="26"/>
        <v>7.9997825748589162E-5</v>
      </c>
    </row>
    <row r="575" spans="2:5" x14ac:dyDescent="0.3">
      <c r="B575" s="1">
        <v>544</v>
      </c>
      <c r="C575" s="1">
        <f t="shared" ca="1" si="24"/>
        <v>107.80185052709649</v>
      </c>
      <c r="D575" s="1">
        <f t="shared" si="25"/>
        <v>151.63718578241279</v>
      </c>
      <c r="E575" s="1">
        <f t="shared" ca="1" si="26"/>
        <v>5.0849056994188091E-4</v>
      </c>
    </row>
    <row r="576" spans="2:5" x14ac:dyDescent="0.3">
      <c r="B576" s="1">
        <v>545</v>
      </c>
      <c r="C576" s="1">
        <f t="shared" ca="1" si="24"/>
        <v>87.141107927852062</v>
      </c>
      <c r="D576" s="1">
        <f t="shared" si="25"/>
        <v>151.67497728111675</v>
      </c>
      <c r="E576" s="1">
        <f t="shared" ca="1" si="26"/>
        <v>4.0877217920173533E-6</v>
      </c>
    </row>
    <row r="577" spans="2:5" x14ac:dyDescent="0.3">
      <c r="B577" s="1">
        <v>546</v>
      </c>
      <c r="C577" s="1">
        <f t="shared" ca="1" si="24"/>
        <v>97.758659230549554</v>
      </c>
      <c r="D577" s="1">
        <f t="shared" si="25"/>
        <v>151.71277941482143</v>
      </c>
      <c r="E577" s="1">
        <f t="shared" ca="1" si="26"/>
        <v>6.1789099612728752E-5</v>
      </c>
    </row>
    <row r="578" spans="2:5" x14ac:dyDescent="0.3">
      <c r="B578" s="1">
        <v>547</v>
      </c>
      <c r="C578" s="1">
        <f t="shared" ca="1" si="24"/>
        <v>92.087526805756795</v>
      </c>
      <c r="D578" s="1">
        <f t="shared" si="25"/>
        <v>151.75059242973703</v>
      </c>
      <c r="E578" s="1">
        <f t="shared" ca="1" si="26"/>
        <v>1.541763076234402E-5</v>
      </c>
    </row>
    <row r="579" spans="2:5" x14ac:dyDescent="0.3">
      <c r="B579" s="1">
        <v>548</v>
      </c>
      <c r="C579" s="1">
        <f t="shared" ca="1" si="24"/>
        <v>101.07139959052444</v>
      </c>
      <c r="D579" s="1">
        <f t="shared" si="25"/>
        <v>151.78841657256311</v>
      </c>
      <c r="E579" s="1">
        <f t="shared" ca="1" si="26"/>
        <v>1.3012612645214619E-4</v>
      </c>
    </row>
    <row r="580" spans="2:5" x14ac:dyDescent="0.3">
      <c r="B580" s="1">
        <v>549</v>
      </c>
      <c r="C580" s="1">
        <f t="shared" ca="1" si="24"/>
        <v>99.179635892247532</v>
      </c>
      <c r="D580" s="1">
        <f t="shared" si="25"/>
        <v>151.82625209050008</v>
      </c>
      <c r="E580" s="1">
        <f t="shared" ca="1" si="26"/>
        <v>8.5555696384129686E-5</v>
      </c>
    </row>
    <row r="581" spans="2:5" x14ac:dyDescent="0.3">
      <c r="B581" s="1">
        <v>550</v>
      </c>
      <c r="C581" s="1">
        <f t="shared" ca="1" si="24"/>
        <v>99.698941677260393</v>
      </c>
      <c r="D581" s="1">
        <f t="shared" si="25"/>
        <v>151.86409923126104</v>
      </c>
      <c r="E581" s="1">
        <f t="shared" ca="1" si="26"/>
        <v>9.6145532300152885E-5</v>
      </c>
    </row>
    <row r="582" spans="2:5" x14ac:dyDescent="0.3">
      <c r="B582" s="1">
        <v>551</v>
      </c>
      <c r="C582" s="1">
        <f t="shared" ca="1" si="24"/>
        <v>114.39316901494146</v>
      </c>
      <c r="D582" s="1">
        <f t="shared" si="25"/>
        <v>151.90195824308347</v>
      </c>
      <c r="E582" s="1">
        <f t="shared" ca="1" si="26"/>
        <v>1.5893578580399995E-3</v>
      </c>
    </row>
    <row r="583" spans="2:5" x14ac:dyDescent="0.3">
      <c r="B583" s="1">
        <v>552</v>
      </c>
      <c r="C583" s="1">
        <f t="shared" ca="1" si="24"/>
        <v>109.89955797988983</v>
      </c>
      <c r="D583" s="1">
        <f t="shared" si="25"/>
        <v>151.93982937474101</v>
      </c>
      <c r="E583" s="1">
        <f t="shared" ca="1" si="26"/>
        <v>7.4627001854007556E-4</v>
      </c>
    </row>
    <row r="584" spans="2:5" x14ac:dyDescent="0.3">
      <c r="B584" s="1">
        <v>553</v>
      </c>
      <c r="C584" s="1">
        <f t="shared" ca="1" si="24"/>
        <v>99.247659108384994</v>
      </c>
      <c r="D584" s="1">
        <f t="shared" si="25"/>
        <v>151.97771287555545</v>
      </c>
      <c r="E584" s="1">
        <f t="shared" ca="1" si="26"/>
        <v>8.6879455434699928E-5</v>
      </c>
    </row>
    <row r="585" spans="2:5" x14ac:dyDescent="0.3">
      <c r="B585" s="1">
        <v>554</v>
      </c>
      <c r="C585" s="1">
        <f t="shared" ca="1" si="24"/>
        <v>93.71220885602618</v>
      </c>
      <c r="D585" s="1">
        <f t="shared" si="25"/>
        <v>152.01560899540854</v>
      </c>
      <c r="E585" s="1">
        <f t="shared" ca="1" si="26"/>
        <v>2.3285267488375171E-5</v>
      </c>
    </row>
    <row r="586" spans="2:5" x14ac:dyDescent="0.3">
      <c r="B586" s="1">
        <v>555</v>
      </c>
      <c r="C586" s="1">
        <f t="shared" ca="1" si="24"/>
        <v>91.289003561553002</v>
      </c>
      <c r="D586" s="1">
        <f t="shared" si="25"/>
        <v>152.05351798475405</v>
      </c>
      <c r="E586" s="1">
        <f t="shared" ca="1" si="26"/>
        <v>1.2535489950520201E-5</v>
      </c>
    </row>
    <row r="587" spans="2:5" x14ac:dyDescent="0.3">
      <c r="B587" s="1">
        <v>556</v>
      </c>
      <c r="C587" s="1">
        <f t="shared" ca="1" si="24"/>
        <v>100.06807956842003</v>
      </c>
      <c r="D587" s="1">
        <f t="shared" si="25"/>
        <v>152.09144009462989</v>
      </c>
      <c r="E587" s="1">
        <f t="shared" ca="1" si="26"/>
        <v>1.043848720764876E-4</v>
      </c>
    </row>
    <row r="588" spans="2:5" x14ac:dyDescent="0.3">
      <c r="B588" s="1">
        <v>557</v>
      </c>
      <c r="C588" s="1">
        <f t="shared" ca="1" si="24"/>
        <v>106.2594757516668</v>
      </c>
      <c r="D588" s="1">
        <f t="shared" si="25"/>
        <v>152.12937557667018</v>
      </c>
      <c r="E588" s="1">
        <f t="shared" ca="1" si="26"/>
        <v>3.7875589049726587E-4</v>
      </c>
    </row>
    <row r="589" spans="2:5" x14ac:dyDescent="0.3">
      <c r="B589" s="1">
        <v>558</v>
      </c>
      <c r="C589" s="1">
        <f t="shared" ca="1" si="24"/>
        <v>113.04525389883226</v>
      </c>
      <c r="D589" s="1">
        <f t="shared" si="25"/>
        <v>152.16732468311756</v>
      </c>
      <c r="E589" s="1">
        <f t="shared" ca="1" si="26"/>
        <v>1.2788759445332514E-3</v>
      </c>
    </row>
    <row r="590" spans="2:5" x14ac:dyDescent="0.3">
      <c r="B590" s="1">
        <v>559</v>
      </c>
      <c r="C590" s="1">
        <f t="shared" ca="1" si="24"/>
        <v>111.13088572071706</v>
      </c>
      <c r="D590" s="1">
        <f t="shared" si="25"/>
        <v>152.20528766683537</v>
      </c>
      <c r="E590" s="1">
        <f t="shared" ca="1" si="26"/>
        <v>9.2627448690586322E-4</v>
      </c>
    </row>
    <row r="591" spans="2:5" x14ac:dyDescent="0.3">
      <c r="B591" s="1">
        <v>560</v>
      </c>
      <c r="C591" s="1">
        <f t="shared" ca="1" si="24"/>
        <v>90.812996622488797</v>
      </c>
      <c r="D591" s="1">
        <f t="shared" si="25"/>
        <v>152.24326478132014</v>
      </c>
      <c r="E591" s="1">
        <f t="shared" ca="1" si="26"/>
        <v>1.1065720816263613E-5</v>
      </c>
    </row>
    <row r="592" spans="2:5" x14ac:dyDescent="0.3">
      <c r="B592" s="1">
        <v>561</v>
      </c>
      <c r="C592" s="1">
        <f t="shared" ca="1" si="24"/>
        <v>98.076866782699554</v>
      </c>
      <c r="D592" s="1">
        <f t="shared" si="25"/>
        <v>152.2812562807139</v>
      </c>
      <c r="E592" s="1">
        <f t="shared" ca="1" si="26"/>
        <v>6.6512145648827379E-5</v>
      </c>
    </row>
    <row r="593" spans="2:5" x14ac:dyDescent="0.3">
      <c r="B593" s="1">
        <v>562</v>
      </c>
      <c r="C593" s="1">
        <f t="shared" ca="1" si="24"/>
        <v>98.410144867033765</v>
      </c>
      <c r="D593" s="1">
        <f t="shared" si="25"/>
        <v>152.31926241981682</v>
      </c>
      <c r="E593" s="1">
        <f t="shared" ca="1" si="26"/>
        <v>7.1811752831743241E-5</v>
      </c>
    </row>
    <row r="594" spans="2:5" x14ac:dyDescent="0.3">
      <c r="B594" s="1">
        <v>563</v>
      </c>
      <c r="C594" s="1">
        <f t="shared" ca="1" si="24"/>
        <v>95.860081944006595</v>
      </c>
      <c r="D594" s="1">
        <f t="shared" si="25"/>
        <v>152.35728345409979</v>
      </c>
      <c r="E594" s="1">
        <f t="shared" ca="1" si="26"/>
        <v>3.9444632732818536E-5</v>
      </c>
    </row>
    <row r="595" spans="2:5" x14ac:dyDescent="0.3">
      <c r="B595" s="1">
        <v>564</v>
      </c>
      <c r="C595" s="1">
        <f t="shared" ca="1" si="24"/>
        <v>115.65506995231991</v>
      </c>
      <c r="D595" s="1">
        <f t="shared" si="25"/>
        <v>152.39531963971694</v>
      </c>
      <c r="E595" s="1">
        <f t="shared" ca="1" si="26"/>
        <v>1.933806809323744E-3</v>
      </c>
    </row>
    <row r="596" spans="2:5" x14ac:dyDescent="0.3">
      <c r="B596" s="1">
        <v>565</v>
      </c>
      <c r="C596" s="1">
        <f t="shared" ca="1" si="24"/>
        <v>102.78900982523942</v>
      </c>
      <c r="D596" s="1">
        <f t="shared" si="25"/>
        <v>152.43337123351867</v>
      </c>
      <c r="E596" s="1">
        <f t="shared" ca="1" si="26"/>
        <v>1.8781557649252755E-4</v>
      </c>
    </row>
    <row r="597" spans="2:5" x14ac:dyDescent="0.3">
      <c r="B597" s="1">
        <v>566</v>
      </c>
      <c r="C597" s="1">
        <f t="shared" ca="1" si="24"/>
        <v>98.639971497014642</v>
      </c>
      <c r="D597" s="1">
        <f t="shared" si="25"/>
        <v>152.47143849306426</v>
      </c>
      <c r="E597" s="1">
        <f t="shared" ca="1" si="26"/>
        <v>7.5688582040837562E-5</v>
      </c>
    </row>
    <row r="598" spans="2:5" x14ac:dyDescent="0.3">
      <c r="B598" s="1">
        <v>567</v>
      </c>
      <c r="C598" s="1">
        <f t="shared" ca="1" si="24"/>
        <v>104.52965570865533</v>
      </c>
      <c r="D598" s="1">
        <f t="shared" si="25"/>
        <v>152.50952167663496</v>
      </c>
      <c r="E598" s="1">
        <f t="shared" ca="1" si="26"/>
        <v>2.6879831957538617E-4</v>
      </c>
    </row>
    <row r="599" spans="2:5" x14ac:dyDescent="0.3">
      <c r="B599" s="1">
        <v>568</v>
      </c>
      <c r="C599" s="1">
        <f t="shared" ca="1" si="24"/>
        <v>116.76560193391592</v>
      </c>
      <c r="D599" s="1">
        <f t="shared" si="25"/>
        <v>152.54762104324695</v>
      </c>
      <c r="E599" s="1">
        <f t="shared" ca="1" si="26"/>
        <v>2.2847716095842708E-3</v>
      </c>
    </row>
    <row r="600" spans="2:5" x14ac:dyDescent="0.3">
      <c r="B600" s="1">
        <v>569</v>
      </c>
      <c r="C600" s="1">
        <f t="shared" ca="1" si="24"/>
        <v>90.074248346339289</v>
      </c>
      <c r="D600" s="1">
        <f t="shared" si="25"/>
        <v>152.58573685266441</v>
      </c>
      <c r="E600" s="1">
        <f t="shared" ca="1" si="26"/>
        <v>9.1003159434168121E-6</v>
      </c>
    </row>
    <row r="601" spans="2:5" x14ac:dyDescent="0.3">
      <c r="B601" s="1">
        <v>570</v>
      </c>
      <c r="C601" s="1">
        <f t="shared" ca="1" si="24"/>
        <v>114.28057511154979</v>
      </c>
      <c r="D601" s="1">
        <f t="shared" si="25"/>
        <v>152.62386936541284</v>
      </c>
      <c r="E601" s="1">
        <f t="shared" ca="1" si="26"/>
        <v>1.5612450686653464E-3</v>
      </c>
    </row>
    <row r="602" spans="2:5" x14ac:dyDescent="0.3">
      <c r="B602" s="1">
        <v>571</v>
      </c>
      <c r="C602" s="1">
        <f t="shared" ca="1" si="24"/>
        <v>103.89780513107421</v>
      </c>
      <c r="D602" s="1">
        <f t="shared" si="25"/>
        <v>152.66201884279224</v>
      </c>
      <c r="E602" s="1">
        <f t="shared" ca="1" si="26"/>
        <v>2.3636641804824295E-4</v>
      </c>
    </row>
    <row r="603" spans="2:5" x14ac:dyDescent="0.3">
      <c r="B603" s="1">
        <v>572</v>
      </c>
      <c r="C603" s="1">
        <f t="shared" ca="1" si="24"/>
        <v>101.09686952859802</v>
      </c>
      <c r="D603" s="1">
        <f t="shared" si="25"/>
        <v>152.70018554689057</v>
      </c>
      <c r="E603" s="1">
        <f t="shared" ca="1" si="26"/>
        <v>1.3084866757681724E-4</v>
      </c>
    </row>
    <row r="604" spans="2:5" x14ac:dyDescent="0.3">
      <c r="B604" s="1">
        <v>573</v>
      </c>
      <c r="C604" s="1">
        <f t="shared" ca="1" si="24"/>
        <v>101.89165585327311</v>
      </c>
      <c r="D604" s="1">
        <f t="shared" si="25"/>
        <v>152.73836974059722</v>
      </c>
      <c r="E604" s="1">
        <f t="shared" ca="1" si="26"/>
        <v>1.5530366358274829E-4</v>
      </c>
    </row>
    <row r="605" spans="2:5" x14ac:dyDescent="0.3">
      <c r="B605" s="1">
        <v>574</v>
      </c>
      <c r="C605" s="1">
        <f t="shared" ca="1" si="24"/>
        <v>104.66493937318467</v>
      </c>
      <c r="D605" s="1">
        <f t="shared" si="25"/>
        <v>152.77657168761658</v>
      </c>
      <c r="E605" s="1">
        <f t="shared" ca="1" si="26"/>
        <v>2.7623728348271607E-4</v>
      </c>
    </row>
    <row r="606" spans="2:5" x14ac:dyDescent="0.3">
      <c r="B606" s="1">
        <v>575</v>
      </c>
      <c r="C606" s="1">
        <f t="shared" ca="1" si="24"/>
        <v>95.298760230805925</v>
      </c>
      <c r="D606" s="1">
        <f t="shared" si="25"/>
        <v>152.8147916524818</v>
      </c>
      <c r="E606" s="1">
        <f t="shared" ca="1" si="26"/>
        <v>3.4436998689159854E-5</v>
      </c>
    </row>
    <row r="607" spans="2:5" x14ac:dyDescent="0.3">
      <c r="B607" s="1">
        <v>576</v>
      </c>
      <c r="C607" s="1">
        <f t="shared" ca="1" si="24"/>
        <v>104.36098514338968</v>
      </c>
      <c r="D607" s="1">
        <f t="shared" si="25"/>
        <v>152.85302990056849</v>
      </c>
      <c r="E607" s="1">
        <f t="shared" ca="1" si="26"/>
        <v>2.5977384618679347E-4</v>
      </c>
    </row>
    <row r="608" spans="2:5" x14ac:dyDescent="0.3">
      <c r="B608" s="1">
        <v>577</v>
      </c>
      <c r="C608" s="1">
        <f t="shared" ca="1" si="24"/>
        <v>108.91548372462064</v>
      </c>
      <c r="D608" s="1">
        <f t="shared" si="25"/>
        <v>152.89128669810864</v>
      </c>
      <c r="E608" s="1">
        <f t="shared" ca="1" si="26"/>
        <v>6.2487376369816381E-4</v>
      </c>
    </row>
    <row r="609" spans="2:5" x14ac:dyDescent="0.3">
      <c r="B609" s="1">
        <v>578</v>
      </c>
      <c r="C609" s="1">
        <f t="shared" ref="C609:C672" ca="1" si="27">_xlfn.NORM.INV(RAND(),$C$28,$C$29)</f>
        <v>93.072346898274247</v>
      </c>
      <c r="D609" s="1">
        <f t="shared" ref="D609:D672" si="28">_xlfn.NORM.INV(B609/1001,$D$28,$D$29)</f>
        <v>152.92956231220469</v>
      </c>
      <c r="E609" s="1">
        <f t="shared" ref="E609:E672" ca="1" si="29">_xlfn.NORM.DIST(C609,$D$28,$D$29,0)</f>
        <v>1.9822904722378853E-5</v>
      </c>
    </row>
    <row r="610" spans="2:5" x14ac:dyDescent="0.3">
      <c r="B610" s="1">
        <v>579</v>
      </c>
      <c r="C610" s="1">
        <f t="shared" ca="1" si="27"/>
        <v>96.642784606450107</v>
      </c>
      <c r="D610" s="1">
        <f t="shared" si="28"/>
        <v>152.96785701084363</v>
      </c>
      <c r="E610" s="1">
        <f t="shared" ca="1" si="29"/>
        <v>4.7554288257217445E-5</v>
      </c>
    </row>
    <row r="611" spans="2:5" x14ac:dyDescent="0.3">
      <c r="B611" s="1">
        <v>580</v>
      </c>
      <c r="C611" s="1">
        <f t="shared" ca="1" si="27"/>
        <v>111.23189475581296</v>
      </c>
      <c r="D611" s="1">
        <f t="shared" si="28"/>
        <v>153.00617106291111</v>
      </c>
      <c r="E611" s="1">
        <f t="shared" ca="1" si="29"/>
        <v>9.4255796077038633E-4</v>
      </c>
    </row>
    <row r="612" spans="2:5" x14ac:dyDescent="0.3">
      <c r="B612" s="1">
        <v>581</v>
      </c>
      <c r="C612" s="1">
        <f t="shared" ca="1" si="27"/>
        <v>107.61237180024308</v>
      </c>
      <c r="D612" s="1">
        <f t="shared" si="28"/>
        <v>153.04450473820594</v>
      </c>
      <c r="E612" s="1">
        <f t="shared" ca="1" si="29"/>
        <v>4.9069887886285621E-4</v>
      </c>
    </row>
    <row r="613" spans="2:5" x14ac:dyDescent="0.3">
      <c r="B613" s="1">
        <v>582</v>
      </c>
      <c r="C613" s="1">
        <f t="shared" ca="1" si="27"/>
        <v>115.32195160977142</v>
      </c>
      <c r="D613" s="1">
        <f t="shared" si="28"/>
        <v>153.08285830745439</v>
      </c>
      <c r="E613" s="1">
        <f t="shared" ca="1" si="29"/>
        <v>1.8374805083184312E-3</v>
      </c>
    </row>
    <row r="614" spans="2:5" x14ac:dyDescent="0.3">
      <c r="B614" s="1">
        <v>583</v>
      </c>
      <c r="C614" s="1">
        <f t="shared" ca="1" si="27"/>
        <v>102.47268791047688</v>
      </c>
      <c r="D614" s="1">
        <f t="shared" si="28"/>
        <v>153.12123204232489</v>
      </c>
      <c r="E614" s="1">
        <f t="shared" ca="1" si="29"/>
        <v>1.7571535620836574E-4</v>
      </c>
    </row>
    <row r="615" spans="2:5" x14ac:dyDescent="0.3">
      <c r="B615" s="1">
        <v>584</v>
      </c>
      <c r="C615" s="1">
        <f t="shared" ca="1" si="27"/>
        <v>105.01486345421553</v>
      </c>
      <c r="D615" s="1">
        <f t="shared" si="28"/>
        <v>153.1596262154427</v>
      </c>
      <c r="E615" s="1">
        <f t="shared" ca="1" si="29"/>
        <v>2.9633602307914397E-4</v>
      </c>
    </row>
    <row r="616" spans="2:5" x14ac:dyDescent="0.3">
      <c r="B616" s="1">
        <v>585</v>
      </c>
      <c r="C616" s="1">
        <f t="shared" ca="1" si="27"/>
        <v>114.68692727644542</v>
      </c>
      <c r="D616" s="1">
        <f t="shared" si="28"/>
        <v>153.19804110040457</v>
      </c>
      <c r="E616" s="1">
        <f t="shared" ca="1" si="29"/>
        <v>1.6646690101103897E-3</v>
      </c>
    </row>
    <row r="617" spans="2:5" x14ac:dyDescent="0.3">
      <c r="B617" s="1">
        <v>586</v>
      </c>
      <c r="C617" s="1">
        <f t="shared" ca="1" si="27"/>
        <v>106.94023927843065</v>
      </c>
      <c r="D617" s="1">
        <f t="shared" si="28"/>
        <v>153.23647697179393</v>
      </c>
      <c r="E617" s="1">
        <f t="shared" ca="1" si="29"/>
        <v>4.3190431063499704E-4</v>
      </c>
    </row>
    <row r="618" spans="2:5" x14ac:dyDescent="0.3">
      <c r="B618" s="1">
        <v>587</v>
      </c>
      <c r="C618" s="1">
        <f t="shared" ca="1" si="27"/>
        <v>80.600324589311896</v>
      </c>
      <c r="D618" s="1">
        <f t="shared" si="28"/>
        <v>153.27493410519571</v>
      </c>
      <c r="E618" s="1">
        <f t="shared" ca="1" si="29"/>
        <v>5.9785903453088973E-7</v>
      </c>
    </row>
    <row r="619" spans="2:5" x14ac:dyDescent="0.3">
      <c r="B619" s="1">
        <v>588</v>
      </c>
      <c r="C619" s="1">
        <f t="shared" ca="1" si="27"/>
        <v>127.13416162199479</v>
      </c>
      <c r="D619" s="1">
        <f t="shared" si="28"/>
        <v>153.31341277721168</v>
      </c>
      <c r="E619" s="1">
        <f t="shared" ca="1" si="29"/>
        <v>8.3218558572265757E-3</v>
      </c>
    </row>
    <row r="620" spans="2:5" x14ac:dyDescent="0.3">
      <c r="B620" s="1">
        <v>589</v>
      </c>
      <c r="C620" s="1">
        <f t="shared" ca="1" si="27"/>
        <v>99.550930671140804</v>
      </c>
      <c r="D620" s="1">
        <f t="shared" si="28"/>
        <v>153.35191326547573</v>
      </c>
      <c r="E620" s="1">
        <f t="shared" ca="1" si="29"/>
        <v>9.3011667598125186E-5</v>
      </c>
    </row>
    <row r="621" spans="2:5" x14ac:dyDescent="0.3">
      <c r="B621" s="1">
        <v>590</v>
      </c>
      <c r="C621" s="1">
        <f t="shared" ca="1" si="27"/>
        <v>101.20662568350453</v>
      </c>
      <c r="D621" s="1">
        <f t="shared" si="28"/>
        <v>153.39043584866931</v>
      </c>
      <c r="E621" s="1">
        <f t="shared" ca="1" si="29"/>
        <v>1.340040300296866E-4</v>
      </c>
    </row>
    <row r="622" spans="2:5" x14ac:dyDescent="0.3">
      <c r="B622" s="1">
        <v>591</v>
      </c>
      <c r="C622" s="1">
        <f t="shared" ca="1" si="27"/>
        <v>102.02378197865731</v>
      </c>
      <c r="D622" s="1">
        <f t="shared" si="28"/>
        <v>153.42898080653706</v>
      </c>
      <c r="E622" s="1">
        <f t="shared" ca="1" si="29"/>
        <v>1.5974743800275428E-4</v>
      </c>
    </row>
    <row r="623" spans="2:5" x14ac:dyDescent="0.3">
      <c r="B623" s="1">
        <v>592</v>
      </c>
      <c r="C623" s="1">
        <f t="shared" ca="1" si="27"/>
        <v>94.328455246844612</v>
      </c>
      <c r="D623" s="1">
        <f t="shared" si="28"/>
        <v>153.46754841990241</v>
      </c>
      <c r="E623" s="1">
        <f t="shared" ca="1" si="29"/>
        <v>2.714362077541599E-5</v>
      </c>
    </row>
    <row r="624" spans="2:5" x14ac:dyDescent="0.3">
      <c r="B624" s="1">
        <v>593</v>
      </c>
      <c r="C624" s="1">
        <f t="shared" ca="1" si="27"/>
        <v>103.83910367585227</v>
      </c>
      <c r="D624" s="1">
        <f t="shared" si="28"/>
        <v>153.50613897068365</v>
      </c>
      <c r="E624" s="1">
        <f t="shared" ca="1" si="29"/>
        <v>2.3353867936394353E-4</v>
      </c>
    </row>
    <row r="625" spans="2:5" x14ac:dyDescent="0.3">
      <c r="B625" s="1">
        <v>594</v>
      </c>
      <c r="C625" s="1">
        <f t="shared" ca="1" si="27"/>
        <v>123.39540948382871</v>
      </c>
      <c r="D625" s="1">
        <f t="shared" si="28"/>
        <v>153.54475274190978</v>
      </c>
      <c r="E625" s="1">
        <f t="shared" ca="1" si="29"/>
        <v>5.5171876196875658E-3</v>
      </c>
    </row>
    <row r="626" spans="2:5" x14ac:dyDescent="0.3">
      <c r="B626" s="1">
        <v>595</v>
      </c>
      <c r="C626" s="1">
        <f t="shared" ca="1" si="27"/>
        <v>100.61901582427075</v>
      </c>
      <c r="D626" s="1">
        <f t="shared" si="28"/>
        <v>153.58339001773672</v>
      </c>
      <c r="E626" s="1">
        <f t="shared" ca="1" si="29"/>
        <v>1.1788078624674873E-4</v>
      </c>
    </row>
    <row r="627" spans="2:5" x14ac:dyDescent="0.3">
      <c r="B627" s="1">
        <v>596</v>
      </c>
      <c r="C627" s="1">
        <f t="shared" ca="1" si="27"/>
        <v>85.126468326222479</v>
      </c>
      <c r="D627" s="1">
        <f t="shared" si="28"/>
        <v>153.62205108346362</v>
      </c>
      <c r="E627" s="1">
        <f t="shared" ca="1" si="29"/>
        <v>2.3074261585638749E-6</v>
      </c>
    </row>
    <row r="628" spans="2:5" x14ac:dyDescent="0.3">
      <c r="B628" s="1">
        <v>597</v>
      </c>
      <c r="C628" s="1">
        <f t="shared" ca="1" si="27"/>
        <v>108.62688919072257</v>
      </c>
      <c r="D628" s="1">
        <f t="shared" si="28"/>
        <v>153.6607362255493</v>
      </c>
      <c r="E628" s="1">
        <f t="shared" ca="1" si="29"/>
        <v>5.9268782560851065E-4</v>
      </c>
    </row>
    <row r="629" spans="2:5" x14ac:dyDescent="0.3">
      <c r="B629" s="1">
        <v>598</v>
      </c>
      <c r="C629" s="1">
        <f t="shared" ca="1" si="27"/>
        <v>96.935631123519869</v>
      </c>
      <c r="D629" s="1">
        <f t="shared" si="28"/>
        <v>153.69944573162888</v>
      </c>
      <c r="E629" s="1">
        <f t="shared" ca="1" si="29"/>
        <v>5.0964430464494333E-5</v>
      </c>
    </row>
    <row r="630" spans="2:5" x14ac:dyDescent="0.3">
      <c r="B630" s="1">
        <v>599</v>
      </c>
      <c r="C630" s="1">
        <f t="shared" ca="1" si="27"/>
        <v>88.716057216417283</v>
      </c>
      <c r="D630" s="1">
        <f t="shared" si="28"/>
        <v>153.73817989053052</v>
      </c>
      <c r="E630" s="1">
        <f t="shared" ca="1" si="29"/>
        <v>6.3121334644398832E-6</v>
      </c>
    </row>
    <row r="631" spans="2:5" x14ac:dyDescent="0.3">
      <c r="B631" s="1">
        <v>600</v>
      </c>
      <c r="C631" s="1">
        <f t="shared" ca="1" si="27"/>
        <v>101.66689460657264</v>
      </c>
      <c r="D631" s="1">
        <f t="shared" si="28"/>
        <v>153.77693899229232</v>
      </c>
      <c r="E631" s="1">
        <f t="shared" ca="1" si="29"/>
        <v>1.4800007251338E-4</v>
      </c>
    </row>
    <row r="632" spans="2:5" x14ac:dyDescent="0.3">
      <c r="B632" s="1">
        <v>601</v>
      </c>
      <c r="C632" s="1">
        <f t="shared" ca="1" si="27"/>
        <v>88.695049748924163</v>
      </c>
      <c r="D632" s="1">
        <f t="shared" si="28"/>
        <v>153.81572332817942</v>
      </c>
      <c r="E632" s="1">
        <f t="shared" ca="1" si="29"/>
        <v>6.2761132433119849E-6</v>
      </c>
    </row>
    <row r="633" spans="2:5" x14ac:dyDescent="0.3">
      <c r="B633" s="1">
        <v>602</v>
      </c>
      <c r="C633" s="1">
        <f t="shared" ca="1" si="27"/>
        <v>102.86824852652978</v>
      </c>
      <c r="D633" s="1">
        <f t="shared" si="28"/>
        <v>153.85453319070129</v>
      </c>
      <c r="E633" s="1">
        <f t="shared" ca="1" si="29"/>
        <v>1.9096171091382929E-4</v>
      </c>
    </row>
    <row r="634" spans="2:5" x14ac:dyDescent="0.3">
      <c r="B634" s="1">
        <v>603</v>
      </c>
      <c r="C634" s="1">
        <f t="shared" ca="1" si="27"/>
        <v>85.665274654790323</v>
      </c>
      <c r="D634" s="1">
        <f t="shared" si="28"/>
        <v>153.8933688736291</v>
      </c>
      <c r="E634" s="1">
        <f t="shared" ca="1" si="29"/>
        <v>2.6934956723867134E-6</v>
      </c>
    </row>
    <row r="635" spans="2:5" x14ac:dyDescent="0.3">
      <c r="B635" s="1">
        <v>604</v>
      </c>
      <c r="C635" s="1">
        <f t="shared" ca="1" si="27"/>
        <v>94.686623611703325</v>
      </c>
      <c r="D635" s="1">
        <f t="shared" si="28"/>
        <v>153.93223067201333</v>
      </c>
      <c r="E635" s="1">
        <f t="shared" ca="1" si="29"/>
        <v>2.9650478141255524E-5</v>
      </c>
    </row>
    <row r="636" spans="2:5" x14ac:dyDescent="0.3">
      <c r="B636" s="1">
        <v>605</v>
      </c>
      <c r="C636" s="1">
        <f t="shared" ca="1" si="27"/>
        <v>110.55594559201207</v>
      </c>
      <c r="D636" s="1">
        <f t="shared" si="28"/>
        <v>153.97111888220144</v>
      </c>
      <c r="E636" s="1">
        <f t="shared" ca="1" si="29"/>
        <v>8.3808053993192442E-4</v>
      </c>
    </row>
    <row r="637" spans="2:5" x14ac:dyDescent="0.3">
      <c r="B637" s="1">
        <v>606</v>
      </c>
      <c r="C637" s="1">
        <f t="shared" ca="1" si="27"/>
        <v>113.87286123714654</v>
      </c>
      <c r="D637" s="1">
        <f t="shared" si="28"/>
        <v>154.01003380185591</v>
      </c>
      <c r="E637" s="1">
        <f t="shared" ca="1" si="29"/>
        <v>1.4628526833054942E-3</v>
      </c>
    </row>
    <row r="638" spans="2:5" x14ac:dyDescent="0.3">
      <c r="B638" s="1">
        <v>607</v>
      </c>
      <c r="C638" s="1">
        <f t="shared" ca="1" si="27"/>
        <v>95.917015604006863</v>
      </c>
      <c r="D638" s="1">
        <f t="shared" si="28"/>
        <v>154.04897572997231</v>
      </c>
      <c r="E638" s="1">
        <f t="shared" ca="1" si="29"/>
        <v>3.9988434127312682E-5</v>
      </c>
    </row>
    <row r="639" spans="2:5" x14ac:dyDescent="0.3">
      <c r="B639" s="1">
        <v>608</v>
      </c>
      <c r="C639" s="1">
        <f t="shared" ca="1" si="27"/>
        <v>96.899667344613519</v>
      </c>
      <c r="D639" s="1">
        <f t="shared" si="28"/>
        <v>154.08794496689762</v>
      </c>
      <c r="E639" s="1">
        <f t="shared" ca="1" si="29"/>
        <v>5.0533845349772779E-5</v>
      </c>
    </row>
    <row r="640" spans="2:5" x14ac:dyDescent="0.3">
      <c r="B640" s="1">
        <v>609</v>
      </c>
      <c r="C640" s="1">
        <f t="shared" ca="1" si="27"/>
        <v>82.040994501640299</v>
      </c>
      <c r="D640" s="1">
        <f t="shared" si="28"/>
        <v>154.12694181434858</v>
      </c>
      <c r="E640" s="1">
        <f t="shared" ca="1" si="29"/>
        <v>9.2807009367845485E-7</v>
      </c>
    </row>
    <row r="641" spans="2:5" x14ac:dyDescent="0.3">
      <c r="B641" s="1">
        <v>610</v>
      </c>
      <c r="C641" s="1">
        <f t="shared" ca="1" si="27"/>
        <v>105.1455252886291</v>
      </c>
      <c r="D641" s="1">
        <f t="shared" si="28"/>
        <v>154.16596657543056</v>
      </c>
      <c r="E641" s="1">
        <f t="shared" ca="1" si="29"/>
        <v>3.0416789040461028E-4</v>
      </c>
    </row>
    <row r="642" spans="2:5" x14ac:dyDescent="0.3">
      <c r="B642" s="1">
        <v>611</v>
      </c>
      <c r="C642" s="1">
        <f t="shared" ca="1" si="27"/>
        <v>82.3885522120774</v>
      </c>
      <c r="D642" s="1">
        <f t="shared" si="28"/>
        <v>154.20501955465625</v>
      </c>
      <c r="E642" s="1">
        <f t="shared" ca="1" si="29"/>
        <v>1.0305162455256175E-6</v>
      </c>
    </row>
    <row r="643" spans="2:5" x14ac:dyDescent="0.3">
      <c r="B643" s="1">
        <v>612</v>
      </c>
      <c r="C643" s="1">
        <f t="shared" ca="1" si="27"/>
        <v>109.45539539448255</v>
      </c>
      <c r="D643" s="1">
        <f t="shared" si="28"/>
        <v>154.24410105796471</v>
      </c>
      <c r="E643" s="1">
        <f t="shared" ca="1" si="29"/>
        <v>6.891704124120777E-4</v>
      </c>
    </row>
    <row r="644" spans="2:5" x14ac:dyDescent="0.3">
      <c r="B644" s="1">
        <v>613</v>
      </c>
      <c r="C644" s="1">
        <f t="shared" ca="1" si="27"/>
        <v>93.162936651686948</v>
      </c>
      <c r="D644" s="1">
        <f t="shared" si="28"/>
        <v>154.28321139274084</v>
      </c>
      <c r="E644" s="1">
        <f t="shared" ca="1" si="29"/>
        <v>2.0282128166881937E-5</v>
      </c>
    </row>
    <row r="645" spans="2:5" x14ac:dyDescent="0.3">
      <c r="B645" s="1">
        <v>614</v>
      </c>
      <c r="C645" s="1">
        <f t="shared" ca="1" si="27"/>
        <v>114.76153296709194</v>
      </c>
      <c r="D645" s="1">
        <f t="shared" si="28"/>
        <v>154.32235086783447</v>
      </c>
      <c r="E645" s="1">
        <f t="shared" ca="1" si="29"/>
        <v>1.6842545807475302E-3</v>
      </c>
    </row>
    <row r="646" spans="2:5" x14ac:dyDescent="0.3">
      <c r="B646" s="1">
        <v>615</v>
      </c>
      <c r="C646" s="1">
        <f t="shared" ca="1" si="27"/>
        <v>96.546885567937565</v>
      </c>
      <c r="D646" s="1">
        <f t="shared" si="28"/>
        <v>154.36151979358038</v>
      </c>
      <c r="E646" s="1">
        <f t="shared" ca="1" si="29"/>
        <v>4.6484072602526121E-5</v>
      </c>
    </row>
    <row r="647" spans="2:5" x14ac:dyDescent="0.3">
      <c r="B647" s="1">
        <v>616</v>
      </c>
      <c r="C647" s="1">
        <f t="shared" ca="1" si="27"/>
        <v>81.511372076640811</v>
      </c>
      <c r="D647" s="1">
        <f t="shared" si="28"/>
        <v>154.4007184818179</v>
      </c>
      <c r="E647" s="1">
        <f t="shared" ca="1" si="29"/>
        <v>7.903823048428547E-7</v>
      </c>
    </row>
    <row r="648" spans="2:5" x14ac:dyDescent="0.3">
      <c r="B648" s="1">
        <v>617</v>
      </c>
      <c r="C648" s="1">
        <f t="shared" ca="1" si="27"/>
        <v>94.202822958116499</v>
      </c>
      <c r="D648" s="1">
        <f t="shared" si="28"/>
        <v>154.4399472459111</v>
      </c>
      <c r="E648" s="1">
        <f t="shared" ca="1" si="29"/>
        <v>2.6311915556361153E-5</v>
      </c>
    </row>
    <row r="649" spans="2:5" x14ac:dyDescent="0.3">
      <c r="B649" s="1">
        <v>618</v>
      </c>
      <c r="C649" s="1">
        <f t="shared" ca="1" si="27"/>
        <v>111.01593674676106</v>
      </c>
      <c r="D649" s="1">
        <f t="shared" si="28"/>
        <v>154.47920640076902</v>
      </c>
      <c r="E649" s="1">
        <f t="shared" ca="1" si="29"/>
        <v>9.0803563978560564E-4</v>
      </c>
    </row>
    <row r="650" spans="2:5" x14ac:dyDescent="0.3">
      <c r="B650" s="1">
        <v>619</v>
      </c>
      <c r="C650" s="1">
        <f t="shared" ca="1" si="27"/>
        <v>93.297369890464964</v>
      </c>
      <c r="D650" s="1">
        <f t="shared" si="28"/>
        <v>154.51849626286631</v>
      </c>
      <c r="E650" s="1">
        <f t="shared" ca="1" si="29"/>
        <v>2.0981876067520358E-5</v>
      </c>
    </row>
    <row r="651" spans="2:5" x14ac:dyDescent="0.3">
      <c r="B651" s="1">
        <v>620</v>
      </c>
      <c r="C651" s="1">
        <f t="shared" ca="1" si="27"/>
        <v>107.92447150365513</v>
      </c>
      <c r="D651" s="1">
        <f t="shared" si="28"/>
        <v>154.55781715026379</v>
      </c>
      <c r="E651" s="1">
        <f t="shared" ca="1" si="29"/>
        <v>5.2030256296454688E-4</v>
      </c>
    </row>
    <row r="652" spans="2:5" x14ac:dyDescent="0.3">
      <c r="B652" s="1">
        <v>621</v>
      </c>
      <c r="C652" s="1">
        <f t="shared" ca="1" si="27"/>
        <v>95.950640429845123</v>
      </c>
      <c r="D652" s="1">
        <f t="shared" si="28"/>
        <v>154.59716938262952</v>
      </c>
      <c r="E652" s="1">
        <f t="shared" ca="1" si="29"/>
        <v>4.0312843387972304E-5</v>
      </c>
    </row>
    <row r="653" spans="2:5" x14ac:dyDescent="0.3">
      <c r="B653" s="1">
        <v>622</v>
      </c>
      <c r="C653" s="1">
        <f t="shared" ca="1" si="27"/>
        <v>117.49044225504477</v>
      </c>
      <c r="D653" s="1">
        <f t="shared" si="28"/>
        <v>154.63655328125995</v>
      </c>
      <c r="E653" s="1">
        <f t="shared" ca="1" si="29"/>
        <v>2.5399986671640544E-3</v>
      </c>
    </row>
    <row r="654" spans="2:5" x14ac:dyDescent="0.3">
      <c r="B654" s="1">
        <v>623</v>
      </c>
      <c r="C654" s="1">
        <f t="shared" ca="1" si="27"/>
        <v>104.01470869473061</v>
      </c>
      <c r="D654" s="1">
        <f t="shared" si="28"/>
        <v>154.67596916910134</v>
      </c>
      <c r="E654" s="1">
        <f t="shared" ca="1" si="29"/>
        <v>2.4208919474814227E-4</v>
      </c>
    </row>
    <row r="655" spans="2:5" x14ac:dyDescent="0.3">
      <c r="B655" s="1">
        <v>624</v>
      </c>
      <c r="C655" s="1">
        <f t="shared" ca="1" si="27"/>
        <v>108.44446707427852</v>
      </c>
      <c r="D655" s="1">
        <f t="shared" si="28"/>
        <v>154.71541737077146</v>
      </c>
      <c r="E655" s="1">
        <f t="shared" ca="1" si="29"/>
        <v>5.7309414702854191E-4</v>
      </c>
    </row>
    <row r="656" spans="2:5" x14ac:dyDescent="0.3">
      <c r="B656" s="1">
        <v>625</v>
      </c>
      <c r="C656" s="1">
        <f t="shared" ca="1" si="27"/>
        <v>122.88224584660657</v>
      </c>
      <c r="D656" s="1">
        <f t="shared" si="28"/>
        <v>154.75489821258145</v>
      </c>
      <c r="E656" s="1">
        <f t="shared" ca="1" si="29"/>
        <v>5.189333312933312E-3</v>
      </c>
    </row>
    <row r="657" spans="2:5" x14ac:dyDescent="0.3">
      <c r="B657" s="1">
        <v>626</v>
      </c>
      <c r="C657" s="1">
        <f t="shared" ca="1" si="27"/>
        <v>110.37830125378936</v>
      </c>
      <c r="D657" s="1">
        <f t="shared" si="28"/>
        <v>154.79441202255799</v>
      </c>
      <c r="E657" s="1">
        <f t="shared" ca="1" si="29"/>
        <v>8.1232604922653869E-4</v>
      </c>
    </row>
    <row r="658" spans="2:5" x14ac:dyDescent="0.3">
      <c r="B658" s="1">
        <v>627</v>
      </c>
      <c r="C658" s="1">
        <f t="shared" ca="1" si="27"/>
        <v>94.70505082824819</v>
      </c>
      <c r="D658" s="1">
        <f t="shared" si="28"/>
        <v>154.8339591304657</v>
      </c>
      <c r="E658" s="1">
        <f t="shared" ca="1" si="29"/>
        <v>2.9785079873741864E-5</v>
      </c>
    </row>
    <row r="659" spans="2:5" x14ac:dyDescent="0.3">
      <c r="B659" s="1">
        <v>628</v>
      </c>
      <c r="C659" s="1">
        <f t="shared" ca="1" si="27"/>
        <v>113.06512132502402</v>
      </c>
      <c r="D659" s="1">
        <f t="shared" si="28"/>
        <v>154.87353986782981</v>
      </c>
      <c r="E659" s="1">
        <f t="shared" ca="1" si="29"/>
        <v>1.2830547249193084E-3</v>
      </c>
    </row>
    <row r="660" spans="2:5" x14ac:dyDescent="0.3">
      <c r="B660" s="1">
        <v>629</v>
      </c>
      <c r="C660" s="1">
        <f t="shared" ca="1" si="27"/>
        <v>96.941180620278558</v>
      </c>
      <c r="D660" s="1">
        <f t="shared" si="28"/>
        <v>154.91315456795903</v>
      </c>
      <c r="E660" s="1">
        <f t="shared" ca="1" si="29"/>
        <v>5.1031173010809014E-5</v>
      </c>
    </row>
    <row r="661" spans="2:5" x14ac:dyDescent="0.3">
      <c r="B661" s="1">
        <v>630</v>
      </c>
      <c r="C661" s="1">
        <f t="shared" ca="1" si="27"/>
        <v>99.543610428759237</v>
      </c>
      <c r="D661" s="1">
        <f t="shared" si="28"/>
        <v>154.95280356596879</v>
      </c>
      <c r="E661" s="1">
        <f t="shared" ca="1" si="29"/>
        <v>9.2859118848358997E-5</v>
      </c>
    </row>
    <row r="662" spans="2:5" x14ac:dyDescent="0.3">
      <c r="B662" s="1">
        <v>631</v>
      </c>
      <c r="C662" s="1">
        <f t="shared" ca="1" si="27"/>
        <v>92.863231377814714</v>
      </c>
      <c r="D662" s="1">
        <f t="shared" si="28"/>
        <v>154.99248719880467</v>
      </c>
      <c r="E662" s="1">
        <f t="shared" ca="1" si="29"/>
        <v>1.8799536298894688E-5</v>
      </c>
    </row>
    <row r="663" spans="2:5" x14ac:dyDescent="0.3">
      <c r="B663" s="1">
        <v>632</v>
      </c>
      <c r="C663" s="1">
        <f t="shared" ca="1" si="27"/>
        <v>117.91491379338606</v>
      </c>
      <c r="D663" s="1">
        <f t="shared" si="28"/>
        <v>155.03220580526613</v>
      </c>
      <c r="E663" s="1">
        <f t="shared" ca="1" si="29"/>
        <v>2.6995733758890944E-3</v>
      </c>
    </row>
    <row r="664" spans="2:5" x14ac:dyDescent="0.3">
      <c r="B664" s="1">
        <v>633</v>
      </c>
      <c r="C664" s="1">
        <f t="shared" ca="1" si="27"/>
        <v>106.84639070604716</v>
      </c>
      <c r="D664" s="1">
        <f t="shared" si="28"/>
        <v>155.07195972603046</v>
      </c>
      <c r="E664" s="1">
        <f t="shared" ca="1" si="29"/>
        <v>4.2420806609068037E-4</v>
      </c>
    </row>
    <row r="665" spans="2:5" x14ac:dyDescent="0.3">
      <c r="B665" s="1">
        <v>634</v>
      </c>
      <c r="C665" s="1">
        <f t="shared" ca="1" si="27"/>
        <v>95.202905165366587</v>
      </c>
      <c r="D665" s="1">
        <f t="shared" si="28"/>
        <v>155.1117493036771</v>
      </c>
      <c r="E665" s="1">
        <f t="shared" ca="1" si="29"/>
        <v>3.364307203538676E-5</v>
      </c>
    </row>
    <row r="666" spans="2:5" x14ac:dyDescent="0.3">
      <c r="B666" s="1">
        <v>635</v>
      </c>
      <c r="C666" s="1">
        <f t="shared" ca="1" si="27"/>
        <v>124.90660837939927</v>
      </c>
      <c r="D666" s="1">
        <f t="shared" si="28"/>
        <v>155.15157488271223</v>
      </c>
      <c r="E666" s="1">
        <f t="shared" ca="1" si="29"/>
        <v>6.5632205950018896E-3</v>
      </c>
    </row>
    <row r="667" spans="2:5" x14ac:dyDescent="0.3">
      <c r="B667" s="1">
        <v>636</v>
      </c>
      <c r="C667" s="1">
        <f t="shared" ca="1" si="27"/>
        <v>90.231119376994087</v>
      </c>
      <c r="D667" s="1">
        <f t="shared" si="28"/>
        <v>155.1914368095936</v>
      </c>
      <c r="E667" s="1">
        <f t="shared" ca="1" si="29"/>
        <v>9.4880674853009859E-6</v>
      </c>
    </row>
    <row r="668" spans="2:5" x14ac:dyDescent="0.3">
      <c r="B668" s="1">
        <v>637</v>
      </c>
      <c r="C668" s="1">
        <f t="shared" ca="1" si="27"/>
        <v>100.42759372840895</v>
      </c>
      <c r="D668" s="1">
        <f t="shared" si="28"/>
        <v>155.23133543275566</v>
      </c>
      <c r="E668" s="1">
        <f t="shared" ca="1" si="29"/>
        <v>1.1302180825896369E-4</v>
      </c>
    </row>
    <row r="669" spans="2:5" x14ac:dyDescent="0.3">
      <c r="B669" s="1">
        <v>638</v>
      </c>
      <c r="C669" s="1">
        <f t="shared" ca="1" si="27"/>
        <v>122.8987474011888</v>
      </c>
      <c r="D669" s="1">
        <f t="shared" si="28"/>
        <v>155.27127110263515</v>
      </c>
      <c r="E669" s="1">
        <f t="shared" ca="1" si="29"/>
        <v>5.1996611000615055E-3</v>
      </c>
    </row>
    <row r="670" spans="2:5" x14ac:dyDescent="0.3">
      <c r="B670" s="1">
        <v>639</v>
      </c>
      <c r="C670" s="1">
        <f t="shared" ca="1" si="27"/>
        <v>85.035884231731487</v>
      </c>
      <c r="D670" s="1">
        <f t="shared" si="28"/>
        <v>155.31124417169673</v>
      </c>
      <c r="E670" s="1">
        <f t="shared" ca="1" si="29"/>
        <v>2.2479004092053794E-6</v>
      </c>
    </row>
    <row r="671" spans="2:5" x14ac:dyDescent="0.3">
      <c r="B671" s="1">
        <v>640</v>
      </c>
      <c r="C671" s="1">
        <f t="shared" ca="1" si="27"/>
        <v>103.28416614053995</v>
      </c>
      <c r="D671" s="1">
        <f t="shared" si="28"/>
        <v>155.35125499445905</v>
      </c>
      <c r="E671" s="1">
        <f t="shared" ca="1" si="29"/>
        <v>2.0826527731295351E-4</v>
      </c>
    </row>
    <row r="672" spans="2:5" x14ac:dyDescent="0.3">
      <c r="B672" s="1">
        <v>641</v>
      </c>
      <c r="C672" s="1">
        <f t="shared" ca="1" si="27"/>
        <v>90.676042187180954</v>
      </c>
      <c r="D672" s="1">
        <f t="shared" si="28"/>
        <v>155.39130392752134</v>
      </c>
      <c r="E672" s="1">
        <f t="shared" ca="1" si="29"/>
        <v>1.0673714296623007E-5</v>
      </c>
    </row>
    <row r="673" spans="2:5" x14ac:dyDescent="0.3">
      <c r="B673" s="1">
        <v>642</v>
      </c>
      <c r="C673" s="1">
        <f t="shared" ref="C673:C736" ca="1" si="30">_xlfn.NORM.INV(RAND(),$C$28,$C$29)</f>
        <v>106.1864830240784</v>
      </c>
      <c r="D673" s="1">
        <f t="shared" ref="D673:D736" si="31">_xlfn.NORM.INV(B673/1001,$D$28,$D$29)</f>
        <v>155.4313913295899</v>
      </c>
      <c r="E673" s="1">
        <f t="shared" ref="E673:E736" ca="1" si="32">_xlfn.NORM.DIST(C673,$D$28,$D$29,0)</f>
        <v>3.7341489219263528E-4</v>
      </c>
    </row>
    <row r="674" spans="2:5" x14ac:dyDescent="0.3">
      <c r="B674" s="1">
        <v>643</v>
      </c>
      <c r="C674" s="1">
        <f t="shared" ca="1" si="30"/>
        <v>117.49835186386136</v>
      </c>
      <c r="D674" s="1">
        <f t="shared" si="31"/>
        <v>155.47151756150529</v>
      </c>
      <c r="E674" s="1">
        <f t="shared" ca="1" si="32"/>
        <v>2.5429027724605201E-3</v>
      </c>
    </row>
    <row r="675" spans="2:5" x14ac:dyDescent="0.3">
      <c r="B675" s="1">
        <v>644</v>
      </c>
      <c r="C675" s="1">
        <f t="shared" ca="1" si="30"/>
        <v>87.97790069853265</v>
      </c>
      <c r="D675" s="1">
        <f t="shared" si="31"/>
        <v>155.5116829862697</v>
      </c>
      <c r="E675" s="1">
        <f t="shared" ca="1" si="32"/>
        <v>5.1562466987333726E-6</v>
      </c>
    </row>
    <row r="676" spans="2:5" x14ac:dyDescent="0.3">
      <c r="B676" s="1">
        <v>645</v>
      </c>
      <c r="C676" s="1">
        <f t="shared" ca="1" si="30"/>
        <v>102.22926939510366</v>
      </c>
      <c r="D676" s="1">
        <f t="shared" si="31"/>
        <v>155.5518879690747</v>
      </c>
      <c r="E676" s="1">
        <f t="shared" ca="1" si="32"/>
        <v>1.668868133142191E-4</v>
      </c>
    </row>
    <row r="677" spans="2:5" x14ac:dyDescent="0.3">
      <c r="B677" s="1">
        <v>646</v>
      </c>
      <c r="C677" s="1">
        <f t="shared" ca="1" si="30"/>
        <v>90.585618415241541</v>
      </c>
      <c r="D677" s="1">
        <f t="shared" si="31"/>
        <v>155.59213287732925</v>
      </c>
      <c r="E677" s="1">
        <f t="shared" ca="1" si="32"/>
        <v>1.0422059084277604E-5</v>
      </c>
    </row>
    <row r="678" spans="2:5" x14ac:dyDescent="0.3">
      <c r="B678" s="1">
        <v>647</v>
      </c>
      <c r="C678" s="1">
        <f t="shared" ca="1" si="30"/>
        <v>97.24965966907898</v>
      </c>
      <c r="D678" s="1">
        <f t="shared" si="31"/>
        <v>155.6324180806881</v>
      </c>
      <c r="E678" s="1">
        <f t="shared" ca="1" si="32"/>
        <v>5.4870167979998931E-5</v>
      </c>
    </row>
    <row r="679" spans="2:5" x14ac:dyDescent="0.3">
      <c r="B679" s="1">
        <v>648</v>
      </c>
      <c r="C679" s="1">
        <f t="shared" ca="1" si="30"/>
        <v>102.03193994663759</v>
      </c>
      <c r="D679" s="1">
        <f t="shared" si="31"/>
        <v>155.6727439510808</v>
      </c>
      <c r="E679" s="1">
        <f t="shared" ca="1" si="32"/>
        <v>1.6002553750717302E-4</v>
      </c>
    </row>
    <row r="680" spans="2:5" x14ac:dyDescent="0.3">
      <c r="B680" s="1">
        <v>649</v>
      </c>
      <c r="C680" s="1">
        <f t="shared" ca="1" si="30"/>
        <v>103.42493652355863</v>
      </c>
      <c r="D680" s="1">
        <f t="shared" si="31"/>
        <v>155.71311086274056</v>
      </c>
      <c r="E680" s="1">
        <f t="shared" ca="1" si="32"/>
        <v>2.1443275313675085E-4</v>
      </c>
    </row>
    <row r="681" spans="2:5" x14ac:dyDescent="0.3">
      <c r="B681" s="1">
        <v>650</v>
      </c>
      <c r="C681" s="1">
        <f t="shared" ca="1" si="30"/>
        <v>112.54718132352903</v>
      </c>
      <c r="D681" s="1">
        <f t="shared" si="31"/>
        <v>155.75351919223402</v>
      </c>
      <c r="E681" s="1">
        <f t="shared" ca="1" si="32"/>
        <v>1.1777727462942229E-3</v>
      </c>
    </row>
    <row r="682" spans="2:5" x14ac:dyDescent="0.3">
      <c r="B682" s="1">
        <v>651</v>
      </c>
      <c r="C682" s="1">
        <f t="shared" ca="1" si="30"/>
        <v>111.72508274503565</v>
      </c>
      <c r="D682" s="1">
        <f t="shared" si="31"/>
        <v>155.79396931849095</v>
      </c>
      <c r="E682" s="1">
        <f t="shared" ca="1" si="32"/>
        <v>1.0256014609034585E-3</v>
      </c>
    </row>
    <row r="683" spans="2:5" x14ac:dyDescent="0.3">
      <c r="B683" s="1">
        <v>652</v>
      </c>
      <c r="C683" s="1">
        <f t="shared" ca="1" si="30"/>
        <v>110.80084353609105</v>
      </c>
      <c r="D683" s="1">
        <f t="shared" si="31"/>
        <v>155.83446162283471</v>
      </c>
      <c r="E683" s="1">
        <f t="shared" ca="1" si="32"/>
        <v>8.74728217251194E-4</v>
      </c>
    </row>
    <row r="684" spans="2:5" x14ac:dyDescent="0.3">
      <c r="B684" s="1">
        <v>653</v>
      </c>
      <c r="C684" s="1">
        <f t="shared" ca="1" si="30"/>
        <v>116.3194503821739</v>
      </c>
      <c r="D684" s="1">
        <f t="shared" si="31"/>
        <v>155.87499648901286</v>
      </c>
      <c r="E684" s="1">
        <f t="shared" ca="1" si="32"/>
        <v>2.1381123993900915E-3</v>
      </c>
    </row>
    <row r="685" spans="2:5" x14ac:dyDescent="0.3">
      <c r="B685" s="1">
        <v>654</v>
      </c>
      <c r="C685" s="1">
        <f t="shared" ca="1" si="30"/>
        <v>102.63346435969656</v>
      </c>
      <c r="D685" s="1">
        <f t="shared" si="31"/>
        <v>155.9155743032282</v>
      </c>
      <c r="E685" s="1">
        <f t="shared" ca="1" si="32"/>
        <v>1.8177490941161768E-4</v>
      </c>
    </row>
    <row r="686" spans="2:5" x14ac:dyDescent="0.3">
      <c r="B686" s="1">
        <v>655</v>
      </c>
      <c r="C686" s="1">
        <f t="shared" ca="1" si="30"/>
        <v>107.02253932058743</v>
      </c>
      <c r="D686" s="1">
        <f t="shared" si="31"/>
        <v>155.95619545417031</v>
      </c>
      <c r="E686" s="1">
        <f t="shared" ca="1" si="32"/>
        <v>4.3875418817571911E-4</v>
      </c>
    </row>
    <row r="687" spans="2:5" x14ac:dyDescent="0.3">
      <c r="B687" s="1">
        <v>656</v>
      </c>
      <c r="C687" s="1">
        <f t="shared" ca="1" si="30"/>
        <v>108.29717158759549</v>
      </c>
      <c r="D687" s="1">
        <f t="shared" si="31"/>
        <v>155.99686033304749</v>
      </c>
      <c r="E687" s="1">
        <f t="shared" ca="1" si="32"/>
        <v>5.5768685147699292E-4</v>
      </c>
    </row>
    <row r="688" spans="2:5" x14ac:dyDescent="0.3">
      <c r="B688" s="1">
        <v>657</v>
      </c>
      <c r="C688" s="1">
        <f t="shared" ca="1" si="30"/>
        <v>100.54472297215879</v>
      </c>
      <c r="D688" s="1">
        <f t="shared" si="31"/>
        <v>156.0375693336189</v>
      </c>
      <c r="E688" s="1">
        <f t="shared" ca="1" si="32"/>
        <v>1.1597288720171939E-4</v>
      </c>
    </row>
    <row r="689" spans="2:5" x14ac:dyDescent="0.3">
      <c r="B689" s="1">
        <v>658</v>
      </c>
      <c r="C689" s="1">
        <f t="shared" ca="1" si="30"/>
        <v>79.028283278158099</v>
      </c>
      <c r="D689" s="1">
        <f t="shared" si="31"/>
        <v>156.07832285222753</v>
      </c>
      <c r="E689" s="1">
        <f t="shared" ca="1" si="32"/>
        <v>3.6612618740702193E-7</v>
      </c>
    </row>
    <row r="690" spans="2:5" x14ac:dyDescent="0.3">
      <c r="B690" s="1">
        <v>659</v>
      </c>
      <c r="C690" s="1">
        <f t="shared" ca="1" si="30"/>
        <v>108.83565189166427</v>
      </c>
      <c r="D690" s="1">
        <f t="shared" si="31"/>
        <v>156.11912128783328</v>
      </c>
      <c r="E690" s="1">
        <f t="shared" ca="1" si="32"/>
        <v>6.1582225061197423E-4</v>
      </c>
    </row>
    <row r="691" spans="2:5" x14ac:dyDescent="0.3">
      <c r="B691" s="1">
        <v>660</v>
      </c>
      <c r="C691" s="1">
        <f t="shared" ca="1" si="30"/>
        <v>79.733422816949215</v>
      </c>
      <c r="D691" s="1">
        <f t="shared" si="31"/>
        <v>156.15996504204648</v>
      </c>
      <c r="E691" s="1">
        <f t="shared" ca="1" si="32"/>
        <v>4.5682261816162998E-7</v>
      </c>
    </row>
    <row r="692" spans="2:5" x14ac:dyDescent="0.3">
      <c r="B692" s="1">
        <v>661</v>
      </c>
      <c r="C692" s="1">
        <f t="shared" ca="1" si="30"/>
        <v>98.771024300517794</v>
      </c>
      <c r="D692" s="1">
        <f t="shared" si="31"/>
        <v>156.20085451916219</v>
      </c>
      <c r="E692" s="1">
        <f t="shared" ca="1" si="32"/>
        <v>7.7984037185973827E-5</v>
      </c>
    </row>
    <row r="693" spans="2:5" x14ac:dyDescent="0.3">
      <c r="B693" s="1">
        <v>662</v>
      </c>
      <c r="C693" s="1">
        <f t="shared" ca="1" si="30"/>
        <v>111.24346215281383</v>
      </c>
      <c r="D693" s="1">
        <f t="shared" si="31"/>
        <v>156.24179012619456</v>
      </c>
      <c r="E693" s="1">
        <f t="shared" ca="1" si="32"/>
        <v>9.4443815956843694E-4</v>
      </c>
    </row>
    <row r="694" spans="2:5" x14ac:dyDescent="0.3">
      <c r="B694" s="1">
        <v>663</v>
      </c>
      <c r="C694" s="1">
        <f t="shared" ca="1" si="30"/>
        <v>103.47873458126234</v>
      </c>
      <c r="D694" s="1">
        <f t="shared" si="31"/>
        <v>156.28277227291181</v>
      </c>
      <c r="E694" s="1">
        <f t="shared" ca="1" si="32"/>
        <v>2.1683267334531958E-4</v>
      </c>
    </row>
    <row r="695" spans="2:5" x14ac:dyDescent="0.3">
      <c r="B695" s="1">
        <v>664</v>
      </c>
      <c r="C695" s="1">
        <f t="shared" ca="1" si="30"/>
        <v>89.083667012176235</v>
      </c>
      <c r="D695" s="1">
        <f t="shared" si="31"/>
        <v>156.32380137187189</v>
      </c>
      <c r="E695" s="1">
        <f t="shared" ca="1" si="32"/>
        <v>6.9747775552050401E-6</v>
      </c>
    </row>
    <row r="696" spans="2:5" x14ac:dyDescent="0.3">
      <c r="B696" s="1">
        <v>665</v>
      </c>
      <c r="C696" s="1">
        <f t="shared" ca="1" si="30"/>
        <v>102.94882945700037</v>
      </c>
      <c r="D696" s="1">
        <f t="shared" si="31"/>
        <v>156.36487783845826</v>
      </c>
      <c r="E696" s="1">
        <f t="shared" ca="1" si="32"/>
        <v>1.9420963300929601E-4</v>
      </c>
    </row>
    <row r="697" spans="2:5" x14ac:dyDescent="0.3">
      <c r="B697" s="1">
        <v>666</v>
      </c>
      <c r="C697" s="1">
        <f t="shared" ca="1" si="30"/>
        <v>84.544883094216047</v>
      </c>
      <c r="D697" s="1">
        <f t="shared" si="31"/>
        <v>156.40600209091639</v>
      </c>
      <c r="E697" s="1">
        <f t="shared" ca="1" si="32"/>
        <v>1.9497368710480286E-6</v>
      </c>
    </row>
    <row r="698" spans="2:5" x14ac:dyDescent="0.3">
      <c r="B698" s="1">
        <v>667</v>
      </c>
      <c r="C698" s="1">
        <f t="shared" ca="1" si="30"/>
        <v>100.1260194211502</v>
      </c>
      <c r="D698" s="1">
        <f t="shared" si="31"/>
        <v>156.44717455039083</v>
      </c>
      <c r="E698" s="1">
        <f t="shared" ca="1" si="32"/>
        <v>1.0573492906689143E-4</v>
      </c>
    </row>
    <row r="699" spans="2:5" x14ac:dyDescent="0.3">
      <c r="B699" s="1">
        <v>668</v>
      </c>
      <c r="C699" s="1">
        <f t="shared" ca="1" si="30"/>
        <v>119.24085406985968</v>
      </c>
      <c r="D699" s="1">
        <f t="shared" si="31"/>
        <v>156.48839564096244</v>
      </c>
      <c r="E699" s="1">
        <f t="shared" ca="1" si="32"/>
        <v>3.2487373559913499E-3</v>
      </c>
    </row>
    <row r="700" spans="2:5" x14ac:dyDescent="0.3">
      <c r="B700" s="1">
        <v>669</v>
      </c>
      <c r="C700" s="1">
        <f t="shared" ca="1" si="30"/>
        <v>119.10911535587522</v>
      </c>
      <c r="D700" s="1">
        <f t="shared" si="31"/>
        <v>156.52966578968659</v>
      </c>
      <c r="E700" s="1">
        <f t="shared" ca="1" si="32"/>
        <v>3.1906294026425174E-3</v>
      </c>
    </row>
    <row r="701" spans="2:5" x14ac:dyDescent="0.3">
      <c r="B701" s="1">
        <v>670</v>
      </c>
      <c r="C701" s="1">
        <f t="shared" ca="1" si="30"/>
        <v>73.860278725013416</v>
      </c>
      <c r="D701" s="1">
        <f t="shared" si="31"/>
        <v>156.57098542663161</v>
      </c>
      <c r="E701" s="1">
        <f t="shared" ca="1" si="32"/>
        <v>6.7591580265857939E-8</v>
      </c>
    </row>
    <row r="702" spans="2:5" x14ac:dyDescent="0.3">
      <c r="B702" s="1">
        <v>671</v>
      </c>
      <c r="C702" s="1">
        <f t="shared" ca="1" si="30"/>
        <v>102.01495368195289</v>
      </c>
      <c r="D702" s="1">
        <f t="shared" si="31"/>
        <v>156.61235498491777</v>
      </c>
      <c r="E702" s="1">
        <f t="shared" ca="1" si="32"/>
        <v>1.5944697878613435E-4</v>
      </c>
    </row>
    <row r="703" spans="2:5" x14ac:dyDescent="0.3">
      <c r="B703" s="1">
        <v>672</v>
      </c>
      <c r="C703" s="1">
        <f t="shared" ca="1" si="30"/>
        <v>103.2229010163886</v>
      </c>
      <c r="D703" s="1">
        <f t="shared" si="31"/>
        <v>156.65377490075699</v>
      </c>
      <c r="E703" s="1">
        <f t="shared" ca="1" si="32"/>
        <v>2.0563115816772104E-4</v>
      </c>
    </row>
    <row r="704" spans="2:5" x14ac:dyDescent="0.3">
      <c r="B704" s="1">
        <v>673</v>
      </c>
      <c r="C704" s="1">
        <f t="shared" ca="1" si="30"/>
        <v>97.593626775145481</v>
      </c>
      <c r="D704" s="1">
        <f t="shared" si="31"/>
        <v>156.69524561349292</v>
      </c>
      <c r="E704" s="1">
        <f t="shared" ca="1" si="32"/>
        <v>5.9462662302692115E-5</v>
      </c>
    </row>
    <row r="705" spans="2:5" x14ac:dyDescent="0.3">
      <c r="B705" s="1">
        <v>674</v>
      </c>
      <c r="C705" s="1">
        <f t="shared" ca="1" si="30"/>
        <v>112.78754043215716</v>
      </c>
      <c r="D705" s="1">
        <f t="shared" si="31"/>
        <v>156.73676756564171</v>
      </c>
      <c r="E705" s="1">
        <f t="shared" ca="1" si="32"/>
        <v>1.2256927787451259E-3</v>
      </c>
    </row>
    <row r="706" spans="2:5" x14ac:dyDescent="0.3">
      <c r="B706" s="1">
        <v>675</v>
      </c>
      <c r="C706" s="1">
        <f t="shared" ca="1" si="30"/>
        <v>89.000596288267758</v>
      </c>
      <c r="D706" s="1">
        <f t="shared" si="31"/>
        <v>156.77834120293332</v>
      </c>
      <c r="E706" s="1">
        <f t="shared" ca="1" si="32"/>
        <v>6.8195575497877719E-6</v>
      </c>
    </row>
    <row r="707" spans="2:5" x14ac:dyDescent="0.3">
      <c r="B707" s="1">
        <v>676</v>
      </c>
      <c r="C707" s="1">
        <f t="shared" ca="1" si="30"/>
        <v>104.206091965455</v>
      </c>
      <c r="D707" s="1">
        <f t="shared" si="31"/>
        <v>156.81996697435341</v>
      </c>
      <c r="E707" s="1">
        <f t="shared" ca="1" si="32"/>
        <v>2.5172559169916233E-4</v>
      </c>
    </row>
    <row r="708" spans="2:5" x14ac:dyDescent="0.3">
      <c r="B708" s="1">
        <v>677</v>
      </c>
      <c r="C708" s="1">
        <f t="shared" ca="1" si="30"/>
        <v>108.78992544857823</v>
      </c>
      <c r="D708" s="1">
        <f t="shared" si="31"/>
        <v>156.86164533218584</v>
      </c>
      <c r="E708" s="1">
        <f t="shared" ca="1" si="32"/>
        <v>6.1068907265130563E-4</v>
      </c>
    </row>
    <row r="709" spans="2:5" x14ac:dyDescent="0.3">
      <c r="B709" s="1">
        <v>678</v>
      </c>
      <c r="C709" s="1">
        <f t="shared" ca="1" si="30"/>
        <v>121.59758541282123</v>
      </c>
      <c r="D709" s="1">
        <f t="shared" si="31"/>
        <v>156.90337673205576</v>
      </c>
      <c r="E709" s="1">
        <f t="shared" ca="1" si="32"/>
        <v>4.4287005063674304E-3</v>
      </c>
    </row>
    <row r="710" spans="2:5" x14ac:dyDescent="0.3">
      <c r="B710" s="1">
        <v>679</v>
      </c>
      <c r="C710" s="1">
        <f t="shared" ca="1" si="30"/>
        <v>105.61966408078638</v>
      </c>
      <c r="D710" s="1">
        <f t="shared" si="31"/>
        <v>156.9451616329734</v>
      </c>
      <c r="E710" s="1">
        <f t="shared" ca="1" si="32"/>
        <v>3.3415379229944682E-4</v>
      </c>
    </row>
    <row r="711" spans="2:5" x14ac:dyDescent="0.3">
      <c r="B711" s="1">
        <v>680</v>
      </c>
      <c r="C711" s="1">
        <f t="shared" ca="1" si="30"/>
        <v>97.467946054255961</v>
      </c>
      <c r="D711" s="1">
        <f t="shared" si="31"/>
        <v>156.98700049737846</v>
      </c>
      <c r="E711" s="1">
        <f t="shared" ca="1" si="32"/>
        <v>5.7745203311788707E-5</v>
      </c>
    </row>
    <row r="712" spans="2:5" x14ac:dyDescent="0.3">
      <c r="B712" s="1">
        <v>681</v>
      </c>
      <c r="C712" s="1">
        <f t="shared" ca="1" si="30"/>
        <v>110.98893639871392</v>
      </c>
      <c r="D712" s="1">
        <f t="shared" si="31"/>
        <v>157.02889379118503</v>
      </c>
      <c r="E712" s="1">
        <f t="shared" ca="1" si="32"/>
        <v>9.0379617131550118E-4</v>
      </c>
    </row>
    <row r="713" spans="2:5" x14ac:dyDescent="0.3">
      <c r="B713" s="1">
        <v>682</v>
      </c>
      <c r="C713" s="1">
        <f t="shared" ca="1" si="30"/>
        <v>97.807402340114109</v>
      </c>
      <c r="D713" s="1">
        <f t="shared" si="31"/>
        <v>157.07084198382734</v>
      </c>
      <c r="E713" s="1">
        <f t="shared" ca="1" si="32"/>
        <v>6.249203101155919E-5</v>
      </c>
    </row>
    <row r="714" spans="2:5" x14ac:dyDescent="0.3">
      <c r="B714" s="1">
        <v>683</v>
      </c>
      <c r="C714" s="1">
        <f t="shared" ca="1" si="30"/>
        <v>77.51829261122451</v>
      </c>
      <c r="D714" s="1">
        <f t="shared" si="31"/>
        <v>157.1128455483061</v>
      </c>
      <c r="E714" s="1">
        <f t="shared" ca="1" si="32"/>
        <v>2.2624423222429948E-7</v>
      </c>
    </row>
    <row r="715" spans="2:5" x14ac:dyDescent="0.3">
      <c r="B715" s="1">
        <v>684</v>
      </c>
      <c r="C715" s="1">
        <f t="shared" ca="1" si="30"/>
        <v>100.56852375345277</v>
      </c>
      <c r="D715" s="1">
        <f t="shared" si="31"/>
        <v>157.15490496123556</v>
      </c>
      <c r="E715" s="1">
        <f t="shared" ca="1" si="32"/>
        <v>1.1658103550832219E-4</v>
      </c>
    </row>
    <row r="716" spans="2:5" x14ac:dyDescent="0.3">
      <c r="B716" s="1">
        <v>685</v>
      </c>
      <c r="C716" s="1">
        <f t="shared" ca="1" si="30"/>
        <v>93.375167826717131</v>
      </c>
      <c r="D716" s="1">
        <f t="shared" si="31"/>
        <v>157.19702070289125</v>
      </c>
      <c r="E716" s="1">
        <f t="shared" ca="1" si="32"/>
        <v>2.1397017860093292E-5</v>
      </c>
    </row>
    <row r="717" spans="2:5" x14ac:dyDescent="0.3">
      <c r="B717" s="1">
        <v>686</v>
      </c>
      <c r="C717" s="1">
        <f t="shared" ca="1" si="30"/>
        <v>94.507311554967288</v>
      </c>
      <c r="D717" s="1">
        <f t="shared" si="31"/>
        <v>157.23919325725831</v>
      </c>
      <c r="E717" s="1">
        <f t="shared" ca="1" si="32"/>
        <v>2.8369800642757143E-5</v>
      </c>
    </row>
    <row r="718" spans="2:5" x14ac:dyDescent="0.3">
      <c r="B718" s="1">
        <v>687</v>
      </c>
      <c r="C718" s="1">
        <f t="shared" ca="1" si="30"/>
        <v>96.534680359697802</v>
      </c>
      <c r="D718" s="1">
        <f t="shared" si="31"/>
        <v>157.2814231120808</v>
      </c>
      <c r="E718" s="1">
        <f t="shared" ca="1" si="32"/>
        <v>4.6349468008135744E-5</v>
      </c>
    </row>
    <row r="719" spans="2:5" x14ac:dyDescent="0.3">
      <c r="B719" s="1">
        <v>688</v>
      </c>
      <c r="C719" s="1">
        <f t="shared" ca="1" si="30"/>
        <v>100.15402179619967</v>
      </c>
      <c r="D719" s="1">
        <f t="shared" si="31"/>
        <v>157.32371075891157</v>
      </c>
      <c r="E719" s="1">
        <f t="shared" ca="1" si="32"/>
        <v>1.0639308846717618E-4</v>
      </c>
    </row>
    <row r="720" spans="2:5" x14ac:dyDescent="0.3">
      <c r="B720" s="1">
        <v>689</v>
      </c>
      <c r="C720" s="1">
        <f t="shared" ca="1" si="30"/>
        <v>123.7353196288377</v>
      </c>
      <c r="D720" s="1">
        <f t="shared" si="31"/>
        <v>157.36605669316288</v>
      </c>
      <c r="E720" s="1">
        <f t="shared" ca="1" si="32"/>
        <v>5.741975734870358E-3</v>
      </c>
    </row>
    <row r="721" spans="2:5" x14ac:dyDescent="0.3">
      <c r="B721" s="1">
        <v>690</v>
      </c>
      <c r="C721" s="1">
        <f t="shared" ca="1" si="30"/>
        <v>83.403773170720399</v>
      </c>
      <c r="D721" s="1">
        <f t="shared" si="31"/>
        <v>157.40846141415781</v>
      </c>
      <c r="E721" s="1">
        <f t="shared" ca="1" si="32"/>
        <v>1.3949222103844776E-6</v>
      </c>
    </row>
    <row r="722" spans="2:5" x14ac:dyDescent="0.3">
      <c r="B722" s="1">
        <v>691</v>
      </c>
      <c r="C722" s="1">
        <f t="shared" ca="1" si="30"/>
        <v>83.44761222126553</v>
      </c>
      <c r="D722" s="1">
        <f t="shared" si="31"/>
        <v>157.45092542518256</v>
      </c>
      <c r="E722" s="1">
        <f t="shared" ca="1" si="32"/>
        <v>1.4131340998390622E-6</v>
      </c>
    </row>
    <row r="723" spans="2:5" x14ac:dyDescent="0.3">
      <c r="B723" s="1">
        <v>692</v>
      </c>
      <c r="C723" s="1">
        <f t="shared" ca="1" si="30"/>
        <v>101.42955449291922</v>
      </c>
      <c r="D723" s="1">
        <f t="shared" si="31"/>
        <v>157.49344923353937</v>
      </c>
      <c r="E723" s="1">
        <f t="shared" ca="1" si="32"/>
        <v>1.4062596752148908E-4</v>
      </c>
    </row>
    <row r="724" spans="2:5" x14ac:dyDescent="0.3">
      <c r="B724" s="1">
        <v>693</v>
      </c>
      <c r="C724" s="1">
        <f t="shared" ca="1" si="30"/>
        <v>119.68381517025129</v>
      </c>
      <c r="D724" s="1">
        <f t="shared" si="31"/>
        <v>157.53603335060032</v>
      </c>
      <c r="E724" s="1">
        <f t="shared" ca="1" si="32"/>
        <v>3.450042002111305E-3</v>
      </c>
    </row>
    <row r="725" spans="2:5" x14ac:dyDescent="0.3">
      <c r="B725" s="1">
        <v>694</v>
      </c>
      <c r="C725" s="1">
        <f t="shared" ca="1" si="30"/>
        <v>84.552579232225455</v>
      </c>
      <c r="D725" s="1">
        <f t="shared" si="31"/>
        <v>157.5786782918621</v>
      </c>
      <c r="E725" s="1">
        <f t="shared" ca="1" si="32"/>
        <v>1.9541067623658469E-6</v>
      </c>
    </row>
    <row r="726" spans="2:5" x14ac:dyDescent="0.3">
      <c r="B726" s="1">
        <v>695</v>
      </c>
      <c r="C726" s="1">
        <f t="shared" ca="1" si="30"/>
        <v>102.85620512324824</v>
      </c>
      <c r="D726" s="1">
        <f t="shared" si="31"/>
        <v>157.62138457700132</v>
      </c>
      <c r="E726" s="1">
        <f t="shared" ca="1" si="32"/>
        <v>1.9048050129500597E-4</v>
      </c>
    </row>
    <row r="727" spans="2:5" x14ac:dyDescent="0.3">
      <c r="B727" s="1">
        <v>696</v>
      </c>
      <c r="C727" s="1">
        <f t="shared" ca="1" si="30"/>
        <v>93.685486633996277</v>
      </c>
      <c r="D727" s="1">
        <f t="shared" si="31"/>
        <v>157.66415272993098</v>
      </c>
      <c r="E727" s="1">
        <f t="shared" ca="1" si="32"/>
        <v>2.3130086901449758E-5</v>
      </c>
    </row>
    <row r="728" spans="2:5" x14ac:dyDescent="0.3">
      <c r="B728" s="1">
        <v>697</v>
      </c>
      <c r="C728" s="1">
        <f t="shared" ca="1" si="30"/>
        <v>92.444040931234142</v>
      </c>
      <c r="D728" s="1">
        <f t="shared" si="31"/>
        <v>157.70698327885756</v>
      </c>
      <c r="E728" s="1">
        <f t="shared" ca="1" si="32"/>
        <v>1.6894565325233432E-5</v>
      </c>
    </row>
    <row r="729" spans="2:5" x14ac:dyDescent="0.3">
      <c r="B729" s="1">
        <v>698</v>
      </c>
      <c r="C729" s="1">
        <f t="shared" ca="1" si="30"/>
        <v>106.40278819110632</v>
      </c>
      <c r="D729" s="1">
        <f t="shared" si="31"/>
        <v>157.74987675633935</v>
      </c>
      <c r="E729" s="1">
        <f t="shared" ca="1" si="32"/>
        <v>3.8943872672944266E-4</v>
      </c>
    </row>
    <row r="730" spans="2:5" x14ac:dyDescent="0.3">
      <c r="B730" s="1">
        <v>699</v>
      </c>
      <c r="C730" s="1">
        <f t="shared" ca="1" si="30"/>
        <v>108.23939817541851</v>
      </c>
      <c r="D730" s="1">
        <f t="shared" si="31"/>
        <v>157.79283369934524</v>
      </c>
      <c r="E730" s="1">
        <f t="shared" ca="1" si="32"/>
        <v>5.5174287092477721E-4</v>
      </c>
    </row>
    <row r="731" spans="2:5" x14ac:dyDescent="0.3">
      <c r="B731" s="1">
        <v>700</v>
      </c>
      <c r="C731" s="1">
        <f t="shared" ca="1" si="30"/>
        <v>100.11330705903383</v>
      </c>
      <c r="D731" s="1">
        <f t="shared" si="31"/>
        <v>157.8358546493148</v>
      </c>
      <c r="E731" s="1">
        <f t="shared" ca="1" si="32"/>
        <v>1.0543736549037379E-4</v>
      </c>
    </row>
    <row r="732" spans="2:5" x14ac:dyDescent="0.3">
      <c r="B732" s="1">
        <v>701</v>
      </c>
      <c r="C732" s="1">
        <f t="shared" ca="1" si="30"/>
        <v>90.145945240143675</v>
      </c>
      <c r="D732" s="1">
        <f t="shared" si="31"/>
        <v>157.8789401522192</v>
      </c>
      <c r="E732" s="1">
        <f t="shared" ca="1" si="32"/>
        <v>9.2756549541204013E-6</v>
      </c>
    </row>
    <row r="733" spans="2:5" x14ac:dyDescent="0.3">
      <c r="B733" s="1">
        <v>702</v>
      </c>
      <c r="C733" s="1">
        <f t="shared" ca="1" si="30"/>
        <v>99.12823434706894</v>
      </c>
      <c r="D733" s="1">
        <f t="shared" si="31"/>
        <v>157.92209075862297</v>
      </c>
      <c r="E733" s="1">
        <f t="shared" ca="1" si="32"/>
        <v>8.4567643873480769E-5</v>
      </c>
    </row>
    <row r="734" spans="2:5" x14ac:dyDescent="0.3">
      <c r="B734" s="1">
        <v>703</v>
      </c>
      <c r="C734" s="1">
        <f t="shared" ca="1" si="30"/>
        <v>102.6941365746915</v>
      </c>
      <c r="D734" s="1">
        <f t="shared" si="31"/>
        <v>157.96530702374696</v>
      </c>
      <c r="E734" s="1">
        <f t="shared" ca="1" si="32"/>
        <v>1.8411003025573306E-4</v>
      </c>
    </row>
    <row r="735" spans="2:5" x14ac:dyDescent="0.3">
      <c r="B735" s="1">
        <v>704</v>
      </c>
      <c r="C735" s="1">
        <f t="shared" ca="1" si="30"/>
        <v>92.481399958592178</v>
      </c>
      <c r="D735" s="1">
        <f t="shared" si="31"/>
        <v>158.00858950753215</v>
      </c>
      <c r="E735" s="1">
        <f t="shared" ca="1" si="32"/>
        <v>1.7056740941235098E-5</v>
      </c>
    </row>
    <row r="736" spans="2:5" x14ac:dyDescent="0.3">
      <c r="B736" s="1">
        <v>705</v>
      </c>
      <c r="C736" s="1">
        <f t="shared" ca="1" si="30"/>
        <v>94.275496243506097</v>
      </c>
      <c r="D736" s="1">
        <f t="shared" si="31"/>
        <v>158.0519387747045</v>
      </c>
      <c r="E736" s="1">
        <f t="shared" ca="1" si="32"/>
        <v>2.6790094904510492E-5</v>
      </c>
    </row>
    <row r="737" spans="2:5" x14ac:dyDescent="0.3">
      <c r="B737" s="1">
        <v>706</v>
      </c>
      <c r="C737" s="1">
        <f t="shared" ref="C737:C800" ca="1" si="33">_xlfn.NORM.INV(RAND(),$C$28,$C$29)</f>
        <v>97.509429971015422</v>
      </c>
      <c r="D737" s="1">
        <f t="shared" ref="D737:D800" si="34">_xlfn.NORM.INV(B737/1001,$D$28,$D$29)</f>
        <v>158.09535539484096</v>
      </c>
      <c r="E737" s="1">
        <f t="shared" ref="E737:E800" ca="1" si="35">_xlfn.NORM.DIST(C737,$D$28,$D$29,0)</f>
        <v>5.8306988213740277E-5</v>
      </c>
    </row>
    <row r="738" spans="2:5" x14ac:dyDescent="0.3">
      <c r="B738" s="1">
        <v>707</v>
      </c>
      <c r="C738" s="1">
        <f t="shared" ca="1" si="33"/>
        <v>101.61527626127908</v>
      </c>
      <c r="D738" s="1">
        <f t="shared" si="34"/>
        <v>158.13883994243639</v>
      </c>
      <c r="E738" s="1">
        <f t="shared" ca="1" si="35"/>
        <v>1.4636719663487581E-4</v>
      </c>
    </row>
    <row r="739" spans="2:5" x14ac:dyDescent="0.3">
      <c r="B739" s="1">
        <v>708</v>
      </c>
      <c r="C739" s="1">
        <f t="shared" ca="1" si="33"/>
        <v>91.839625706481883</v>
      </c>
      <c r="D739" s="1">
        <f t="shared" si="34"/>
        <v>158.18239299697166</v>
      </c>
      <c r="E739" s="1">
        <f t="shared" ca="1" si="35"/>
        <v>1.4462631482392481E-5</v>
      </c>
    </row>
    <row r="740" spans="2:5" x14ac:dyDescent="0.3">
      <c r="B740" s="1">
        <v>709</v>
      </c>
      <c r="C740" s="1">
        <f t="shared" ca="1" si="33"/>
        <v>99.295494791654178</v>
      </c>
      <c r="D740" s="1">
        <f t="shared" si="34"/>
        <v>158.22601514298293</v>
      </c>
      <c r="E740" s="1">
        <f t="shared" ca="1" si="35"/>
        <v>8.7821522794936138E-5</v>
      </c>
    </row>
    <row r="741" spans="2:5" x14ac:dyDescent="0.3">
      <c r="B741" s="1">
        <v>710</v>
      </c>
      <c r="C741" s="1">
        <f t="shared" ca="1" si="33"/>
        <v>89.450386397216107</v>
      </c>
      <c r="D741" s="1">
        <f t="shared" si="34"/>
        <v>158.26970697013178</v>
      </c>
      <c r="E741" s="1">
        <f t="shared" ca="1" si="35"/>
        <v>7.7005127551533689E-6</v>
      </c>
    </row>
    <row r="742" spans="2:5" x14ac:dyDescent="0.3">
      <c r="B742" s="1">
        <v>711</v>
      </c>
      <c r="C742" s="1">
        <f t="shared" ca="1" si="33"/>
        <v>104.83280673234407</v>
      </c>
      <c r="D742" s="1">
        <f t="shared" si="34"/>
        <v>158.31346907327696</v>
      </c>
      <c r="E742" s="1">
        <f t="shared" ca="1" si="35"/>
        <v>2.857224974189542E-4</v>
      </c>
    </row>
    <row r="743" spans="2:5" x14ac:dyDescent="0.3">
      <c r="B743" s="1">
        <v>712</v>
      </c>
      <c r="C743" s="1">
        <f t="shared" ca="1" si="33"/>
        <v>91.006430979096137</v>
      </c>
      <c r="D743" s="1">
        <f t="shared" si="34"/>
        <v>158.3573020525468</v>
      </c>
      <c r="E743" s="1">
        <f t="shared" ca="1" si="35"/>
        <v>1.1642387370435794E-5</v>
      </c>
    </row>
    <row r="744" spans="2:5" x14ac:dyDescent="0.3">
      <c r="B744" s="1">
        <v>713</v>
      </c>
      <c r="C744" s="1">
        <f t="shared" ca="1" si="33"/>
        <v>91.861320368338951</v>
      </c>
      <c r="D744" s="1">
        <f t="shared" si="34"/>
        <v>158.40120651341317</v>
      </c>
      <c r="E744" s="1">
        <f t="shared" ca="1" si="35"/>
        <v>1.4543948594713965E-5</v>
      </c>
    </row>
    <row r="745" spans="2:5" x14ac:dyDescent="0.3">
      <c r="B745" s="1">
        <v>714</v>
      </c>
      <c r="C745" s="1">
        <f t="shared" ca="1" si="33"/>
        <v>92.781602613879627</v>
      </c>
      <c r="D745" s="1">
        <f t="shared" si="34"/>
        <v>158.44518306676673</v>
      </c>
      <c r="E745" s="1">
        <f t="shared" ca="1" si="35"/>
        <v>1.8413581025717032E-5</v>
      </c>
    </row>
    <row r="746" spans="2:5" x14ac:dyDescent="0.3">
      <c r="B746" s="1">
        <v>715</v>
      </c>
      <c r="C746" s="1">
        <f t="shared" ca="1" si="33"/>
        <v>94.377562658706452</v>
      </c>
      <c r="D746" s="1">
        <f t="shared" si="34"/>
        <v>158.48923232899295</v>
      </c>
      <c r="E746" s="1">
        <f t="shared" ca="1" si="35"/>
        <v>2.7475296715076924E-5</v>
      </c>
    </row>
    <row r="747" spans="2:5" x14ac:dyDescent="0.3">
      <c r="B747" s="1">
        <v>716</v>
      </c>
      <c r="C747" s="1">
        <f t="shared" ca="1" si="33"/>
        <v>92.518670244625469</v>
      </c>
      <c r="D747" s="1">
        <f t="shared" si="34"/>
        <v>158.53335492205005</v>
      </c>
      <c r="E747" s="1">
        <f t="shared" ca="1" si="35"/>
        <v>1.7219976108219703E-5</v>
      </c>
    </row>
    <row r="748" spans="2:5" x14ac:dyDescent="0.3">
      <c r="B748" s="1">
        <v>717</v>
      </c>
      <c r="C748" s="1">
        <f t="shared" ca="1" si="33"/>
        <v>85.730205502571863</v>
      </c>
      <c r="D748" s="1">
        <f t="shared" si="34"/>
        <v>158.57755147354777</v>
      </c>
      <c r="E748" s="1">
        <f t="shared" ca="1" si="35"/>
        <v>2.7439440014190788E-6</v>
      </c>
    </row>
    <row r="749" spans="2:5" x14ac:dyDescent="0.3">
      <c r="B749" s="1">
        <v>718</v>
      </c>
      <c r="C749" s="1">
        <f t="shared" ca="1" si="33"/>
        <v>113.31074129474835</v>
      </c>
      <c r="D749" s="1">
        <f t="shared" si="34"/>
        <v>158.62182261682767</v>
      </c>
      <c r="E749" s="1">
        <f t="shared" ca="1" si="35"/>
        <v>1.3356651719654607E-3</v>
      </c>
    </row>
    <row r="750" spans="2:5" x14ac:dyDescent="0.3">
      <c r="B750" s="1">
        <v>719</v>
      </c>
      <c r="C750" s="1">
        <f t="shared" ca="1" si="33"/>
        <v>88.177115135514313</v>
      </c>
      <c r="D750" s="1">
        <f t="shared" si="34"/>
        <v>158.66616899104477</v>
      </c>
      <c r="E750" s="1">
        <f t="shared" ca="1" si="35"/>
        <v>5.4468363309749057E-6</v>
      </c>
    </row>
    <row r="751" spans="2:5" x14ac:dyDescent="0.3">
      <c r="B751" s="1">
        <v>720</v>
      </c>
      <c r="C751" s="1">
        <f t="shared" ca="1" si="33"/>
        <v>100.11398415767569</v>
      </c>
      <c r="D751" s="1">
        <f t="shared" si="34"/>
        <v>158.7105912412506</v>
      </c>
      <c r="E751" s="1">
        <f t="shared" ca="1" si="35"/>
        <v>1.0545319539643184E-4</v>
      </c>
    </row>
    <row r="752" spans="2:5" x14ac:dyDescent="0.3">
      <c r="B752" s="1">
        <v>721</v>
      </c>
      <c r="C752" s="1">
        <f t="shared" ca="1" si="33"/>
        <v>79.140760919115564</v>
      </c>
      <c r="D752" s="1">
        <f t="shared" si="34"/>
        <v>158.75509001847752</v>
      </c>
      <c r="E752" s="1">
        <f t="shared" ca="1" si="35"/>
        <v>3.7933842179341152E-7</v>
      </c>
    </row>
    <row r="753" spans="2:5" x14ac:dyDescent="0.3">
      <c r="B753" s="1">
        <v>722</v>
      </c>
      <c r="C753" s="1">
        <f t="shared" ca="1" si="33"/>
        <v>104.31884503390305</v>
      </c>
      <c r="D753" s="1">
        <f t="shared" si="34"/>
        <v>158.79966597982482</v>
      </c>
      <c r="E753" s="1">
        <f t="shared" ca="1" si="35"/>
        <v>2.5756182319228659E-4</v>
      </c>
    </row>
    <row r="754" spans="2:5" x14ac:dyDescent="0.3">
      <c r="B754" s="1">
        <v>723</v>
      </c>
      <c r="C754" s="1">
        <f t="shared" ca="1" si="33"/>
        <v>99.18659421050819</v>
      </c>
      <c r="D754" s="1">
        <f t="shared" si="34"/>
        <v>158.84431978854585</v>
      </c>
      <c r="E754" s="1">
        <f t="shared" ca="1" si="35"/>
        <v>8.5690257643901793E-5</v>
      </c>
    </row>
    <row r="755" spans="2:5" x14ac:dyDescent="0.3">
      <c r="B755" s="1">
        <v>724</v>
      </c>
      <c r="C755" s="1">
        <f t="shared" ca="1" si="33"/>
        <v>107.84377035110869</v>
      </c>
      <c r="D755" s="1">
        <f t="shared" si="34"/>
        <v>158.88905211413709</v>
      </c>
      <c r="E755" s="1">
        <f t="shared" ca="1" si="35"/>
        <v>5.1250205282868096E-4</v>
      </c>
    </row>
    <row r="756" spans="2:5" x14ac:dyDescent="0.3">
      <c r="B756" s="1">
        <v>725</v>
      </c>
      <c r="C756" s="1">
        <f t="shared" ca="1" si="33"/>
        <v>95.650376280861025</v>
      </c>
      <c r="D756" s="1">
        <f t="shared" si="34"/>
        <v>158.93386363242848</v>
      </c>
      <c r="E756" s="1">
        <f t="shared" ca="1" si="35"/>
        <v>3.7499983532875952E-5</v>
      </c>
    </row>
    <row r="757" spans="2:5" x14ac:dyDescent="0.3">
      <c r="B757" s="1">
        <v>726</v>
      </c>
      <c r="C757" s="1">
        <f t="shared" ca="1" si="33"/>
        <v>91.076484253139199</v>
      </c>
      <c r="D757" s="1">
        <f t="shared" si="34"/>
        <v>158.97875502567544</v>
      </c>
      <c r="E757" s="1">
        <f t="shared" ca="1" si="35"/>
        <v>1.1858075820213859E-5</v>
      </c>
    </row>
    <row r="758" spans="2:5" x14ac:dyDescent="0.3">
      <c r="B758" s="1">
        <v>727</v>
      </c>
      <c r="C758" s="1">
        <f t="shared" ca="1" si="33"/>
        <v>87.979335964405138</v>
      </c>
      <c r="D758" s="1">
        <f t="shared" si="34"/>
        <v>159.02372698265251</v>
      </c>
      <c r="E758" s="1">
        <f t="shared" ca="1" si="35"/>
        <v>5.1582870778893683E-6</v>
      </c>
    </row>
    <row r="759" spans="2:5" x14ac:dyDescent="0.3">
      <c r="B759" s="1">
        <v>728</v>
      </c>
      <c r="C759" s="1">
        <f t="shared" ca="1" si="33"/>
        <v>95.462254609730508</v>
      </c>
      <c r="D759" s="1">
        <f t="shared" si="34"/>
        <v>159.06878019874856</v>
      </c>
      <c r="E759" s="1">
        <f t="shared" ca="1" si="35"/>
        <v>3.5831246849908932E-5</v>
      </c>
    </row>
    <row r="760" spans="2:5" x14ac:dyDescent="0.3">
      <c r="B760" s="1">
        <v>729</v>
      </c>
      <c r="C760" s="1">
        <f t="shared" ca="1" si="33"/>
        <v>104.58564227774845</v>
      </c>
      <c r="D760" s="1">
        <f t="shared" si="34"/>
        <v>159.11391537606377</v>
      </c>
      <c r="E760" s="1">
        <f t="shared" ca="1" si="35"/>
        <v>2.7185497411807828E-4</v>
      </c>
    </row>
    <row r="761" spans="2:5" x14ac:dyDescent="0.3">
      <c r="B761" s="1">
        <v>730</v>
      </c>
      <c r="C761" s="1">
        <f t="shared" ca="1" si="33"/>
        <v>107.79899163842016</v>
      </c>
      <c r="D761" s="1">
        <f t="shared" si="34"/>
        <v>159.15913322350829</v>
      </c>
      <c r="E761" s="1">
        <f t="shared" ca="1" si="35"/>
        <v>5.0821799287182202E-4</v>
      </c>
    </row>
    <row r="762" spans="2:5" x14ac:dyDescent="0.3">
      <c r="B762" s="1">
        <v>731</v>
      </c>
      <c r="C762" s="1">
        <f t="shared" ca="1" si="33"/>
        <v>107.10881421848762</v>
      </c>
      <c r="D762" s="1">
        <f t="shared" si="34"/>
        <v>159.20443445690267</v>
      </c>
      <c r="E762" s="1">
        <f t="shared" ca="1" si="35"/>
        <v>4.4603714293253466E-4</v>
      </c>
    </row>
    <row r="763" spans="2:5" x14ac:dyDescent="0.3">
      <c r="B763" s="1">
        <v>732</v>
      </c>
      <c r="C763" s="1">
        <f t="shared" ca="1" si="33"/>
        <v>103.88763384274394</v>
      </c>
      <c r="D763" s="1">
        <f t="shared" si="34"/>
        <v>159.24981979907994</v>
      </c>
      <c r="E763" s="1">
        <f t="shared" ca="1" si="35"/>
        <v>2.3587426950414517E-4</v>
      </c>
    </row>
    <row r="764" spans="2:5" x14ac:dyDescent="0.3">
      <c r="B764" s="1">
        <v>733</v>
      </c>
      <c r="C764" s="1">
        <f t="shared" ca="1" si="33"/>
        <v>116.9090263037852</v>
      </c>
      <c r="D764" s="1">
        <f t="shared" si="34"/>
        <v>159.29528997998986</v>
      </c>
      <c r="E764" s="1">
        <f t="shared" ca="1" si="35"/>
        <v>2.3335841426360012E-3</v>
      </c>
    </row>
    <row r="765" spans="2:5" x14ac:dyDescent="0.3">
      <c r="B765" s="1">
        <v>734</v>
      </c>
      <c r="C765" s="1">
        <f t="shared" ca="1" si="33"/>
        <v>106.67423071925239</v>
      </c>
      <c r="D765" s="1">
        <f t="shared" si="34"/>
        <v>159.34084573680471</v>
      </c>
      <c r="E765" s="1">
        <f t="shared" ca="1" si="35"/>
        <v>4.1040274024247092E-4</v>
      </c>
    </row>
    <row r="766" spans="2:5" x14ac:dyDescent="0.3">
      <c r="B766" s="1">
        <v>735</v>
      </c>
      <c r="C766" s="1">
        <f t="shared" ca="1" si="33"/>
        <v>106.61676086337808</v>
      </c>
      <c r="D766" s="1">
        <f t="shared" si="34"/>
        <v>159.38648781402711</v>
      </c>
      <c r="E766" s="1">
        <f t="shared" ca="1" si="35"/>
        <v>4.0588314371116266E-4</v>
      </c>
    </row>
    <row r="767" spans="2:5" x14ac:dyDescent="0.3">
      <c r="B767" s="1">
        <v>736</v>
      </c>
      <c r="C767" s="1">
        <f t="shared" ca="1" si="33"/>
        <v>90.778587494729081</v>
      </c>
      <c r="D767" s="1">
        <f t="shared" si="34"/>
        <v>159.43221696359981</v>
      </c>
      <c r="E767" s="1">
        <f t="shared" ca="1" si="35"/>
        <v>1.0965983231403431E-5</v>
      </c>
    </row>
    <row r="768" spans="2:5" x14ac:dyDescent="0.3">
      <c r="B768" s="1">
        <v>737</v>
      </c>
      <c r="C768" s="1">
        <f t="shared" ca="1" si="33"/>
        <v>112.54754613180391</v>
      </c>
      <c r="D768" s="1">
        <f t="shared" si="34"/>
        <v>159.47803394501761</v>
      </c>
      <c r="E768" s="1">
        <f t="shared" ca="1" si="35"/>
        <v>1.1778442682270308E-3</v>
      </c>
    </row>
    <row r="769" spans="2:5" x14ac:dyDescent="0.3">
      <c r="B769" s="1">
        <v>738</v>
      </c>
      <c r="C769" s="1">
        <f t="shared" ca="1" si="33"/>
        <v>84.800562754285238</v>
      </c>
      <c r="D769" s="1">
        <f t="shared" si="34"/>
        <v>159.52393952544097</v>
      </c>
      <c r="E769" s="1">
        <f t="shared" ca="1" si="35"/>
        <v>2.0999831924125684E-6</v>
      </c>
    </row>
    <row r="770" spans="2:5" x14ac:dyDescent="0.3">
      <c r="B770" s="1">
        <v>739</v>
      </c>
      <c r="C770" s="1">
        <f t="shared" ca="1" si="33"/>
        <v>93.1372787776682</v>
      </c>
      <c r="D770" s="1">
        <f t="shared" si="34"/>
        <v>159.56993447981219</v>
      </c>
      <c r="E770" s="1">
        <f t="shared" ca="1" si="35"/>
        <v>2.0151066906286386E-5</v>
      </c>
    </row>
    <row r="771" spans="2:5" x14ac:dyDescent="0.3">
      <c r="B771" s="1">
        <v>740</v>
      </c>
      <c r="C771" s="1">
        <f t="shared" ca="1" si="33"/>
        <v>90.904130988834268</v>
      </c>
      <c r="D771" s="1">
        <f t="shared" si="34"/>
        <v>159.61601959097322</v>
      </c>
      <c r="E771" s="1">
        <f t="shared" ca="1" si="35"/>
        <v>1.1333997745154451E-5</v>
      </c>
    </row>
    <row r="772" spans="2:5" x14ac:dyDescent="0.3">
      <c r="B772" s="1">
        <v>741</v>
      </c>
      <c r="C772" s="1">
        <f t="shared" ca="1" si="33"/>
        <v>89.144330486863993</v>
      </c>
      <c r="D772" s="1">
        <f t="shared" si="34"/>
        <v>159.66219564978618</v>
      </c>
      <c r="E772" s="1">
        <f t="shared" ca="1" si="35"/>
        <v>7.0902190924043317E-6</v>
      </c>
    </row>
    <row r="773" spans="2:5" x14ac:dyDescent="0.3">
      <c r="B773" s="1">
        <v>742</v>
      </c>
      <c r="C773" s="1">
        <f t="shared" ca="1" si="33"/>
        <v>85.931145417378886</v>
      </c>
      <c r="D773" s="1">
        <f t="shared" si="34"/>
        <v>159.70846345525561</v>
      </c>
      <c r="E773" s="1">
        <f t="shared" ca="1" si="35"/>
        <v>2.9057855373655889E-6</v>
      </c>
    </row>
    <row r="774" spans="2:5" x14ac:dyDescent="0.3">
      <c r="B774" s="1">
        <v>743</v>
      </c>
      <c r="C774" s="1">
        <f t="shared" ca="1" si="33"/>
        <v>93.060579466059949</v>
      </c>
      <c r="D774" s="1">
        <f t="shared" si="34"/>
        <v>159.75482381465338</v>
      </c>
      <c r="E774" s="1">
        <f t="shared" ca="1" si="35"/>
        <v>1.9763967695213949E-5</v>
      </c>
    </row>
    <row r="775" spans="2:5" x14ac:dyDescent="0.3">
      <c r="B775" s="1">
        <v>744</v>
      </c>
      <c r="C775" s="1">
        <f t="shared" ca="1" si="33"/>
        <v>111.21909062532204</v>
      </c>
      <c r="D775" s="1">
        <f t="shared" si="34"/>
        <v>159.80127754364585</v>
      </c>
      <c r="E775" s="1">
        <f t="shared" ca="1" si="35"/>
        <v>9.4048045198454045E-4</v>
      </c>
    </row>
    <row r="776" spans="2:5" x14ac:dyDescent="0.3">
      <c r="B776" s="1">
        <v>745</v>
      </c>
      <c r="C776" s="1">
        <f t="shared" ca="1" si="33"/>
        <v>106.49818316916928</v>
      </c>
      <c r="D776" s="1">
        <f t="shared" si="34"/>
        <v>159.84782546642325</v>
      </c>
      <c r="E776" s="1">
        <f t="shared" ca="1" si="35"/>
        <v>3.9669612618042812E-4</v>
      </c>
    </row>
    <row r="777" spans="2:5" x14ac:dyDescent="0.3">
      <c r="B777" s="1">
        <v>746</v>
      </c>
      <c r="C777" s="1">
        <f t="shared" ca="1" si="33"/>
        <v>98.473508363063729</v>
      </c>
      <c r="D777" s="1">
        <f t="shared" si="34"/>
        <v>159.89446841583174</v>
      </c>
      <c r="E777" s="1">
        <f t="shared" ca="1" si="35"/>
        <v>7.2862035902539508E-5</v>
      </c>
    </row>
    <row r="778" spans="2:5" x14ac:dyDescent="0.3">
      <c r="B778" s="1">
        <v>747</v>
      </c>
      <c r="C778" s="1">
        <f t="shared" ca="1" si="33"/>
        <v>114.02445045453906</v>
      </c>
      <c r="D778" s="1">
        <f t="shared" si="34"/>
        <v>159.94120723350792</v>
      </c>
      <c r="E778" s="1">
        <f t="shared" ca="1" si="35"/>
        <v>1.4988187365630274E-3</v>
      </c>
    </row>
    <row r="779" spans="2:5" x14ac:dyDescent="0.3">
      <c r="B779" s="1">
        <v>748</v>
      </c>
      <c r="C779" s="1">
        <f t="shared" ca="1" si="33"/>
        <v>114.95274296012222</v>
      </c>
      <c r="D779" s="1">
        <f t="shared" si="34"/>
        <v>159.98804277001574</v>
      </c>
      <c r="E779" s="1">
        <f t="shared" ca="1" si="35"/>
        <v>1.7353138052655203E-3</v>
      </c>
    </row>
    <row r="780" spans="2:5" x14ac:dyDescent="0.3">
      <c r="B780" s="1">
        <v>749</v>
      </c>
      <c r="C780" s="1">
        <f t="shared" ca="1" si="33"/>
        <v>113.42488906022557</v>
      </c>
      <c r="D780" s="1">
        <f t="shared" si="34"/>
        <v>160.03497588498624</v>
      </c>
      <c r="E780" s="1">
        <f t="shared" ca="1" si="35"/>
        <v>1.3607197511587823E-3</v>
      </c>
    </row>
    <row r="781" spans="2:5" x14ac:dyDescent="0.3">
      <c r="B781" s="1">
        <v>750</v>
      </c>
      <c r="C781" s="1">
        <f t="shared" ca="1" si="33"/>
        <v>93.042516814366991</v>
      </c>
      <c r="D781" s="1">
        <f t="shared" si="34"/>
        <v>160.08200744725994</v>
      </c>
      <c r="E781" s="1">
        <f t="shared" ca="1" si="35"/>
        <v>1.9673818327336859E-5</v>
      </c>
    </row>
    <row r="782" spans="2:5" x14ac:dyDescent="0.3">
      <c r="B782" s="1">
        <v>751</v>
      </c>
      <c r="C782" s="1">
        <f t="shared" ca="1" si="33"/>
        <v>84.832747765129952</v>
      </c>
      <c r="D782" s="1">
        <f t="shared" si="34"/>
        <v>160.1291383350318</v>
      </c>
      <c r="E782" s="1">
        <f t="shared" ca="1" si="35"/>
        <v>2.1196552542939538E-6</v>
      </c>
    </row>
    <row r="783" spans="2:5" x14ac:dyDescent="0.3">
      <c r="B783" s="1">
        <v>752</v>
      </c>
      <c r="C783" s="1">
        <f t="shared" ca="1" si="33"/>
        <v>83.492500960258198</v>
      </c>
      <c r="D783" s="1">
        <f t="shared" si="34"/>
        <v>160.17636943599931</v>
      </c>
      <c r="E783" s="1">
        <f t="shared" ca="1" si="35"/>
        <v>1.4320157879897048E-6</v>
      </c>
    </row>
    <row r="784" spans="2:5" x14ac:dyDescent="0.3">
      <c r="B784" s="1">
        <v>753</v>
      </c>
      <c r="C784" s="1">
        <f t="shared" ca="1" si="33"/>
        <v>98.520613619899805</v>
      </c>
      <c r="D784" s="1">
        <f t="shared" si="34"/>
        <v>160.22370164751311</v>
      </c>
      <c r="E784" s="1">
        <f t="shared" ca="1" si="35"/>
        <v>7.3651920533126264E-5</v>
      </c>
    </row>
    <row r="785" spans="2:5" x14ac:dyDescent="0.3">
      <c r="B785" s="1">
        <v>754</v>
      </c>
      <c r="C785" s="1">
        <f t="shared" ca="1" si="33"/>
        <v>103.7993825512506</v>
      </c>
      <c r="D785" s="1">
        <f t="shared" si="34"/>
        <v>160.27113587673085</v>
      </c>
      <c r="E785" s="1">
        <f t="shared" ca="1" si="35"/>
        <v>2.3164245485096728E-4</v>
      </c>
    </row>
    <row r="786" spans="2:5" x14ac:dyDescent="0.3">
      <c r="B786" s="1">
        <v>755</v>
      </c>
      <c r="C786" s="1">
        <f t="shared" ca="1" si="33"/>
        <v>93.007318362240213</v>
      </c>
      <c r="D786" s="1">
        <f t="shared" si="34"/>
        <v>160.31867304077383</v>
      </c>
      <c r="E786" s="1">
        <f t="shared" ca="1" si="35"/>
        <v>1.9499243885971054E-5</v>
      </c>
    </row>
    <row r="787" spans="2:5" x14ac:dyDescent="0.3">
      <c r="B787" s="1">
        <v>756</v>
      </c>
      <c r="C787" s="1">
        <f t="shared" ca="1" si="33"/>
        <v>97.349867900789121</v>
      </c>
      <c r="D787" s="1">
        <f t="shared" si="34"/>
        <v>160.36631406688701</v>
      </c>
      <c r="E787" s="1">
        <f t="shared" ca="1" si="35"/>
        <v>5.6173263900920809E-5</v>
      </c>
    </row>
    <row r="788" spans="2:5" x14ac:dyDescent="0.3">
      <c r="B788" s="1">
        <v>757</v>
      </c>
      <c r="C788" s="1">
        <f t="shared" ca="1" si="33"/>
        <v>107.44001418253366</v>
      </c>
      <c r="D788" s="1">
        <f t="shared" si="34"/>
        <v>160.4140598926019</v>
      </c>
      <c r="E788" s="1">
        <f t="shared" ca="1" si="35"/>
        <v>4.7499025314993169E-4</v>
      </c>
    </row>
    <row r="789" spans="2:5" x14ac:dyDescent="0.3">
      <c r="B789" s="1">
        <v>758</v>
      </c>
      <c r="C789" s="1">
        <f t="shared" ca="1" si="33"/>
        <v>94.724821193730691</v>
      </c>
      <c r="D789" s="1">
        <f t="shared" si="34"/>
        <v>160.46191146590286</v>
      </c>
      <c r="E789" s="1">
        <f t="shared" ca="1" si="35"/>
        <v>2.9930121964447019E-5</v>
      </c>
    </row>
    <row r="790" spans="2:5" x14ac:dyDescent="0.3">
      <c r="B790" s="1">
        <v>759</v>
      </c>
      <c r="C790" s="1">
        <f t="shared" ca="1" si="33"/>
        <v>108.61076716306437</v>
      </c>
      <c r="D790" s="1">
        <f t="shared" si="34"/>
        <v>160.50986974539666</v>
      </c>
      <c r="E790" s="1">
        <f t="shared" ca="1" si="35"/>
        <v>5.9093304741040121E-4</v>
      </c>
    </row>
    <row r="791" spans="2:5" x14ac:dyDescent="0.3">
      <c r="B791" s="1">
        <v>760</v>
      </c>
      <c r="C791" s="1">
        <f t="shared" ca="1" si="33"/>
        <v>96.50374292860441</v>
      </c>
      <c r="D791" s="1">
        <f t="shared" si="34"/>
        <v>160.55793570048556</v>
      </c>
      <c r="E791" s="1">
        <f t="shared" ca="1" si="35"/>
        <v>4.6009883044943665E-5</v>
      </c>
    </row>
    <row r="792" spans="2:5" x14ac:dyDescent="0.3">
      <c r="B792" s="1">
        <v>761</v>
      </c>
      <c r="C792" s="1">
        <f t="shared" ca="1" si="33"/>
        <v>97.892873778638702</v>
      </c>
      <c r="D792" s="1">
        <f t="shared" si="34"/>
        <v>160.6061103115436</v>
      </c>
      <c r="E792" s="1">
        <f t="shared" ca="1" si="35"/>
        <v>6.3742362467985924E-5</v>
      </c>
    </row>
    <row r="793" spans="2:5" x14ac:dyDescent="0.3">
      <c r="B793" s="1">
        <v>762</v>
      </c>
      <c r="C793" s="1">
        <f t="shared" ca="1" si="33"/>
        <v>106.32956345094786</v>
      </c>
      <c r="D793" s="1">
        <f t="shared" si="34"/>
        <v>160.65439457009685</v>
      </c>
      <c r="E793" s="1">
        <f t="shared" ca="1" si="35"/>
        <v>3.8394764610497517E-4</v>
      </c>
    </row>
    <row r="794" spans="2:5" x14ac:dyDescent="0.3">
      <c r="B794" s="1">
        <v>763</v>
      </c>
      <c r="C794" s="1">
        <f t="shared" ca="1" si="33"/>
        <v>101.00273342704466</v>
      </c>
      <c r="D794" s="1">
        <f t="shared" si="34"/>
        <v>160.70278947900695</v>
      </c>
      <c r="E794" s="1">
        <f t="shared" ca="1" si="35"/>
        <v>1.281961523500092E-4</v>
      </c>
    </row>
    <row r="795" spans="2:5" x14ac:dyDescent="0.3">
      <c r="B795" s="1">
        <v>764</v>
      </c>
      <c r="C795" s="1">
        <f t="shared" ca="1" si="33"/>
        <v>112.10998830308351</v>
      </c>
      <c r="D795" s="1">
        <f t="shared" si="34"/>
        <v>160.75129605265866</v>
      </c>
      <c r="E795" s="1">
        <f t="shared" ca="1" si="35"/>
        <v>1.0946411305719191E-3</v>
      </c>
    </row>
    <row r="796" spans="2:5" x14ac:dyDescent="0.3">
      <c r="B796" s="1">
        <v>765</v>
      </c>
      <c r="C796" s="1">
        <f t="shared" ca="1" si="33"/>
        <v>107.69150915612167</v>
      </c>
      <c r="D796" s="1">
        <f t="shared" si="34"/>
        <v>160.79991531715106</v>
      </c>
      <c r="E796" s="1">
        <f t="shared" ca="1" si="35"/>
        <v>4.9806240718130719E-4</v>
      </c>
    </row>
    <row r="797" spans="2:5" x14ac:dyDescent="0.3">
      <c r="B797" s="1">
        <v>766</v>
      </c>
      <c r="C797" s="1">
        <f t="shared" ca="1" si="33"/>
        <v>92.453090317994452</v>
      </c>
      <c r="D797" s="1">
        <f t="shared" si="34"/>
        <v>160.84864831049291</v>
      </c>
      <c r="E797" s="1">
        <f t="shared" ca="1" si="35"/>
        <v>1.6933716295705589E-5</v>
      </c>
    </row>
    <row r="798" spans="2:5" x14ac:dyDescent="0.3">
      <c r="B798" s="1">
        <v>767</v>
      </c>
      <c r="C798" s="1">
        <f t="shared" ca="1" si="33"/>
        <v>90.191515325261491</v>
      </c>
      <c r="D798" s="1">
        <f t="shared" si="34"/>
        <v>160.89749608280184</v>
      </c>
      <c r="E798" s="1">
        <f t="shared" ca="1" si="35"/>
        <v>9.3887397297408006E-6</v>
      </c>
    </row>
    <row r="799" spans="2:5" x14ac:dyDescent="0.3">
      <c r="B799" s="1">
        <v>768</v>
      </c>
      <c r="C799" s="1">
        <f t="shared" ca="1" si="33"/>
        <v>86.904764577381798</v>
      </c>
      <c r="D799" s="1">
        <f t="shared" si="34"/>
        <v>160.94645969650773</v>
      </c>
      <c r="E799" s="1">
        <f t="shared" ca="1" si="35"/>
        <v>3.8260607544043094E-6</v>
      </c>
    </row>
    <row r="800" spans="2:5" x14ac:dyDescent="0.3">
      <c r="B800" s="1">
        <v>769</v>
      </c>
      <c r="C800" s="1">
        <f t="shared" ca="1" si="33"/>
        <v>102.20781863333467</v>
      </c>
      <c r="D800" s="1">
        <f t="shared" si="34"/>
        <v>160.99554022656048</v>
      </c>
      <c r="E800" s="1">
        <f t="shared" ca="1" si="35"/>
        <v>1.6612831817570112E-4</v>
      </c>
    </row>
    <row r="801" spans="2:5" x14ac:dyDescent="0.3">
      <c r="B801" s="1">
        <v>770</v>
      </c>
      <c r="C801" s="1">
        <f t="shared" ref="C801:C864" ca="1" si="36">_xlfn.NORM.INV(RAND(),$C$28,$C$29)</f>
        <v>111.48372860056091</v>
      </c>
      <c r="D801" s="1">
        <f t="shared" ref="D801:D864" si="37">_xlfn.NORM.INV(B801/1001,$D$28,$D$29)</f>
        <v>161.04473876064193</v>
      </c>
      <c r="E801" s="1">
        <f t="shared" ref="E801:E864" ca="1" si="38">_xlfn.NORM.DIST(C801,$D$28,$D$29,0)</f>
        <v>9.8421870071303862E-4</v>
      </c>
    </row>
    <row r="802" spans="2:5" x14ac:dyDescent="0.3">
      <c r="B802" s="1">
        <v>771</v>
      </c>
      <c r="C802" s="1">
        <f t="shared" ca="1" si="36"/>
        <v>104.96768852057514</v>
      </c>
      <c r="D802" s="1">
        <f t="shared" si="37"/>
        <v>161.09405639938242</v>
      </c>
      <c r="E802" s="1">
        <f t="shared" ca="1" si="38"/>
        <v>2.9355270806753634E-4</v>
      </c>
    </row>
    <row r="803" spans="2:5" x14ac:dyDescent="0.3">
      <c r="B803" s="1">
        <v>772</v>
      </c>
      <c r="C803" s="1">
        <f t="shared" ca="1" si="36"/>
        <v>96.272462036457298</v>
      </c>
      <c r="D803" s="1">
        <f t="shared" si="37"/>
        <v>161.1434942565817</v>
      </c>
      <c r="E803" s="1">
        <f t="shared" ca="1" si="38"/>
        <v>4.354294726516683E-5</v>
      </c>
    </row>
    <row r="804" spans="2:5" x14ac:dyDescent="0.3">
      <c r="B804" s="1">
        <v>773</v>
      </c>
      <c r="C804" s="1">
        <f t="shared" ca="1" si="36"/>
        <v>88.585194070222641</v>
      </c>
      <c r="D804" s="1">
        <f t="shared" si="37"/>
        <v>161.19305345943488</v>
      </c>
      <c r="E804" s="1">
        <f t="shared" ca="1" si="38"/>
        <v>6.0908769754836749E-6</v>
      </c>
    </row>
    <row r="805" spans="2:5" x14ac:dyDescent="0.3">
      <c r="B805" s="1">
        <v>774</v>
      </c>
      <c r="C805" s="1">
        <f t="shared" ca="1" si="36"/>
        <v>103.93213108303748</v>
      </c>
      <c r="D805" s="1">
        <f t="shared" si="37"/>
        <v>161.24273514876282</v>
      </c>
      <c r="E805" s="1">
        <f t="shared" ca="1" si="38"/>
        <v>2.3803410040822877E-4</v>
      </c>
    </row>
    <row r="806" spans="2:5" x14ac:dyDescent="0.3">
      <c r="B806" s="1">
        <v>775</v>
      </c>
      <c r="C806" s="1">
        <f t="shared" ca="1" si="36"/>
        <v>108.31081044963022</v>
      </c>
      <c r="D806" s="1">
        <f t="shared" si="37"/>
        <v>161.29254047924772</v>
      </c>
      <c r="E806" s="1">
        <f t="shared" ca="1" si="38"/>
        <v>5.5909818437476898E-4</v>
      </c>
    </row>
    <row r="807" spans="2:5" x14ac:dyDescent="0.3">
      <c r="B807" s="1">
        <v>776</v>
      </c>
      <c r="C807" s="1">
        <f t="shared" ca="1" si="36"/>
        <v>99.281948355123191</v>
      </c>
      <c r="D807" s="1">
        <f t="shared" si="37"/>
        <v>161.34247061967375</v>
      </c>
      <c r="E807" s="1">
        <f t="shared" ca="1" si="38"/>
        <v>8.7553800056771084E-5</v>
      </c>
    </row>
    <row r="808" spans="2:5" x14ac:dyDescent="0.3">
      <c r="B808" s="1">
        <v>777</v>
      </c>
      <c r="C808" s="1">
        <f t="shared" ca="1" si="36"/>
        <v>90.559968493650075</v>
      </c>
      <c r="D808" s="1">
        <f t="shared" si="37"/>
        <v>161.39252675317275</v>
      </c>
      <c r="E808" s="1">
        <f t="shared" ca="1" si="38"/>
        <v>1.0351691588116408E-5</v>
      </c>
    </row>
    <row r="809" spans="2:5" x14ac:dyDescent="0.3">
      <c r="B809" s="1">
        <v>778</v>
      </c>
      <c r="C809" s="1">
        <f t="shared" ca="1" si="36"/>
        <v>104.34642967105583</v>
      </c>
      <c r="D809" s="1">
        <f t="shared" si="37"/>
        <v>161.44271007747543</v>
      </c>
      <c r="E809" s="1">
        <f t="shared" ca="1" si="38"/>
        <v>2.5900789046953677E-4</v>
      </c>
    </row>
    <row r="810" spans="2:5" x14ac:dyDescent="0.3">
      <c r="B810" s="1">
        <v>779</v>
      </c>
      <c r="C810" s="1">
        <f t="shared" ca="1" si="36"/>
        <v>109.74669278147259</v>
      </c>
      <c r="D810" s="1">
        <f t="shared" si="37"/>
        <v>161.49302180516787</v>
      </c>
      <c r="E810" s="1">
        <f t="shared" ca="1" si="38"/>
        <v>7.2617518387131088E-4</v>
      </c>
    </row>
    <row r="811" spans="2:5" x14ac:dyDescent="0.3">
      <c r="B811" s="1">
        <v>780</v>
      </c>
      <c r="C811" s="1">
        <f t="shared" ca="1" si="36"/>
        <v>112.4494353823861</v>
      </c>
      <c r="D811" s="1">
        <f t="shared" si="37"/>
        <v>161.54346316395399</v>
      </c>
      <c r="E811" s="1">
        <f t="shared" ca="1" si="38"/>
        <v>1.1587402535326041E-3</v>
      </c>
    </row>
    <row r="812" spans="2:5" x14ac:dyDescent="0.3">
      <c r="B812" s="1">
        <v>781</v>
      </c>
      <c r="C812" s="1">
        <f t="shared" ca="1" si="36"/>
        <v>91.825492450260867</v>
      </c>
      <c r="D812" s="1">
        <f t="shared" si="37"/>
        <v>161.59403539692329</v>
      </c>
      <c r="E812" s="1">
        <f t="shared" ca="1" si="38"/>
        <v>1.4409884960178428E-5</v>
      </c>
    </row>
    <row r="813" spans="2:5" x14ac:dyDescent="0.3">
      <c r="B813" s="1">
        <v>782</v>
      </c>
      <c r="C813" s="1">
        <f t="shared" ca="1" si="36"/>
        <v>97.386292494895798</v>
      </c>
      <c r="D813" s="1">
        <f t="shared" si="37"/>
        <v>161.64473976282505</v>
      </c>
      <c r="E813" s="1">
        <f t="shared" ca="1" si="38"/>
        <v>5.665392898367433E-5</v>
      </c>
    </row>
    <row r="814" spans="2:5" x14ac:dyDescent="0.3">
      <c r="B814" s="1">
        <v>783</v>
      </c>
      <c r="C814" s="1">
        <f t="shared" ca="1" si="36"/>
        <v>86.341543571096622</v>
      </c>
      <c r="D814" s="1">
        <f t="shared" si="37"/>
        <v>161.6955775363482</v>
      </c>
      <c r="E814" s="1">
        <f t="shared" ca="1" si="38"/>
        <v>3.2647740154584883E-6</v>
      </c>
    </row>
    <row r="815" spans="2:5" x14ac:dyDescent="0.3">
      <c r="B815" s="1">
        <v>784</v>
      </c>
      <c r="C815" s="1">
        <f t="shared" ca="1" si="36"/>
        <v>75.828479663457031</v>
      </c>
      <c r="D815" s="1">
        <f t="shared" si="37"/>
        <v>161.74655000840772</v>
      </c>
      <c r="E815" s="1">
        <f t="shared" ca="1" si="38"/>
        <v>1.3043978527827744E-7</v>
      </c>
    </row>
    <row r="816" spans="2:5" x14ac:dyDescent="0.3">
      <c r="B816" s="1">
        <v>785</v>
      </c>
      <c r="C816" s="1">
        <f t="shared" ca="1" si="36"/>
        <v>86.866988386504232</v>
      </c>
      <c r="D816" s="1">
        <f t="shared" si="37"/>
        <v>161.79765848643737</v>
      </c>
      <c r="E816" s="1">
        <f t="shared" ca="1" si="38"/>
        <v>3.7857319733231611E-6</v>
      </c>
    </row>
    <row r="817" spans="2:5" x14ac:dyDescent="0.3">
      <c r="B817" s="1">
        <v>786</v>
      </c>
      <c r="C817" s="1">
        <f t="shared" ca="1" si="36"/>
        <v>84.849053591613597</v>
      </c>
      <c r="D817" s="1">
        <f t="shared" si="37"/>
        <v>161.84890429468896</v>
      </c>
      <c r="E817" s="1">
        <f t="shared" ca="1" si="38"/>
        <v>2.1296881523144961E-6</v>
      </c>
    </row>
    <row r="818" spans="2:5" x14ac:dyDescent="0.3">
      <c r="B818" s="1">
        <v>787</v>
      </c>
      <c r="C818" s="1">
        <f t="shared" ca="1" si="36"/>
        <v>97.440889679130635</v>
      </c>
      <c r="D818" s="1">
        <f t="shared" si="37"/>
        <v>161.90028877453864</v>
      </c>
      <c r="E818" s="1">
        <f t="shared" ca="1" si="38"/>
        <v>5.7381482740743164E-5</v>
      </c>
    </row>
    <row r="819" spans="2:5" x14ac:dyDescent="0.3">
      <c r="B819" s="1">
        <v>788</v>
      </c>
      <c r="C819" s="1">
        <f t="shared" ca="1" si="36"/>
        <v>97.699990038929215</v>
      </c>
      <c r="D819" s="1">
        <f t="shared" si="37"/>
        <v>161.95181328479973</v>
      </c>
      <c r="E819" s="1">
        <f t="shared" ca="1" si="38"/>
        <v>6.0952647122814734E-5</v>
      </c>
    </row>
    <row r="820" spans="2:5" x14ac:dyDescent="0.3">
      <c r="B820" s="1">
        <v>789</v>
      </c>
      <c r="C820" s="1">
        <f t="shared" ca="1" si="36"/>
        <v>95.685974704526259</v>
      </c>
      <c r="D820" s="1">
        <f t="shared" si="37"/>
        <v>162.00347920204322</v>
      </c>
      <c r="E820" s="1">
        <f t="shared" ca="1" si="38"/>
        <v>3.7823727419874336E-5</v>
      </c>
    </row>
    <row r="821" spans="2:5" x14ac:dyDescent="0.3">
      <c r="B821" s="1">
        <v>790</v>
      </c>
      <c r="C821" s="1">
        <f t="shared" ca="1" si="36"/>
        <v>114.97864906099792</v>
      </c>
      <c r="D821" s="1">
        <f t="shared" si="37"/>
        <v>162.05528792092534</v>
      </c>
      <c r="E821" s="1">
        <f t="shared" ca="1" si="38"/>
        <v>1.7423278296320752E-3</v>
      </c>
    </row>
    <row r="822" spans="2:5" x14ac:dyDescent="0.3">
      <c r="B822" s="1">
        <v>791</v>
      </c>
      <c r="C822" s="1">
        <f t="shared" ca="1" si="36"/>
        <v>84.460271514195455</v>
      </c>
      <c r="D822" s="1">
        <f t="shared" si="37"/>
        <v>162.10724085452259</v>
      </c>
      <c r="E822" s="1">
        <f t="shared" ca="1" si="38"/>
        <v>1.9023006530236215E-6</v>
      </c>
    </row>
    <row r="823" spans="2:5" x14ac:dyDescent="0.3">
      <c r="B823" s="1">
        <v>792</v>
      </c>
      <c r="C823" s="1">
        <f t="shared" ca="1" si="36"/>
        <v>97.729664455320332</v>
      </c>
      <c r="D823" s="1">
        <f t="shared" si="37"/>
        <v>162.15933943467496</v>
      </c>
      <c r="E823" s="1">
        <f t="shared" ca="1" si="38"/>
        <v>6.1374410658368542E-5</v>
      </c>
    </row>
    <row r="824" spans="2:5" x14ac:dyDescent="0.3">
      <c r="B824" s="1">
        <v>793</v>
      </c>
      <c r="C824" s="1">
        <f t="shared" ca="1" si="36"/>
        <v>107.76999379385059</v>
      </c>
      <c r="D824" s="1">
        <f t="shared" si="37"/>
        <v>162.21158511233673</v>
      </c>
      <c r="E824" s="1">
        <f t="shared" ca="1" si="38"/>
        <v>5.054604368127521E-4</v>
      </c>
    </row>
    <row r="825" spans="2:5" x14ac:dyDescent="0.3">
      <c r="B825" s="1">
        <v>794</v>
      </c>
      <c r="C825" s="1">
        <f t="shared" ca="1" si="36"/>
        <v>90.607409424253689</v>
      </c>
      <c r="D825" s="1">
        <f t="shared" si="37"/>
        <v>162.26397935793577</v>
      </c>
      <c r="E825" s="1">
        <f t="shared" ca="1" si="38"/>
        <v>1.048219171000023E-5</v>
      </c>
    </row>
    <row r="826" spans="2:5" x14ac:dyDescent="0.3">
      <c r="B826" s="1">
        <v>795</v>
      </c>
      <c r="C826" s="1">
        <f t="shared" ca="1" si="36"/>
        <v>101.72786740131163</v>
      </c>
      <c r="D826" s="1">
        <f t="shared" si="37"/>
        <v>162.31652366174109</v>
      </c>
      <c r="E826" s="1">
        <f t="shared" ca="1" si="38"/>
        <v>1.4995005920784082E-4</v>
      </c>
    </row>
    <row r="827" spans="2:5" x14ac:dyDescent="0.3">
      <c r="B827" s="1">
        <v>796</v>
      </c>
      <c r="C827" s="1">
        <f t="shared" ca="1" si="36"/>
        <v>82.955529977726101</v>
      </c>
      <c r="D827" s="1">
        <f t="shared" si="37"/>
        <v>162.36921953423942</v>
      </c>
      <c r="E827" s="1">
        <f t="shared" ca="1" si="38"/>
        <v>1.2210604335891859E-6</v>
      </c>
    </row>
    <row r="828" spans="2:5" x14ac:dyDescent="0.3">
      <c r="B828" s="1">
        <v>797</v>
      </c>
      <c r="C828" s="1">
        <f t="shared" ca="1" si="36"/>
        <v>111.75906062074502</v>
      </c>
      <c r="D828" s="1">
        <f t="shared" si="37"/>
        <v>162.4220685065203</v>
      </c>
      <c r="E828" s="1">
        <f t="shared" ca="1" si="38"/>
        <v>1.0315439575248953E-3</v>
      </c>
    </row>
    <row r="829" spans="2:5" x14ac:dyDescent="0.3">
      <c r="B829" s="1">
        <v>798</v>
      </c>
      <c r="C829" s="1">
        <f t="shared" ca="1" si="36"/>
        <v>92.628791847096238</v>
      </c>
      <c r="D829" s="1">
        <f t="shared" si="37"/>
        <v>162.47507213067081</v>
      </c>
      <c r="E829" s="1">
        <f t="shared" ca="1" si="38"/>
        <v>1.77108281552707E-5</v>
      </c>
    </row>
    <row r="830" spans="2:5" x14ac:dyDescent="0.3">
      <c r="B830" s="1">
        <v>799</v>
      </c>
      <c r="C830" s="1">
        <f t="shared" ca="1" si="36"/>
        <v>104.41636267810534</v>
      </c>
      <c r="D830" s="1">
        <f t="shared" si="37"/>
        <v>162.52823198017944</v>
      </c>
      <c r="E830" s="1">
        <f t="shared" ca="1" si="38"/>
        <v>2.6270648914412882E-4</v>
      </c>
    </row>
    <row r="831" spans="2:5" x14ac:dyDescent="0.3">
      <c r="B831" s="1">
        <v>800</v>
      </c>
      <c r="C831" s="1">
        <f t="shared" ca="1" si="36"/>
        <v>107.11861164484867</v>
      </c>
      <c r="D831" s="1">
        <f t="shared" si="37"/>
        <v>162.58154965035004</v>
      </c>
      <c r="E831" s="1">
        <f t="shared" ca="1" si="38"/>
        <v>4.4687087122058578E-4</v>
      </c>
    </row>
    <row r="832" spans="2:5" x14ac:dyDescent="0.3">
      <c r="B832" s="1">
        <v>801</v>
      </c>
      <c r="C832" s="1">
        <f t="shared" ca="1" si="36"/>
        <v>101.51920619660878</v>
      </c>
      <c r="D832" s="1">
        <f t="shared" si="37"/>
        <v>162.63502675872553</v>
      </c>
      <c r="E832" s="1">
        <f t="shared" ca="1" si="38"/>
        <v>1.4337144558237316E-4</v>
      </c>
    </row>
    <row r="833" spans="2:5" x14ac:dyDescent="0.3">
      <c r="B833" s="1">
        <v>802</v>
      </c>
      <c r="C833" s="1">
        <f t="shared" ca="1" si="36"/>
        <v>96.776580992308453</v>
      </c>
      <c r="D833" s="1">
        <f t="shared" si="37"/>
        <v>162.68866494552202</v>
      </c>
      <c r="E833" s="1">
        <f t="shared" ca="1" si="38"/>
        <v>4.9085373010604272E-5</v>
      </c>
    </row>
    <row r="834" spans="2:5" x14ac:dyDescent="0.3">
      <c r="B834" s="1">
        <v>803</v>
      </c>
      <c r="C834" s="1">
        <f t="shared" ca="1" si="36"/>
        <v>106.83874192656383</v>
      </c>
      <c r="D834" s="1">
        <f t="shared" si="37"/>
        <v>162.74246587407379</v>
      </c>
      <c r="E834" s="1">
        <f t="shared" ca="1" si="38"/>
        <v>4.2358615884837992E-4</v>
      </c>
    </row>
    <row r="835" spans="2:5" x14ac:dyDescent="0.3">
      <c r="B835" s="1">
        <v>804</v>
      </c>
      <c r="C835" s="1">
        <f t="shared" ca="1" si="36"/>
        <v>104.27954150790694</v>
      </c>
      <c r="D835" s="1">
        <f t="shared" si="37"/>
        <v>162.79643123128895</v>
      </c>
      <c r="E835" s="1">
        <f t="shared" ca="1" si="38"/>
        <v>2.5551386072799161E-4</v>
      </c>
    </row>
    <row r="836" spans="2:5" x14ac:dyDescent="0.3">
      <c r="B836" s="1">
        <v>805</v>
      </c>
      <c r="C836" s="1">
        <f t="shared" ca="1" si="36"/>
        <v>103.08826993301226</v>
      </c>
      <c r="D836" s="1">
        <f t="shared" si="37"/>
        <v>162.8505627281165</v>
      </c>
      <c r="E836" s="1">
        <f t="shared" ca="1" si="38"/>
        <v>1.9994737928857918E-4</v>
      </c>
    </row>
    <row r="837" spans="2:5" x14ac:dyDescent="0.3">
      <c r="B837" s="1">
        <v>806</v>
      </c>
      <c r="C837" s="1">
        <f t="shared" ca="1" si="36"/>
        <v>97.217037041246073</v>
      </c>
      <c r="D837" s="1">
        <f t="shared" si="37"/>
        <v>162.90486210002513</v>
      </c>
      <c r="E837" s="1">
        <f t="shared" ca="1" si="38"/>
        <v>5.4451979562115427E-5</v>
      </c>
    </row>
    <row r="838" spans="2:5" x14ac:dyDescent="0.3">
      <c r="B838" s="1">
        <v>807</v>
      </c>
      <c r="C838" s="1">
        <f t="shared" ca="1" si="36"/>
        <v>111.13578605653933</v>
      </c>
      <c r="D838" s="1">
        <f t="shared" si="37"/>
        <v>162.95933110749385</v>
      </c>
      <c r="E838" s="1">
        <f t="shared" ca="1" si="38"/>
        <v>9.2705889870914522E-4</v>
      </c>
    </row>
    <row r="839" spans="2:5" x14ac:dyDescent="0.3">
      <c r="B839" s="1">
        <v>808</v>
      </c>
      <c r="C839" s="1">
        <f t="shared" ca="1" si="36"/>
        <v>101.49720358164804</v>
      </c>
      <c r="D839" s="1">
        <f t="shared" si="37"/>
        <v>163.01397153651499</v>
      </c>
      <c r="E839" s="1">
        <f t="shared" ca="1" si="38"/>
        <v>1.4269318995673193E-4</v>
      </c>
    </row>
    <row r="840" spans="2:5" x14ac:dyDescent="0.3">
      <c r="B840" s="1">
        <v>809</v>
      </c>
      <c r="C840" s="1">
        <f t="shared" ca="1" si="36"/>
        <v>101.47357312399332</v>
      </c>
      <c r="D840" s="1">
        <f t="shared" si="37"/>
        <v>163.06878519911001</v>
      </c>
      <c r="E840" s="1">
        <f t="shared" ca="1" si="38"/>
        <v>1.4196798714450183E-4</v>
      </c>
    </row>
    <row r="841" spans="2:5" x14ac:dyDescent="0.3">
      <c r="B841" s="1">
        <v>810</v>
      </c>
      <c r="C841" s="1">
        <f t="shared" ca="1" si="36"/>
        <v>86.813125825367578</v>
      </c>
      <c r="D841" s="1">
        <f t="shared" si="37"/>
        <v>163.12377393385833</v>
      </c>
      <c r="E841" s="1">
        <f t="shared" ca="1" si="38"/>
        <v>3.7289229940156898E-6</v>
      </c>
    </row>
    <row r="842" spans="2:5" x14ac:dyDescent="0.3">
      <c r="B842" s="1">
        <v>811</v>
      </c>
      <c r="C842" s="1">
        <f t="shared" ca="1" si="36"/>
        <v>101.67727695774924</v>
      </c>
      <c r="D842" s="1">
        <f t="shared" si="37"/>
        <v>163.17893960643977</v>
      </c>
      <c r="E842" s="1">
        <f t="shared" ca="1" si="38"/>
        <v>1.4833048580685043E-4</v>
      </c>
    </row>
    <row r="843" spans="2:5" x14ac:dyDescent="0.3">
      <c r="B843" s="1">
        <v>812</v>
      </c>
      <c r="C843" s="1">
        <f t="shared" ca="1" si="36"/>
        <v>100.41694197643073</v>
      </c>
      <c r="D843" s="1">
        <f t="shared" si="37"/>
        <v>163.23428411019097</v>
      </c>
      <c r="E843" s="1">
        <f t="shared" ca="1" si="38"/>
        <v>1.1275684974673922E-4</v>
      </c>
    </row>
    <row r="844" spans="2:5" x14ac:dyDescent="0.3">
      <c r="B844" s="1">
        <v>813</v>
      </c>
      <c r="C844" s="1">
        <f t="shared" ca="1" si="36"/>
        <v>98.895631808829421</v>
      </c>
      <c r="D844" s="1">
        <f t="shared" si="37"/>
        <v>163.28980936667583</v>
      </c>
      <c r="E844" s="1">
        <f t="shared" ca="1" si="38"/>
        <v>8.0225452520004079E-5</v>
      </c>
    </row>
    <row r="845" spans="2:5" x14ac:dyDescent="0.3">
      <c r="B845" s="1">
        <v>814</v>
      </c>
      <c r="C845" s="1">
        <f t="shared" ca="1" si="36"/>
        <v>93.57472313419774</v>
      </c>
      <c r="D845" s="1">
        <f t="shared" si="37"/>
        <v>163.34551732627142</v>
      </c>
      <c r="E845" s="1">
        <f t="shared" ca="1" si="38"/>
        <v>2.2497053298909348E-5</v>
      </c>
    </row>
    <row r="846" spans="2:5" x14ac:dyDescent="0.3">
      <c r="B846" s="1">
        <v>815</v>
      </c>
      <c r="C846" s="1">
        <f t="shared" ca="1" si="36"/>
        <v>83.917109878572035</v>
      </c>
      <c r="D846" s="1">
        <f t="shared" si="37"/>
        <v>163.40140996876846</v>
      </c>
      <c r="E846" s="1">
        <f t="shared" ca="1" si="38"/>
        <v>1.6228633996620004E-6</v>
      </c>
    </row>
    <row r="847" spans="2:5" x14ac:dyDescent="0.3">
      <c r="B847" s="1">
        <v>816</v>
      </c>
      <c r="C847" s="1">
        <f t="shared" ca="1" si="36"/>
        <v>96.927535972869464</v>
      </c>
      <c r="D847" s="1">
        <f t="shared" si="37"/>
        <v>163.45748930398815</v>
      </c>
      <c r="E847" s="1">
        <f t="shared" ca="1" si="38"/>
        <v>5.0867215933861564E-5</v>
      </c>
    </row>
    <row r="848" spans="2:5" x14ac:dyDescent="0.3">
      <c r="B848" s="1">
        <v>817</v>
      </c>
      <c r="C848" s="1">
        <f t="shared" ca="1" si="36"/>
        <v>103.5937567939812</v>
      </c>
      <c r="D848" s="1">
        <f t="shared" si="37"/>
        <v>163.51375737241509</v>
      </c>
      <c r="E848" s="1">
        <f t="shared" ca="1" si="38"/>
        <v>2.2204469571692259E-4</v>
      </c>
    </row>
    <row r="849" spans="2:5" x14ac:dyDescent="0.3">
      <c r="B849" s="1">
        <v>818</v>
      </c>
      <c r="C849" s="1">
        <f t="shared" ca="1" si="36"/>
        <v>95.678490103443664</v>
      </c>
      <c r="D849" s="1">
        <f t="shared" si="37"/>
        <v>163.57021624584678</v>
      </c>
      <c r="E849" s="1">
        <f t="shared" ca="1" si="38"/>
        <v>3.7755446387490496E-5</v>
      </c>
    </row>
    <row r="850" spans="2:5" x14ac:dyDescent="0.3">
      <c r="B850" s="1">
        <v>819</v>
      </c>
      <c r="C850" s="1">
        <f t="shared" ca="1" si="36"/>
        <v>93.781093974618514</v>
      </c>
      <c r="D850" s="1">
        <f t="shared" si="37"/>
        <v>163.62686802806076</v>
      </c>
      <c r="E850" s="1">
        <f t="shared" ca="1" si="38"/>
        <v>2.3689766669302096E-5</v>
      </c>
    </row>
    <row r="851" spans="2:5" x14ac:dyDescent="0.3">
      <c r="B851" s="1">
        <v>820</v>
      </c>
      <c r="C851" s="1">
        <f t="shared" ca="1" si="36"/>
        <v>111.76198952388705</v>
      </c>
      <c r="D851" s="1">
        <f t="shared" si="37"/>
        <v>163.68371485549974</v>
      </c>
      <c r="E851" s="1">
        <f t="shared" ca="1" si="38"/>
        <v>1.0320575637120465E-3</v>
      </c>
    </row>
    <row r="852" spans="2:5" x14ac:dyDescent="0.3">
      <c r="B852" s="1">
        <v>821</v>
      </c>
      <c r="C852" s="1">
        <f t="shared" ca="1" si="36"/>
        <v>122.76769836047315</v>
      </c>
      <c r="D852" s="1">
        <f t="shared" si="37"/>
        <v>163.74075889797473</v>
      </c>
      <c r="E852" s="1">
        <f t="shared" ca="1" si="38"/>
        <v>5.1180342399413459E-3</v>
      </c>
    </row>
    <row r="853" spans="2:5" x14ac:dyDescent="0.3">
      <c r="B853" s="1">
        <v>822</v>
      </c>
      <c r="C853" s="1">
        <f t="shared" ca="1" si="36"/>
        <v>86.350071157314602</v>
      </c>
      <c r="D853" s="1">
        <f t="shared" si="37"/>
        <v>163.79800235938777</v>
      </c>
      <c r="E853" s="1">
        <f t="shared" ca="1" si="38"/>
        <v>3.2726598510285177E-6</v>
      </c>
    </row>
    <row r="854" spans="2:5" x14ac:dyDescent="0.3">
      <c r="B854" s="1">
        <v>823</v>
      </c>
      <c r="C854" s="1">
        <f t="shared" ca="1" si="36"/>
        <v>97.290192485915355</v>
      </c>
      <c r="D854" s="1">
        <f t="shared" si="37"/>
        <v>163.8554474784741</v>
      </c>
      <c r="E854" s="1">
        <f t="shared" ca="1" si="38"/>
        <v>5.5393868825496353E-5</v>
      </c>
    </row>
    <row r="855" spans="2:5" x14ac:dyDescent="0.3">
      <c r="B855" s="1">
        <v>824</v>
      </c>
      <c r="C855" s="1">
        <f t="shared" ca="1" si="36"/>
        <v>103.10691831829183</v>
      </c>
      <c r="D855" s="1">
        <f t="shared" si="37"/>
        <v>163.913096529565</v>
      </c>
      <c r="E855" s="1">
        <f t="shared" ca="1" si="38"/>
        <v>2.0072615778809886E-4</v>
      </c>
    </row>
    <row r="856" spans="2:5" x14ac:dyDescent="0.3">
      <c r="B856" s="1">
        <v>825</v>
      </c>
      <c r="C856" s="1">
        <f t="shared" ca="1" si="36"/>
        <v>104.12221063780225</v>
      </c>
      <c r="D856" s="1">
        <f t="shared" si="37"/>
        <v>163.97095182337114</v>
      </c>
      <c r="E856" s="1">
        <f t="shared" ca="1" si="38"/>
        <v>2.4746067921265283E-4</v>
      </c>
    </row>
    <row r="857" spans="2:5" x14ac:dyDescent="0.3">
      <c r="B857" s="1">
        <v>826</v>
      </c>
      <c r="C857" s="1">
        <f t="shared" ca="1" si="36"/>
        <v>90.313425064764758</v>
      </c>
      <c r="D857" s="1">
        <f t="shared" si="37"/>
        <v>164.0290157077884</v>
      </c>
      <c r="E857" s="1">
        <f t="shared" ca="1" si="38"/>
        <v>9.6976495365378645E-6</v>
      </c>
    </row>
    <row r="858" spans="2:5" x14ac:dyDescent="0.3">
      <c r="B858" s="1">
        <v>827</v>
      </c>
      <c r="C858" s="1">
        <f t="shared" ca="1" si="36"/>
        <v>95.032907081667446</v>
      </c>
      <c r="D858" s="1">
        <f t="shared" si="37"/>
        <v>164.08729056872568</v>
      </c>
      <c r="E858" s="1">
        <f t="shared" ca="1" si="38"/>
        <v>3.2276556067151215E-5</v>
      </c>
    </row>
    <row r="859" spans="2:5" x14ac:dyDescent="0.3">
      <c r="B859" s="1">
        <v>828</v>
      </c>
      <c r="C859" s="1">
        <f t="shared" ca="1" si="36"/>
        <v>100.46965529709098</v>
      </c>
      <c r="D859" s="1">
        <f t="shared" si="37"/>
        <v>164.14577883095595</v>
      </c>
      <c r="E859" s="1">
        <f t="shared" ca="1" si="38"/>
        <v>1.1407361011632969E-4</v>
      </c>
    </row>
    <row r="860" spans="2:5" x14ac:dyDescent="0.3">
      <c r="B860" s="1">
        <v>829</v>
      </c>
      <c r="C860" s="1">
        <f t="shared" ca="1" si="36"/>
        <v>83.847985764386223</v>
      </c>
      <c r="D860" s="1">
        <f t="shared" si="37"/>
        <v>164.20448295899195</v>
      </c>
      <c r="E860" s="1">
        <f t="shared" ca="1" si="38"/>
        <v>1.5902315417482354E-6</v>
      </c>
    </row>
    <row r="861" spans="2:5" x14ac:dyDescent="0.3">
      <c r="B861" s="1">
        <v>830</v>
      </c>
      <c r="C861" s="1">
        <f t="shared" ca="1" si="36"/>
        <v>94.456136373828897</v>
      </c>
      <c r="D861" s="1">
        <f t="shared" si="37"/>
        <v>164.26340545798593</v>
      </c>
      <c r="E861" s="1">
        <f t="shared" ca="1" si="38"/>
        <v>2.8013817024078022E-5</v>
      </c>
    </row>
    <row r="862" spans="2:5" x14ac:dyDescent="0.3">
      <c r="B862" s="1">
        <v>831</v>
      </c>
      <c r="C862" s="1">
        <f t="shared" ca="1" si="36"/>
        <v>103.56294268391237</v>
      </c>
      <c r="D862" s="1">
        <f t="shared" si="37"/>
        <v>164.32254887465575</v>
      </c>
      <c r="E862" s="1">
        <f t="shared" ca="1" si="38"/>
        <v>2.2063752009288912E-4</v>
      </c>
    </row>
    <row r="863" spans="2:5" x14ac:dyDescent="0.3">
      <c r="B863" s="1">
        <v>832</v>
      </c>
      <c r="C863" s="1">
        <f t="shared" ca="1" si="36"/>
        <v>94.966052656497041</v>
      </c>
      <c r="D863" s="1">
        <f t="shared" si="37"/>
        <v>164.38191579823746</v>
      </c>
      <c r="E863" s="1">
        <f t="shared" ca="1" si="38"/>
        <v>3.1753368080058131E-5</v>
      </c>
    </row>
    <row r="864" spans="2:5" x14ac:dyDescent="0.3">
      <c r="B864" s="1">
        <v>833</v>
      </c>
      <c r="C864" s="1">
        <f t="shared" ca="1" si="36"/>
        <v>111.65186273592404</v>
      </c>
      <c r="D864" s="1">
        <f t="shared" si="37"/>
        <v>164.44150886146508</v>
      </c>
      <c r="E864" s="1">
        <f t="shared" ca="1" si="38"/>
        <v>1.0128942305598126E-3</v>
      </c>
    </row>
    <row r="865" spans="2:5" x14ac:dyDescent="0.3">
      <c r="B865" s="1">
        <v>834</v>
      </c>
      <c r="C865" s="1">
        <f t="shared" ref="C865:C928" ca="1" si="39">_xlfn.NORM.INV(RAND(),$C$28,$C$29)</f>
        <v>95.566774164171036</v>
      </c>
      <c r="D865" s="1">
        <f t="shared" ref="D865:D928" si="40">_xlfn.NORM.INV(B865/1001,$D$28,$D$29)</f>
        <v>164.50133074157961</v>
      </c>
      <c r="E865" s="1">
        <f t="shared" ref="E865:E928" ca="1" si="41">_xlfn.NORM.DIST(C865,$D$28,$D$29,0)</f>
        <v>3.6749717777824343E-5</v>
      </c>
    </row>
    <row r="866" spans="2:5" x14ac:dyDescent="0.3">
      <c r="B866" s="1">
        <v>835</v>
      </c>
      <c r="C866" s="1">
        <f t="shared" ca="1" si="39"/>
        <v>99.651490851088525</v>
      </c>
      <c r="D866" s="1">
        <f t="shared" si="40"/>
        <v>164.56138416136704</v>
      </c>
      <c r="E866" s="1">
        <f t="shared" ca="1" si="41"/>
        <v>9.5130523719476172E-5</v>
      </c>
    </row>
    <row r="867" spans="2:5" x14ac:dyDescent="0.3">
      <c r="B867" s="1">
        <v>836</v>
      </c>
      <c r="C867" s="1">
        <f t="shared" ca="1" si="39"/>
        <v>116.39496524909931</v>
      </c>
      <c r="D867" s="1">
        <f t="shared" si="40"/>
        <v>164.62167189022679</v>
      </c>
      <c r="E867" s="1">
        <f t="shared" ca="1" si="41"/>
        <v>2.1623911692741494E-3</v>
      </c>
    </row>
    <row r="868" spans="2:5" x14ac:dyDescent="0.3">
      <c r="B868" s="1">
        <v>837</v>
      </c>
      <c r="C868" s="1">
        <f t="shared" ca="1" si="39"/>
        <v>111.42267348509922</v>
      </c>
      <c r="D868" s="1">
        <f t="shared" si="40"/>
        <v>164.68219674527256</v>
      </c>
      <c r="E868" s="1">
        <f t="shared" ca="1" si="41"/>
        <v>9.7397751810883177E-4</v>
      </c>
    </row>
    <row r="869" spans="2:5" x14ac:dyDescent="0.3">
      <c r="B869" s="1">
        <v>838</v>
      </c>
      <c r="C869" s="1">
        <f t="shared" ca="1" si="39"/>
        <v>110.55857006275964</v>
      </c>
      <c r="D869" s="1">
        <f t="shared" si="40"/>
        <v>164.74296159246524</v>
      </c>
      <c r="E869" s="1">
        <f t="shared" ca="1" si="41"/>
        <v>8.3846620649087318E-4</v>
      </c>
    </row>
    <row r="870" spans="2:5" x14ac:dyDescent="0.3">
      <c r="B870" s="1">
        <v>839</v>
      </c>
      <c r="C870" s="1">
        <f t="shared" ca="1" si="39"/>
        <v>107.51694732182749</v>
      </c>
      <c r="D870" s="1">
        <f t="shared" si="40"/>
        <v>164.80396934778042</v>
      </c>
      <c r="E870" s="1">
        <f t="shared" ca="1" si="41"/>
        <v>4.8194666640188742E-4</v>
      </c>
    </row>
    <row r="871" spans="2:5" x14ac:dyDescent="0.3">
      <c r="B871" s="1">
        <v>840</v>
      </c>
      <c r="C871" s="1">
        <f t="shared" ca="1" si="39"/>
        <v>96.456959452401293</v>
      </c>
      <c r="D871" s="1">
        <f t="shared" si="40"/>
        <v>164.86522297841057</v>
      </c>
      <c r="E871" s="1">
        <f t="shared" ca="1" si="41"/>
        <v>4.5500716163848508E-5</v>
      </c>
    </row>
    <row r="872" spans="2:5" x14ac:dyDescent="0.3">
      <c r="B872" s="1">
        <v>841</v>
      </c>
      <c r="C872" s="1">
        <f t="shared" ca="1" si="39"/>
        <v>104.82176612847259</v>
      </c>
      <c r="D872" s="1">
        <f t="shared" si="40"/>
        <v>164.92672550400422</v>
      </c>
      <c r="E872" s="1">
        <f t="shared" ca="1" si="41"/>
        <v>2.8508986755627588E-4</v>
      </c>
    </row>
    <row r="873" spans="2:5" x14ac:dyDescent="0.3">
      <c r="B873" s="1">
        <v>842</v>
      </c>
      <c r="C873" s="1">
        <f t="shared" ca="1" si="39"/>
        <v>122.14477918208161</v>
      </c>
      <c r="D873" s="1">
        <f t="shared" si="40"/>
        <v>164.98847999794299</v>
      </c>
      <c r="E873" s="1">
        <f t="shared" ca="1" si="41"/>
        <v>4.7422642300145989E-3</v>
      </c>
    </row>
    <row r="874" spans="2:5" x14ac:dyDescent="0.3">
      <c r="B874" s="1">
        <v>843</v>
      </c>
      <c r="C874" s="1">
        <f t="shared" ca="1" si="39"/>
        <v>105.6063089387938</v>
      </c>
      <c r="D874" s="1">
        <f t="shared" si="40"/>
        <v>165.05048958865751</v>
      </c>
      <c r="E874" s="1">
        <f t="shared" ca="1" si="41"/>
        <v>3.332745747844183E-4</v>
      </c>
    </row>
    <row r="875" spans="2:5" x14ac:dyDescent="0.3">
      <c r="B875" s="1">
        <v>844</v>
      </c>
      <c r="C875" s="1">
        <f t="shared" ca="1" si="39"/>
        <v>88.490972447768684</v>
      </c>
      <c r="D875" s="1">
        <f t="shared" si="40"/>
        <v>165.11275746098448</v>
      </c>
      <c r="E875" s="1">
        <f t="shared" ca="1" si="41"/>
        <v>5.9361104447316145E-6</v>
      </c>
    </row>
    <row r="876" spans="2:5" x14ac:dyDescent="0.3">
      <c r="B876" s="1">
        <v>845</v>
      </c>
      <c r="C876" s="1">
        <f t="shared" ca="1" si="39"/>
        <v>94.663558152895163</v>
      </c>
      <c r="D876" s="1">
        <f t="shared" si="40"/>
        <v>165.17528685756616</v>
      </c>
      <c r="E876" s="1">
        <f t="shared" ca="1" si="41"/>
        <v>2.948279051582228E-5</v>
      </c>
    </row>
    <row r="877" spans="2:5" x14ac:dyDescent="0.3">
      <c r="B877" s="1">
        <v>846</v>
      </c>
      <c r="C877" s="1">
        <f t="shared" ca="1" si="39"/>
        <v>113.68309650928269</v>
      </c>
      <c r="D877" s="1">
        <f t="shared" si="40"/>
        <v>165.23808108029306</v>
      </c>
      <c r="E877" s="1">
        <f t="shared" ca="1" si="41"/>
        <v>1.4188388321005182E-3</v>
      </c>
    </row>
    <row r="878" spans="2:5" x14ac:dyDescent="0.3">
      <c r="B878" s="1">
        <v>847</v>
      </c>
      <c r="C878" s="1">
        <f t="shared" ca="1" si="39"/>
        <v>92.326093991076149</v>
      </c>
      <c r="D878" s="1">
        <f t="shared" si="40"/>
        <v>165.30114349179297</v>
      </c>
      <c r="E878" s="1">
        <f t="shared" ca="1" si="41"/>
        <v>1.6391939947040834E-5</v>
      </c>
    </row>
    <row r="879" spans="2:5" x14ac:dyDescent="0.3">
      <c r="B879" s="1">
        <v>848</v>
      </c>
      <c r="C879" s="1">
        <f t="shared" ca="1" si="39"/>
        <v>109.02488803649587</v>
      </c>
      <c r="D879" s="1">
        <f t="shared" si="40"/>
        <v>165.36447751696687</v>
      </c>
      <c r="E879" s="1">
        <f t="shared" ca="1" si="41"/>
        <v>6.3746542798004066E-4</v>
      </c>
    </row>
    <row r="880" spans="2:5" x14ac:dyDescent="0.3">
      <c r="B880" s="1">
        <v>849</v>
      </c>
      <c r="C880" s="1">
        <f t="shared" ca="1" si="39"/>
        <v>92.637708560538513</v>
      </c>
      <c r="D880" s="1">
        <f t="shared" si="40"/>
        <v>165.42808664457408</v>
      </c>
      <c r="E880" s="1">
        <f t="shared" ca="1" si="41"/>
        <v>1.7751138375379426E-5</v>
      </c>
    </row>
    <row r="881" spans="2:5" x14ac:dyDescent="0.3">
      <c r="B881" s="1">
        <v>850</v>
      </c>
      <c r="C881" s="1">
        <f t="shared" ca="1" si="39"/>
        <v>108.33923051079915</v>
      </c>
      <c r="D881" s="1">
        <f t="shared" si="40"/>
        <v>165.49197442886828</v>
      </c>
      <c r="E881" s="1">
        <f t="shared" ca="1" si="41"/>
        <v>5.6204905070457824E-4</v>
      </c>
    </row>
    <row r="882" spans="2:5" x14ac:dyDescent="0.3">
      <c r="B882" s="1">
        <v>851</v>
      </c>
      <c r="C882" s="1">
        <f t="shared" ca="1" si="39"/>
        <v>108.79547313816808</v>
      </c>
      <c r="D882" s="1">
        <f t="shared" si="40"/>
        <v>165.55614449128706</v>
      </c>
      <c r="E882" s="1">
        <f t="shared" ca="1" si="41"/>
        <v>6.1130986248510849E-4</v>
      </c>
    </row>
    <row r="883" spans="2:5" x14ac:dyDescent="0.3">
      <c r="B883" s="1">
        <v>852</v>
      </c>
      <c r="C883" s="1">
        <f t="shared" ca="1" si="39"/>
        <v>95.674891955707608</v>
      </c>
      <c r="D883" s="1">
        <f t="shared" si="40"/>
        <v>165.62060052219596</v>
      </c>
      <c r="E883" s="1">
        <f t="shared" ca="1" si="41"/>
        <v>3.7722661502039806E-5</v>
      </c>
    </row>
    <row r="884" spans="2:5" x14ac:dyDescent="0.3">
      <c r="B884" s="1">
        <v>853</v>
      </c>
      <c r="C884" s="1">
        <f t="shared" ca="1" si="39"/>
        <v>97.755469061450327</v>
      </c>
      <c r="D884" s="1">
        <f t="shared" si="40"/>
        <v>165.68534628269023</v>
      </c>
      <c r="E884" s="1">
        <f t="shared" ca="1" si="41"/>
        <v>6.1743347643630891E-5</v>
      </c>
    </row>
    <row r="885" spans="2:5" x14ac:dyDescent="0.3">
      <c r="B885" s="1">
        <v>854</v>
      </c>
      <c r="C885" s="1">
        <f t="shared" ca="1" si="39"/>
        <v>81.689511265954522</v>
      </c>
      <c r="D885" s="1">
        <f t="shared" si="40"/>
        <v>165.75038560645612</v>
      </c>
      <c r="E885" s="1">
        <f t="shared" ca="1" si="41"/>
        <v>8.3436480472060875E-7</v>
      </c>
    </row>
    <row r="886" spans="2:5" x14ac:dyDescent="0.3">
      <c r="B886" s="1">
        <v>855</v>
      </c>
      <c r="C886" s="1">
        <f t="shared" ca="1" si="39"/>
        <v>106.62583124731592</v>
      </c>
      <c r="D886" s="1">
        <f t="shared" si="40"/>
        <v>165.81572240169407</v>
      </c>
      <c r="E886" s="1">
        <f t="shared" ca="1" si="41"/>
        <v>4.0659353973942342E-4</v>
      </c>
    </row>
    <row r="887" spans="2:5" x14ac:dyDescent="0.3">
      <c r="B887" s="1">
        <v>856</v>
      </c>
      <c r="C887" s="1">
        <f t="shared" ca="1" si="39"/>
        <v>101.99399590615197</v>
      </c>
      <c r="D887" s="1">
        <f t="shared" si="40"/>
        <v>165.88136065310641</v>
      </c>
      <c r="E887" s="1">
        <f t="shared" ca="1" si="41"/>
        <v>1.5873575003645728E-4</v>
      </c>
    </row>
    <row r="888" spans="2:5" x14ac:dyDescent="0.3">
      <c r="B888" s="1">
        <v>857</v>
      </c>
      <c r="C888" s="1">
        <f t="shared" ca="1" si="39"/>
        <v>93.113950591435369</v>
      </c>
      <c r="D888" s="1">
        <f t="shared" si="40"/>
        <v>165.94730442395223</v>
      </c>
      <c r="E888" s="1">
        <f t="shared" ca="1" si="41"/>
        <v>2.0032590089944458E-5</v>
      </c>
    </row>
    <row r="889" spans="2:5" x14ac:dyDescent="0.3">
      <c r="B889" s="1">
        <v>858</v>
      </c>
      <c r="C889" s="1">
        <f t="shared" ca="1" si="39"/>
        <v>111.40088980051623</v>
      </c>
      <c r="D889" s="1">
        <f t="shared" si="40"/>
        <v>166.01355785817213</v>
      </c>
      <c r="E889" s="1">
        <f t="shared" ca="1" si="41"/>
        <v>9.7034555458408174E-4</v>
      </c>
    </row>
    <row r="890" spans="2:5" x14ac:dyDescent="0.3">
      <c r="B890" s="1">
        <v>859</v>
      </c>
      <c r="C890" s="1">
        <f t="shared" ca="1" si="39"/>
        <v>95.272411706046057</v>
      </c>
      <c r="D890" s="1">
        <f t="shared" si="40"/>
        <v>166.08012518258565</v>
      </c>
      <c r="E890" s="1">
        <f t="shared" ca="1" si="41"/>
        <v>3.4217055637460237E-5</v>
      </c>
    </row>
    <row r="891" spans="2:5" x14ac:dyDescent="0.3">
      <c r="B891" s="1">
        <v>860</v>
      </c>
      <c r="C891" s="1">
        <f t="shared" ca="1" si="39"/>
        <v>107.51019211287411</v>
      </c>
      <c r="D891" s="1">
        <f t="shared" si="40"/>
        <v>166.14701070916456</v>
      </c>
      <c r="E891" s="1">
        <f t="shared" ca="1" si="41"/>
        <v>4.8133229847618892E-4</v>
      </c>
    </row>
    <row r="892" spans="2:5" x14ac:dyDescent="0.3">
      <c r="B892" s="1">
        <v>861</v>
      </c>
      <c r="C892" s="1">
        <f t="shared" ca="1" si="39"/>
        <v>89.975365127383284</v>
      </c>
      <c r="D892" s="1">
        <f t="shared" si="40"/>
        <v>166.21421883738512</v>
      </c>
      <c r="E892" s="1">
        <f t="shared" ca="1" si="41"/>
        <v>8.8635838066127259E-6</v>
      </c>
    </row>
    <row r="893" spans="2:5" x14ac:dyDescent="0.3">
      <c r="B893" s="1">
        <v>862</v>
      </c>
      <c r="C893" s="1">
        <f t="shared" ca="1" si="39"/>
        <v>89.386872213811358</v>
      </c>
      <c r="D893" s="1">
        <f t="shared" si="40"/>
        <v>166.28175405666249</v>
      </c>
      <c r="E893" s="1">
        <f t="shared" ca="1" si="41"/>
        <v>7.5699441549497222E-6</v>
      </c>
    </row>
    <row r="894" spans="2:5" x14ac:dyDescent="0.3">
      <c r="B894" s="1">
        <v>863</v>
      </c>
      <c r="C894" s="1">
        <f t="shared" ca="1" si="39"/>
        <v>108.22154626780652</v>
      </c>
      <c r="D894" s="1">
        <f t="shared" si="40"/>
        <v>166.34962094887112</v>
      </c>
      <c r="E894" s="1">
        <f t="shared" ca="1" si="41"/>
        <v>5.4991738299451601E-4</v>
      </c>
    </row>
    <row r="895" spans="2:5" x14ac:dyDescent="0.3">
      <c r="B895" s="1">
        <v>864</v>
      </c>
      <c r="C895" s="1">
        <f t="shared" ca="1" si="39"/>
        <v>101.1960923303424</v>
      </c>
      <c r="D895" s="1">
        <f t="shared" si="40"/>
        <v>166.41782419095449</v>
      </c>
      <c r="E895" s="1">
        <f t="shared" ca="1" si="41"/>
        <v>1.3369824674956145E-4</v>
      </c>
    </row>
    <row r="896" spans="2:5" x14ac:dyDescent="0.3">
      <c r="B896" s="1">
        <v>865</v>
      </c>
      <c r="C896" s="1">
        <f t="shared" ca="1" si="39"/>
        <v>87.949449276124327</v>
      </c>
      <c r="D896" s="1">
        <f t="shared" si="40"/>
        <v>166.48636855762814</v>
      </c>
      <c r="E896" s="1">
        <f t="shared" ca="1" si="41"/>
        <v>5.1159565464390963E-6</v>
      </c>
    </row>
    <row r="897" spans="2:5" x14ac:dyDescent="0.3">
      <c r="B897" s="1">
        <v>866</v>
      </c>
      <c r="C897" s="1">
        <f t="shared" ca="1" si="39"/>
        <v>110.10592892848825</v>
      </c>
      <c r="D897" s="1">
        <f t="shared" si="40"/>
        <v>166.55525892418007</v>
      </c>
      <c r="E897" s="1">
        <f t="shared" ca="1" si="41"/>
        <v>7.7415579757723863E-4</v>
      </c>
    </row>
    <row r="898" spans="2:5" x14ac:dyDescent="0.3">
      <c r="B898" s="1">
        <v>867</v>
      </c>
      <c r="C898" s="1">
        <f t="shared" ca="1" si="39"/>
        <v>94.038763587296586</v>
      </c>
      <c r="D898" s="1">
        <f t="shared" si="40"/>
        <v>166.62450026937293</v>
      </c>
      <c r="E898" s="1">
        <f t="shared" ca="1" si="41"/>
        <v>2.5261397039691663E-5</v>
      </c>
    </row>
    <row r="899" spans="2:5" x14ac:dyDescent="0.3">
      <c r="B899" s="1">
        <v>868</v>
      </c>
      <c r="C899" s="1">
        <f t="shared" ca="1" si="39"/>
        <v>108.78496518230583</v>
      </c>
      <c r="D899" s="1">
        <f t="shared" si="40"/>
        <v>166.69409767845207</v>
      </c>
      <c r="E899" s="1">
        <f t="shared" ca="1" si="41"/>
        <v>6.1013447901467181E-4</v>
      </c>
    </row>
    <row r="900" spans="2:5" x14ac:dyDescent="0.3">
      <c r="B900" s="1">
        <v>869</v>
      </c>
      <c r="C900" s="1">
        <f t="shared" ca="1" si="39"/>
        <v>105.00709352467962</v>
      </c>
      <c r="D900" s="1">
        <f t="shared" si="40"/>
        <v>166.7640563462646</v>
      </c>
      <c r="E900" s="1">
        <f t="shared" ca="1" si="41"/>
        <v>2.9587599086963203E-4</v>
      </c>
    </row>
    <row r="901" spans="2:5" x14ac:dyDescent="0.3">
      <c r="B901" s="1">
        <v>870</v>
      </c>
      <c r="C901" s="1">
        <f t="shared" ca="1" si="39"/>
        <v>99.242523356786108</v>
      </c>
      <c r="D901" s="1">
        <f t="shared" si="40"/>
        <v>166.83438158049404</v>
      </c>
      <c r="E901" s="1">
        <f t="shared" ca="1" si="41"/>
        <v>8.6778863053074186E-5</v>
      </c>
    </row>
    <row r="902" spans="2:5" x14ac:dyDescent="0.3">
      <c r="B902" s="1">
        <v>871</v>
      </c>
      <c r="C902" s="1">
        <f t="shared" ca="1" si="39"/>
        <v>89.713308871767822</v>
      </c>
      <c r="D902" s="1">
        <f t="shared" si="40"/>
        <v>166.90507880501622</v>
      </c>
      <c r="E902" s="1">
        <f t="shared" ca="1" si="41"/>
        <v>8.2638303902504718E-6</v>
      </c>
    </row>
    <row r="903" spans="2:5" x14ac:dyDescent="0.3">
      <c r="B903" s="1">
        <v>872</v>
      </c>
      <c r="C903" s="1">
        <f t="shared" ca="1" si="39"/>
        <v>97.765112622662201</v>
      </c>
      <c r="D903" s="1">
        <f t="shared" si="40"/>
        <v>166.97615356338156</v>
      </c>
      <c r="E903" s="1">
        <f t="shared" ca="1" si="41"/>
        <v>6.1881746382128709E-5</v>
      </c>
    </row>
    <row r="904" spans="2:5" x14ac:dyDescent="0.3">
      <c r="B904" s="1">
        <v>873</v>
      </c>
      <c r="C904" s="1">
        <f t="shared" ca="1" si="39"/>
        <v>96.13538524336046</v>
      </c>
      <c r="D904" s="1">
        <f t="shared" si="40"/>
        <v>167.04761152242946</v>
      </c>
      <c r="E904" s="1">
        <f t="shared" ca="1" si="41"/>
        <v>4.2138994644808101E-5</v>
      </c>
    </row>
    <row r="905" spans="2:5" x14ac:dyDescent="0.3">
      <c r="B905" s="1">
        <v>874</v>
      </c>
      <c r="C905" s="1">
        <f t="shared" ca="1" si="39"/>
        <v>108.58910221648942</v>
      </c>
      <c r="D905" s="1">
        <f t="shared" si="40"/>
        <v>167.11945847604142</v>
      </c>
      <c r="E905" s="1">
        <f t="shared" ca="1" si="41"/>
        <v>5.8858206667726921E-4</v>
      </c>
    </row>
    <row r="906" spans="2:5" x14ac:dyDescent="0.3">
      <c r="B906" s="1">
        <v>875</v>
      </c>
      <c r="C906" s="1">
        <f t="shared" ca="1" si="39"/>
        <v>108.33894233191911</v>
      </c>
      <c r="D906" s="1">
        <f t="shared" si="40"/>
        <v>167.19170034903883</v>
      </c>
      <c r="E906" s="1">
        <f t="shared" ca="1" si="41"/>
        <v>5.6201906107839817E-4</v>
      </c>
    </row>
    <row r="907" spans="2:5" x14ac:dyDescent="0.3">
      <c r="B907" s="1">
        <v>876</v>
      </c>
      <c r="C907" s="1">
        <f t="shared" ca="1" si="39"/>
        <v>109.45996278504309</v>
      </c>
      <c r="D907" s="1">
        <f t="shared" si="40"/>
        <v>167.26434320123232</v>
      </c>
      <c r="E907" s="1">
        <f t="shared" ca="1" si="41"/>
        <v>6.897378258082736E-4</v>
      </c>
    </row>
    <row r="908" spans="2:5" x14ac:dyDescent="0.3">
      <c r="B908" s="1">
        <v>877</v>
      </c>
      <c r="C908" s="1">
        <f t="shared" ca="1" si="39"/>
        <v>96.230420816703244</v>
      </c>
      <c r="D908" s="1">
        <f t="shared" si="40"/>
        <v>167.33739323163013</v>
      </c>
      <c r="E908" s="1">
        <f t="shared" ca="1" si="41"/>
        <v>4.3107837863112521E-5</v>
      </c>
    </row>
    <row r="909" spans="2:5" x14ac:dyDescent="0.3">
      <c r="B909" s="1">
        <v>878</v>
      </c>
      <c r="C909" s="1">
        <f t="shared" ca="1" si="39"/>
        <v>106.82063208770759</v>
      </c>
      <c r="D909" s="1">
        <f t="shared" si="40"/>
        <v>167.41085678281269</v>
      </c>
      <c r="E909" s="1">
        <f t="shared" ca="1" si="41"/>
        <v>4.2211687832103233E-4</v>
      </c>
    </row>
    <row r="910" spans="2:5" x14ac:dyDescent="0.3">
      <c r="B910" s="1">
        <v>879</v>
      </c>
      <c r="C910" s="1">
        <f t="shared" ca="1" si="39"/>
        <v>110.35704897936461</v>
      </c>
      <c r="D910" s="1">
        <f t="shared" si="40"/>
        <v>167.48474034548155</v>
      </c>
      <c r="E910" s="1">
        <f t="shared" ca="1" si="41"/>
        <v>8.0929082905642111E-4</v>
      </c>
    </row>
    <row r="911" spans="2:5" x14ac:dyDescent="0.3">
      <c r="B911" s="1">
        <v>880</v>
      </c>
      <c r="C911" s="1">
        <f t="shared" ca="1" si="39"/>
        <v>112.71216088343998</v>
      </c>
      <c r="D911" s="1">
        <f t="shared" si="40"/>
        <v>167.55905056319125</v>
      </c>
      <c r="E911" s="1">
        <f t="shared" ca="1" si="41"/>
        <v>1.2104917290669957E-3</v>
      </c>
    </row>
    <row r="912" spans="2:5" x14ac:dyDescent="0.3">
      <c r="B912" s="1">
        <v>881</v>
      </c>
      <c r="C912" s="1">
        <f t="shared" ca="1" si="39"/>
        <v>90.660055168895838</v>
      </c>
      <c r="D912" s="1">
        <f t="shared" si="40"/>
        <v>167.63379423727281</v>
      </c>
      <c r="E912" s="1">
        <f t="shared" ca="1" si="41"/>
        <v>1.0628811432328377E-5</v>
      </c>
    </row>
    <row r="913" spans="2:5" x14ac:dyDescent="0.3">
      <c r="B913" s="1">
        <v>882</v>
      </c>
      <c r="C913" s="1">
        <f t="shared" ca="1" si="39"/>
        <v>107.3805074202666</v>
      </c>
      <c r="D913" s="1">
        <f t="shared" si="40"/>
        <v>167.70897833195858</v>
      </c>
      <c r="E913" s="1">
        <f t="shared" ca="1" si="41"/>
        <v>4.6967002994930827E-4</v>
      </c>
    </row>
    <row r="914" spans="2:5" x14ac:dyDescent="0.3">
      <c r="B914" s="1">
        <v>883</v>
      </c>
      <c r="C914" s="1">
        <f t="shared" ca="1" si="39"/>
        <v>103.7118984379717</v>
      </c>
      <c r="D914" s="1">
        <f t="shared" si="40"/>
        <v>167.78460997971811</v>
      </c>
      <c r="E914" s="1">
        <f t="shared" ca="1" si="41"/>
        <v>2.2751459441779215E-4</v>
      </c>
    </row>
    <row r="915" spans="2:5" x14ac:dyDescent="0.3">
      <c r="B915" s="1">
        <v>884</v>
      </c>
      <c r="C915" s="1">
        <f t="shared" ca="1" si="39"/>
        <v>94.387792343035159</v>
      </c>
      <c r="D915" s="1">
        <f t="shared" si="40"/>
        <v>167.86069648681581</v>
      </c>
      <c r="E915" s="1">
        <f t="shared" ca="1" si="41"/>
        <v>2.7544860209378195E-5</v>
      </c>
    </row>
    <row r="916" spans="2:5" x14ac:dyDescent="0.3">
      <c r="B916" s="1">
        <v>885</v>
      </c>
      <c r="C916" s="1">
        <f t="shared" ca="1" si="39"/>
        <v>90.271928918895028</v>
      </c>
      <c r="D916" s="1">
        <f t="shared" si="40"/>
        <v>167.93724533910171</v>
      </c>
      <c r="E916" s="1">
        <f t="shared" ca="1" si="41"/>
        <v>9.5914481049861126E-6</v>
      </c>
    </row>
    <row r="917" spans="2:5" x14ac:dyDescent="0.3">
      <c r="B917" s="1">
        <v>886</v>
      </c>
      <c r="C917" s="1">
        <f t="shared" ca="1" si="39"/>
        <v>106.79841970325084</v>
      </c>
      <c r="D917" s="1">
        <f t="shared" si="40"/>
        <v>168.01426420804694</v>
      </c>
      <c r="E917" s="1">
        <f t="shared" ca="1" si="41"/>
        <v>4.2032087224673444E-4</v>
      </c>
    </row>
    <row r="918" spans="2:5" x14ac:dyDescent="0.3">
      <c r="B918" s="1">
        <v>887</v>
      </c>
      <c r="C918" s="1">
        <f t="shared" ca="1" si="39"/>
        <v>109.76111586805985</v>
      </c>
      <c r="D918" s="1">
        <f t="shared" si="40"/>
        <v>168.09176095703671</v>
      </c>
      <c r="E918" s="1">
        <f t="shared" ca="1" si="41"/>
        <v>7.280510471656007E-4</v>
      </c>
    </row>
    <row r="919" spans="2:5" x14ac:dyDescent="0.3">
      <c r="B919" s="1">
        <v>888</v>
      </c>
      <c r="C919" s="1">
        <f t="shared" ca="1" si="39"/>
        <v>104.80573391193134</v>
      </c>
      <c r="D919" s="1">
        <f t="shared" si="40"/>
        <v>168.16974364793415</v>
      </c>
      <c r="E919" s="1">
        <f t="shared" ca="1" si="41"/>
        <v>2.841734357149765E-4</v>
      </c>
    </row>
    <row r="920" spans="2:5" x14ac:dyDescent="0.3">
      <c r="B920" s="1">
        <v>889</v>
      </c>
      <c r="C920" s="1">
        <f t="shared" ca="1" si="39"/>
        <v>101.6762380145332</v>
      </c>
      <c r="D920" s="1">
        <f t="shared" si="40"/>
        <v>168.24822054792895</v>
      </c>
      <c r="E920" s="1">
        <f t="shared" ca="1" si="41"/>
        <v>1.4829739195422082E-4</v>
      </c>
    </row>
    <row r="921" spans="2:5" x14ac:dyDescent="0.3">
      <c r="B921" s="1">
        <v>890</v>
      </c>
      <c r="C921" s="1">
        <f t="shared" ca="1" si="39"/>
        <v>78.364134900403741</v>
      </c>
      <c r="D921" s="1">
        <f t="shared" si="40"/>
        <v>168.32720013668609</v>
      </c>
      <c r="E921" s="1">
        <f t="shared" ca="1" si="41"/>
        <v>2.9663594631049766E-7</v>
      </c>
    </row>
    <row r="922" spans="2:5" x14ac:dyDescent="0.3">
      <c r="B922" s="1">
        <v>891</v>
      </c>
      <c r="C922" s="1">
        <f t="shared" ca="1" si="39"/>
        <v>106.81724669229102</v>
      </c>
      <c r="D922" s="1">
        <f t="shared" si="40"/>
        <v>168.40669111381072</v>
      </c>
      <c r="E922" s="1">
        <f t="shared" ca="1" si="41"/>
        <v>4.2184271343488719E-4</v>
      </c>
    </row>
    <row r="923" spans="2:5" x14ac:dyDescent="0.3">
      <c r="B923" s="1">
        <v>892</v>
      </c>
      <c r="C923" s="1">
        <f t="shared" ca="1" si="39"/>
        <v>105.85051664275136</v>
      </c>
      <c r="D923" s="1">
        <f t="shared" si="40"/>
        <v>168.48670240664586</v>
      </c>
      <c r="E923" s="1">
        <f t="shared" ca="1" si="41"/>
        <v>3.4967971806795214E-4</v>
      </c>
    </row>
    <row r="924" spans="2:5" x14ac:dyDescent="0.3">
      <c r="B924" s="1">
        <v>893</v>
      </c>
      <c r="C924" s="1">
        <f t="shared" ca="1" si="39"/>
        <v>113.42327742789492</v>
      </c>
      <c r="D924" s="1">
        <f t="shared" si="40"/>
        <v>168.56724317842117</v>
      </c>
      <c r="E924" s="1">
        <f t="shared" ca="1" si="41"/>
        <v>1.3603633078441246E-3</v>
      </c>
    </row>
    <row r="925" spans="2:5" x14ac:dyDescent="0.3">
      <c r="B925" s="1">
        <v>894</v>
      </c>
      <c r="C925" s="1">
        <f t="shared" ca="1" si="39"/>
        <v>85.292525490149046</v>
      </c>
      <c r="D925" s="1">
        <f t="shared" si="40"/>
        <v>168.64832283677197</v>
      </c>
      <c r="E925" s="1">
        <f t="shared" ca="1" si="41"/>
        <v>2.420441933030016E-6</v>
      </c>
    </row>
    <row r="926" spans="2:5" x14ac:dyDescent="0.3">
      <c r="B926" s="1">
        <v>895</v>
      </c>
      <c r="C926" s="1">
        <f t="shared" ca="1" si="39"/>
        <v>107.36258492475321</v>
      </c>
      <c r="D926" s="1">
        <f t="shared" si="40"/>
        <v>168.72995104264945</v>
      </c>
      <c r="E926" s="1">
        <f t="shared" ca="1" si="41"/>
        <v>4.6807792659841465E-4</v>
      </c>
    </row>
    <row r="927" spans="2:5" x14ac:dyDescent="0.3">
      <c r="B927" s="1">
        <v>896</v>
      </c>
      <c r="C927" s="1">
        <f t="shared" ca="1" si="39"/>
        <v>97.021963811654402</v>
      </c>
      <c r="D927" s="1">
        <f t="shared" si="40"/>
        <v>168.81213771964275</v>
      </c>
      <c r="E927" s="1">
        <f t="shared" ca="1" si="41"/>
        <v>5.2011883809608385E-5</v>
      </c>
    </row>
    <row r="928" spans="2:5" x14ac:dyDescent="0.3">
      <c r="B928" s="1">
        <v>897</v>
      </c>
      <c r="C928" s="1">
        <f t="shared" ca="1" si="39"/>
        <v>105.39022640043706</v>
      </c>
      <c r="D928" s="1">
        <f t="shared" si="40"/>
        <v>168.89489306373747</v>
      </c>
      <c r="E928" s="1">
        <f t="shared" ca="1" si="41"/>
        <v>3.1933116886763289E-4</v>
      </c>
    </row>
    <row r="929" spans="2:5" x14ac:dyDescent="0.3">
      <c r="B929" s="1">
        <v>898</v>
      </c>
      <c r="C929" s="1">
        <f t="shared" ref="C929:C992" ca="1" si="42">_xlfn.NORM.INV(RAND(),$C$28,$C$29)</f>
        <v>96.662219368185049</v>
      </c>
      <c r="D929" s="1">
        <f t="shared" ref="D929:D992" si="43">_xlfn.NORM.INV(B929/1001,$D$28,$D$29)</f>
        <v>168.97822755353454</v>
      </c>
      <c r="E929" s="1">
        <f t="shared" ref="E929:E992" ca="1" si="44">_xlfn.NORM.DIST(C929,$D$28,$D$29,0)</f>
        <v>4.7773923201999553E-5</v>
      </c>
    </row>
    <row r="930" spans="2:5" x14ac:dyDescent="0.3">
      <c r="B930" s="1">
        <v>899</v>
      </c>
      <c r="C930" s="1">
        <f t="shared" ca="1" si="42"/>
        <v>105.08503564928924</v>
      </c>
      <c r="D930" s="1">
        <f t="shared" si="43"/>
        <v>169.06215196095616</v>
      </c>
      <c r="E930" s="1">
        <f t="shared" ca="1" si="44"/>
        <v>3.0051957235685539E-4</v>
      </c>
    </row>
    <row r="931" spans="2:5" x14ac:dyDescent="0.3">
      <c r="B931" s="1">
        <v>900</v>
      </c>
      <c r="C931" s="1">
        <f t="shared" ca="1" si="42"/>
        <v>103.6111985062753</v>
      </c>
      <c r="D931" s="1">
        <f t="shared" si="43"/>
        <v>169.14667736246727</v>
      </c>
      <c r="E931" s="1">
        <f t="shared" ca="1" si="44"/>
        <v>2.2284475659678824E-4</v>
      </c>
    </row>
    <row r="932" spans="2:5" x14ac:dyDescent="0.3">
      <c r="B932" s="1">
        <v>901</v>
      </c>
      <c r="C932" s="1">
        <f t="shared" ca="1" si="42"/>
        <v>68.597929957861112</v>
      </c>
      <c r="D932" s="1">
        <f t="shared" si="43"/>
        <v>169.23181515084241</v>
      </c>
      <c r="E932" s="1">
        <f t="shared" ca="1" si="44"/>
        <v>1.0709943856795774E-8</v>
      </c>
    </row>
    <row r="933" spans="2:5" x14ac:dyDescent="0.3">
      <c r="B933" s="1">
        <v>902</v>
      </c>
      <c r="C933" s="1">
        <f t="shared" ca="1" si="42"/>
        <v>97.43048642471291</v>
      </c>
      <c r="D933" s="1">
        <f t="shared" si="43"/>
        <v>169.3175770475105</v>
      </c>
      <c r="E933" s="1">
        <f t="shared" ca="1" si="44"/>
        <v>5.7242192142389495E-5</v>
      </c>
    </row>
    <row r="934" spans="2:5" x14ac:dyDescent="0.3">
      <c r="B934" s="1">
        <v>903</v>
      </c>
      <c r="C934" s="1">
        <f t="shared" ca="1" si="42"/>
        <v>114.85247901182133</v>
      </c>
      <c r="D934" s="1">
        <f t="shared" si="43"/>
        <v>169.403975115512</v>
      </c>
      <c r="E934" s="1">
        <f t="shared" ca="1" si="44"/>
        <v>1.7083846111668566E-3</v>
      </c>
    </row>
    <row r="935" spans="2:5" x14ac:dyDescent="0.3">
      <c r="B935" s="1">
        <v>904</v>
      </c>
      <c r="C935" s="1">
        <f t="shared" ca="1" si="42"/>
        <v>95.999289451034457</v>
      </c>
      <c r="D935" s="1">
        <f t="shared" si="43"/>
        <v>169.49102177310542</v>
      </c>
      <c r="E935" s="1">
        <f t="shared" ca="1" si="44"/>
        <v>4.0786505974414119E-5</v>
      </c>
    </row>
    <row r="936" spans="2:5" x14ac:dyDescent="0.3">
      <c r="B936" s="1">
        <v>905</v>
      </c>
      <c r="C936" s="1">
        <f t="shared" ca="1" si="42"/>
        <v>103.04449206399099</v>
      </c>
      <c r="D936" s="1">
        <f t="shared" si="43"/>
        <v>169.578729808063</v>
      </c>
      <c r="E936" s="1">
        <f t="shared" ca="1" si="44"/>
        <v>1.9812981230909424E-4</v>
      </c>
    </row>
    <row r="937" spans="2:5" x14ac:dyDescent="0.3">
      <c r="B937" s="1">
        <v>906</v>
      </c>
      <c r="C937" s="1">
        <f t="shared" ca="1" si="42"/>
        <v>99.43811483832657</v>
      </c>
      <c r="D937" s="1">
        <f t="shared" si="43"/>
        <v>169.66711239269765</v>
      </c>
      <c r="E937" s="1">
        <f t="shared" ca="1" si="44"/>
        <v>9.0685847639145265E-5</v>
      </c>
    </row>
    <row r="938" spans="2:5" x14ac:dyDescent="0.3">
      <c r="B938" s="1">
        <v>907</v>
      </c>
      <c r="C938" s="1">
        <f t="shared" ca="1" si="42"/>
        <v>112.25444452237051</v>
      </c>
      <c r="D938" s="1">
        <f t="shared" si="43"/>
        <v>169.75618309966734</v>
      </c>
      <c r="E938" s="1">
        <f t="shared" ca="1" si="44"/>
        <v>1.1215443700317821E-3</v>
      </c>
    </row>
    <row r="939" spans="2:5" x14ac:dyDescent="0.3">
      <c r="B939" s="1">
        <v>908</v>
      </c>
      <c r="C939" s="1">
        <f t="shared" ca="1" si="42"/>
        <v>93.379013966634162</v>
      </c>
      <c r="D939" s="1">
        <f t="shared" si="43"/>
        <v>169.84595591860528</v>
      </c>
      <c r="E939" s="1">
        <f t="shared" ca="1" si="44"/>
        <v>2.1417738262445262E-5</v>
      </c>
    </row>
    <row r="940" spans="2:5" x14ac:dyDescent="0.3">
      <c r="B940" s="1">
        <v>909</v>
      </c>
      <c r="C940" s="1">
        <f t="shared" ca="1" si="42"/>
        <v>109.85840845258492</v>
      </c>
      <c r="D940" s="1">
        <f t="shared" si="43"/>
        <v>169.93644527362889</v>
      </c>
      <c r="E940" s="1">
        <f t="shared" ca="1" si="44"/>
        <v>7.4081422545054052E-4</v>
      </c>
    </row>
    <row r="941" spans="2:5" x14ac:dyDescent="0.3">
      <c r="B941" s="1">
        <v>910</v>
      </c>
      <c r="C941" s="1">
        <f t="shared" ca="1" si="42"/>
        <v>93.022047031258552</v>
      </c>
      <c r="D941" s="1">
        <f t="shared" si="43"/>
        <v>170.02766604178404</v>
      </c>
      <c r="E941" s="1">
        <f t="shared" ca="1" si="44"/>
        <v>1.9572117784459884E-5</v>
      </c>
    </row>
    <row r="942" spans="2:5" x14ac:dyDescent="0.3">
      <c r="B942" s="1">
        <v>911</v>
      </c>
      <c r="C942" s="1">
        <f t="shared" ca="1" si="42"/>
        <v>95.378516102389014</v>
      </c>
      <c r="D942" s="1">
        <f t="shared" si="43"/>
        <v>170.11963357248544</v>
      </c>
      <c r="E942" s="1">
        <f t="shared" ca="1" si="44"/>
        <v>3.5110750729086034E-5</v>
      </c>
    </row>
    <row r="943" spans="2:5" x14ac:dyDescent="0.3">
      <c r="B943" s="1">
        <v>912</v>
      </c>
      <c r="C943" s="1">
        <f t="shared" ca="1" si="42"/>
        <v>94.477128118523865</v>
      </c>
      <c r="D943" s="1">
        <f t="shared" si="43"/>
        <v>170.2123637080185</v>
      </c>
      <c r="E943" s="1">
        <f t="shared" ca="1" si="44"/>
        <v>2.8159335406722811E-5</v>
      </c>
    </row>
    <row r="944" spans="2:5" x14ac:dyDescent="0.3">
      <c r="B944" s="1">
        <v>913</v>
      </c>
      <c r="C944" s="1">
        <f t="shared" ca="1" si="42"/>
        <v>89.733877658498528</v>
      </c>
      <c r="D944" s="1">
        <f t="shared" si="43"/>
        <v>170.30587280517392</v>
      </c>
      <c r="E944" s="1">
        <f t="shared" ca="1" si="44"/>
        <v>8.3094920820022562E-6</v>
      </c>
    </row>
    <row r="945" spans="2:5" x14ac:dyDescent="0.3">
      <c r="B945" s="1">
        <v>914</v>
      </c>
      <c r="C945" s="1">
        <f t="shared" ca="1" si="42"/>
        <v>89.116047483070048</v>
      </c>
      <c r="D945" s="1">
        <f t="shared" si="43"/>
        <v>170.40017775809059</v>
      </c>
      <c r="E945" s="1">
        <f t="shared" ca="1" si="44"/>
        <v>7.0361755029842277E-6</v>
      </c>
    </row>
    <row r="946" spans="2:5" x14ac:dyDescent="0.3">
      <c r="B946" s="1">
        <v>915</v>
      </c>
      <c r="C946" s="1">
        <f t="shared" ca="1" si="42"/>
        <v>94.729470324142454</v>
      </c>
      <c r="D946" s="1">
        <f t="shared" si="43"/>
        <v>170.49529602238937</v>
      </c>
      <c r="E946" s="1">
        <f t="shared" ca="1" si="44"/>
        <v>2.9964324445785271E-5</v>
      </c>
    </row>
    <row r="947" spans="2:5" x14ac:dyDescent="0.3">
      <c r="B947" s="1">
        <v>916</v>
      </c>
      <c r="C947" s="1">
        <f t="shared" ca="1" si="42"/>
        <v>98.442765193101152</v>
      </c>
      <c r="D947" s="1">
        <f t="shared" si="43"/>
        <v>170.59124564068713</v>
      </c>
      <c r="E947" s="1">
        <f t="shared" ca="1" si="44"/>
        <v>7.2350708362582591E-5</v>
      </c>
    </row>
    <row r="948" spans="2:5" x14ac:dyDescent="0.3">
      <c r="B948" s="1">
        <v>917</v>
      </c>
      <c r="C948" s="1">
        <f t="shared" ca="1" si="42"/>
        <v>101.55697682454337</v>
      </c>
      <c r="D948" s="1">
        <f t="shared" si="43"/>
        <v>170.68804526958627</v>
      </c>
      <c r="E948" s="1">
        <f t="shared" ca="1" si="44"/>
        <v>1.4454256886265064E-4</v>
      </c>
    </row>
    <row r="949" spans="2:5" x14ac:dyDescent="0.3">
      <c r="B949" s="1">
        <v>918</v>
      </c>
      <c r="C949" s="1">
        <f t="shared" ca="1" si="42"/>
        <v>102.83877496756773</v>
      </c>
      <c r="D949" s="1">
        <f t="shared" si="43"/>
        <v>170.78571420824511</v>
      </c>
      <c r="E949" s="1">
        <f t="shared" ca="1" si="44"/>
        <v>1.8978598708012571E-4</v>
      </c>
    </row>
    <row r="950" spans="2:5" x14ac:dyDescent="0.3">
      <c r="B950" s="1">
        <v>919</v>
      </c>
      <c r="C950" s="1">
        <f t="shared" ca="1" si="42"/>
        <v>117.00569630966498</v>
      </c>
      <c r="D950" s="1">
        <f t="shared" si="43"/>
        <v>170.88427242864086</v>
      </c>
      <c r="E950" s="1">
        <f t="shared" ca="1" si="44"/>
        <v>2.3669493486065084E-3</v>
      </c>
    </row>
    <row r="951" spans="2:5" x14ac:dyDescent="0.3">
      <c r="B951" s="1">
        <v>920</v>
      </c>
      <c r="C951" s="1">
        <f t="shared" ca="1" si="42"/>
        <v>108.38301832851339</v>
      </c>
      <c r="D951" s="1">
        <f t="shared" si="43"/>
        <v>170.98374060764837</v>
      </c>
      <c r="E951" s="1">
        <f t="shared" ca="1" si="44"/>
        <v>5.6662208885634906E-4</v>
      </c>
    </row>
    <row r="952" spans="2:5" x14ac:dyDescent="0.3">
      <c r="B952" s="1">
        <v>921</v>
      </c>
      <c r="C952" s="1">
        <f t="shared" ca="1" si="42"/>
        <v>112.34162092345022</v>
      </c>
      <c r="D952" s="1">
        <f t="shared" si="43"/>
        <v>171.08414016106707</v>
      </c>
      <c r="E952" s="1">
        <f t="shared" ca="1" si="44"/>
        <v>1.1380477448150838E-3</v>
      </c>
    </row>
    <row r="953" spans="2:5" x14ac:dyDescent="0.3">
      <c r="B953" s="1">
        <v>922</v>
      </c>
      <c r="C953" s="1">
        <f t="shared" ca="1" si="42"/>
        <v>106.85566834463039</v>
      </c>
      <c r="D953" s="1">
        <f t="shared" si="43"/>
        <v>171.18549327974102</v>
      </c>
      <c r="E953" s="1">
        <f t="shared" ca="1" si="44"/>
        <v>4.2496348995176535E-4</v>
      </c>
    </row>
    <row r="954" spans="2:5" x14ac:dyDescent="0.3">
      <c r="B954" s="1">
        <v>923</v>
      </c>
      <c r="C954" s="1">
        <f t="shared" ca="1" si="42"/>
        <v>109.00274607517922</v>
      </c>
      <c r="D954" s="1">
        <f t="shared" si="43"/>
        <v>171.28782296792849</v>
      </c>
      <c r="E954" s="1">
        <f t="shared" ca="1" si="44"/>
        <v>6.3489945467786748E-4</v>
      </c>
    </row>
    <row r="955" spans="2:5" x14ac:dyDescent="0.3">
      <c r="B955" s="1">
        <v>924</v>
      </c>
      <c r="C955" s="1">
        <f t="shared" ca="1" si="42"/>
        <v>93.828680678803934</v>
      </c>
      <c r="D955" s="1">
        <f t="shared" si="43"/>
        <v>171.39115308409274</v>
      </c>
      <c r="E955" s="1">
        <f t="shared" ca="1" si="44"/>
        <v>2.3973000942131219E-5</v>
      </c>
    </row>
    <row r="956" spans="2:5" x14ac:dyDescent="0.3">
      <c r="B956" s="1">
        <v>925</v>
      </c>
      <c r="C956" s="1">
        <f t="shared" ca="1" si="42"/>
        <v>96.582547851867872</v>
      </c>
      <c r="D956" s="1">
        <f t="shared" si="43"/>
        <v>171.49550838429997</v>
      </c>
      <c r="E956" s="1">
        <f t="shared" ca="1" si="44"/>
        <v>4.687943861816363E-5</v>
      </c>
    </row>
    <row r="957" spans="2:5" x14ac:dyDescent="0.3">
      <c r="B957" s="1">
        <v>926</v>
      </c>
      <c r="C957" s="1">
        <f t="shared" ca="1" si="42"/>
        <v>92.809009366268199</v>
      </c>
      <c r="D957" s="1">
        <f t="shared" si="43"/>
        <v>171.60091456842898</v>
      </c>
      <c r="E957" s="1">
        <f t="shared" ca="1" si="44"/>
        <v>1.8542334494313334E-5</v>
      </c>
    </row>
    <row r="958" spans="2:5" x14ac:dyDescent="0.3">
      <c r="B958" s="1">
        <v>927</v>
      </c>
      <c r="C958" s="1">
        <f t="shared" ca="1" si="42"/>
        <v>90.146375314338883</v>
      </c>
      <c r="D958" s="1">
        <f t="shared" si="43"/>
        <v>171.70739832941311</v>
      </c>
      <c r="E958" s="1">
        <f t="shared" ca="1" si="44"/>
        <v>9.2767162153822038E-6</v>
      </c>
    </row>
    <row r="959" spans="2:5" x14ac:dyDescent="0.3">
      <c r="B959" s="1">
        <v>928</v>
      </c>
      <c r="C959" s="1">
        <f t="shared" ca="1" si="42"/>
        <v>98.694586678430639</v>
      </c>
      <c r="D959" s="1">
        <f t="shared" si="43"/>
        <v>171.81498740575972</v>
      </c>
      <c r="E959" s="1">
        <f t="shared" ca="1" si="44"/>
        <v>7.6637577260652275E-5</v>
      </c>
    </row>
    <row r="960" spans="2:5" x14ac:dyDescent="0.3">
      <c r="B960" s="1">
        <v>929</v>
      </c>
      <c r="C960" s="1">
        <f t="shared" ca="1" si="42"/>
        <v>113.71032000123267</v>
      </c>
      <c r="D960" s="1">
        <f t="shared" si="43"/>
        <v>171.92371063761209</v>
      </c>
      <c r="E960" s="1">
        <f t="shared" ca="1" si="44"/>
        <v>1.4250847251546935E-3</v>
      </c>
    </row>
    <row r="961" spans="2:5" x14ac:dyDescent="0.3">
      <c r="B961" s="1">
        <v>930</v>
      </c>
      <c r="C961" s="1">
        <f t="shared" ca="1" si="42"/>
        <v>89.087761065559249</v>
      </c>
      <c r="D961" s="1">
        <f t="shared" si="43"/>
        <v>172.03359802664644</v>
      </c>
      <c r="E961" s="1">
        <f t="shared" ca="1" si="44"/>
        <v>6.9825125710357148E-6</v>
      </c>
    </row>
    <row r="962" spans="2:5" x14ac:dyDescent="0.3">
      <c r="B962" s="1">
        <v>931</v>
      </c>
      <c r="C962" s="1">
        <f t="shared" ca="1" si="42"/>
        <v>96.188458726079759</v>
      </c>
      <c r="D962" s="1">
        <f t="shared" si="43"/>
        <v>172.14468080012466</v>
      </c>
      <c r="E962" s="1">
        <f t="shared" ca="1" si="44"/>
        <v>4.2677548766019305E-5</v>
      </c>
    </row>
    <row r="963" spans="2:5" x14ac:dyDescent="0.3">
      <c r="B963" s="1">
        <v>932</v>
      </c>
      <c r="C963" s="1">
        <f t="shared" ca="1" si="42"/>
        <v>107.40910946026062</v>
      </c>
      <c r="D963" s="1">
        <f t="shared" si="43"/>
        <v>172.25699147945485</v>
      </c>
      <c r="E963" s="1">
        <f t="shared" ca="1" si="44"/>
        <v>4.7222065404382873E-4</v>
      </c>
    </row>
    <row r="964" spans="2:5" x14ac:dyDescent="0.3">
      <c r="B964" s="1">
        <v>933</v>
      </c>
      <c r="C964" s="1">
        <f t="shared" ca="1" si="42"/>
        <v>97.731043520695309</v>
      </c>
      <c r="D964" s="1">
        <f t="shared" si="43"/>
        <v>172.37056395364817</v>
      </c>
      <c r="E964" s="1">
        <f t="shared" ca="1" si="44"/>
        <v>6.1394076330737889E-5</v>
      </c>
    </row>
    <row r="965" spans="2:5" x14ac:dyDescent="0.3">
      <c r="B965" s="1">
        <v>934</v>
      </c>
      <c r="C965" s="1">
        <f t="shared" ca="1" si="42"/>
        <v>98.685701984298632</v>
      </c>
      <c r="D965" s="1">
        <f t="shared" si="43"/>
        <v>172.48543355809898</v>
      </c>
      <c r="E965" s="1">
        <f t="shared" ca="1" si="44"/>
        <v>7.648245910389637E-5</v>
      </c>
    </row>
    <row r="966" spans="2:5" x14ac:dyDescent="0.3">
      <c r="B966" s="1">
        <v>935</v>
      </c>
      <c r="C966" s="1">
        <f t="shared" ca="1" si="42"/>
        <v>99.158075394834427</v>
      </c>
      <c r="D966" s="1">
        <f t="shared" si="43"/>
        <v>172.60163715916028</v>
      </c>
      <c r="E966" s="1">
        <f t="shared" ca="1" si="44"/>
        <v>8.513997935988743E-5</v>
      </c>
    </row>
    <row r="967" spans="2:5" x14ac:dyDescent="0.3">
      <c r="B967" s="1">
        <v>936</v>
      </c>
      <c r="C967" s="1">
        <f t="shared" ca="1" si="42"/>
        <v>115.45506686374901</v>
      </c>
      <c r="D967" s="1">
        <f t="shared" si="43"/>
        <v>172.71921324503654</v>
      </c>
      <c r="E967" s="1">
        <f t="shared" ca="1" si="44"/>
        <v>1.8754944109053843E-3</v>
      </c>
    </row>
    <row r="968" spans="2:5" x14ac:dyDescent="0.3">
      <c r="B968" s="1">
        <v>937</v>
      </c>
      <c r="C968" s="1">
        <f t="shared" ca="1" si="42"/>
        <v>110.02155359301318</v>
      </c>
      <c r="D968" s="1">
        <f t="shared" si="43"/>
        <v>172.83820202357063</v>
      </c>
      <c r="E968" s="1">
        <f t="shared" ca="1" si="44"/>
        <v>7.6264830323924545E-4</v>
      </c>
    </row>
    <row r="969" spans="2:5" x14ac:dyDescent="0.3">
      <c r="B969" s="1">
        <v>938</v>
      </c>
      <c r="C969" s="1">
        <f t="shared" ca="1" si="42"/>
        <v>98.515653658045537</v>
      </c>
      <c r="D969" s="1">
        <f t="shared" si="43"/>
        <v>172.95864552756515</v>
      </c>
      <c r="E969" s="1">
        <f t="shared" ca="1" si="44"/>
        <v>7.3568381823187499E-5</v>
      </c>
    </row>
    <row r="970" spans="2:5" x14ac:dyDescent="0.3">
      <c r="B970" s="1">
        <v>939</v>
      </c>
      <c r="C970" s="1">
        <f t="shared" ca="1" si="42"/>
        <v>83.243710489076889</v>
      </c>
      <c r="D970" s="1">
        <f t="shared" si="43"/>
        <v>173.08058772834914</v>
      </c>
      <c r="E970" s="1">
        <f t="shared" ca="1" si="44"/>
        <v>1.3303018182587315E-6</v>
      </c>
    </row>
    <row r="971" spans="2:5" x14ac:dyDescent="0.3">
      <c r="B971" s="1">
        <v>940</v>
      </c>
      <c r="C971" s="1">
        <f t="shared" ca="1" si="42"/>
        <v>97.142501264200277</v>
      </c>
      <c r="D971" s="1">
        <f t="shared" si="43"/>
        <v>173.20407465838036</v>
      </c>
      <c r="E971" s="1">
        <f t="shared" ca="1" si="44"/>
        <v>5.3507479083814721E-5</v>
      </c>
    </row>
    <row r="972" spans="2:5" x14ac:dyDescent="0.3">
      <c r="B972" s="1">
        <v>941</v>
      </c>
      <c r="C972" s="1">
        <f t="shared" ca="1" si="42"/>
        <v>99.511772246932736</v>
      </c>
      <c r="D972" s="1">
        <f t="shared" si="43"/>
        <v>173.32915454376342</v>
      </c>
      <c r="E972" s="1">
        <f t="shared" ca="1" si="44"/>
        <v>9.2198283097722592E-5</v>
      </c>
    </row>
    <row r="973" spans="2:5" x14ac:dyDescent="0.3">
      <c r="B973" s="1">
        <v>942</v>
      </c>
      <c r="C973" s="1">
        <f t="shared" ca="1" si="42"/>
        <v>111.00402734473306</v>
      </c>
      <c r="D973" s="1">
        <f t="shared" si="43"/>
        <v>173.45587794766726</v>
      </c>
      <c r="E973" s="1">
        <f t="shared" ca="1" si="44"/>
        <v>9.0616359728894799E-4</v>
      </c>
    </row>
    <row r="974" spans="2:5" x14ac:dyDescent="0.3">
      <c r="B974" s="1">
        <v>943</v>
      </c>
      <c r="C974" s="1">
        <f t="shared" ca="1" si="42"/>
        <v>101.47412541511082</v>
      </c>
      <c r="D974" s="1">
        <f t="shared" si="43"/>
        <v>173.58429792573946</v>
      </c>
      <c r="E974" s="1">
        <f t="shared" ca="1" si="44"/>
        <v>1.4198489847097123E-4</v>
      </c>
    </row>
    <row r="975" spans="2:5" x14ac:dyDescent="0.3">
      <c r="B975" s="1">
        <v>944</v>
      </c>
      <c r="C975" s="1">
        <f t="shared" ca="1" si="42"/>
        <v>105.52896500660857</v>
      </c>
      <c r="D975" s="1">
        <f t="shared" si="43"/>
        <v>173.71447019474857</v>
      </c>
      <c r="E975" s="1">
        <f t="shared" ca="1" si="44"/>
        <v>3.2822292875602253E-4</v>
      </c>
    </row>
    <row r="976" spans="2:5" x14ac:dyDescent="0.3">
      <c r="B976" s="1">
        <v>945</v>
      </c>
      <c r="C976" s="1">
        <f t="shared" ca="1" si="42"/>
        <v>90.778182941766914</v>
      </c>
      <c r="D976" s="1">
        <f t="shared" si="43"/>
        <v>173.84645331583434</v>
      </c>
      <c r="E976" s="1">
        <f t="shared" ca="1" si="44"/>
        <v>1.0964815622043139E-5</v>
      </c>
    </row>
    <row r="977" spans="2:5" x14ac:dyDescent="0.3">
      <c r="B977" s="1">
        <v>946</v>
      </c>
      <c r="C977" s="1">
        <f t="shared" ca="1" si="42"/>
        <v>123.87064987495552</v>
      </c>
      <c r="D977" s="1">
        <f t="shared" si="43"/>
        <v>173.98030889391873</v>
      </c>
      <c r="E977" s="1">
        <f t="shared" ca="1" si="44"/>
        <v>5.833166640166268E-3</v>
      </c>
    </row>
    <row r="978" spans="2:5" x14ac:dyDescent="0.3">
      <c r="B978" s="1">
        <v>947</v>
      </c>
      <c r="C978" s="1">
        <f t="shared" ca="1" si="42"/>
        <v>120.13870941553536</v>
      </c>
      <c r="D978" s="1">
        <f t="shared" si="43"/>
        <v>174.11610179502551</v>
      </c>
      <c r="E978" s="1">
        <f t="shared" ca="1" si="44"/>
        <v>3.6664297821926558E-3</v>
      </c>
    </row>
    <row r="979" spans="2:5" x14ac:dyDescent="0.3">
      <c r="B979" s="1">
        <v>948</v>
      </c>
      <c r="C979" s="1">
        <f t="shared" ca="1" si="42"/>
        <v>96.291118339369191</v>
      </c>
      <c r="D979" s="1">
        <f t="shared" si="43"/>
        <v>174.25390038348331</v>
      </c>
      <c r="E979" s="1">
        <f t="shared" ca="1" si="44"/>
        <v>4.3737326551800674E-5</v>
      </c>
    </row>
    <row r="980" spans="2:5" x14ac:dyDescent="0.3">
      <c r="B980" s="1">
        <v>949</v>
      </c>
      <c r="C980" s="1">
        <f t="shared" ca="1" si="42"/>
        <v>93.397443754754434</v>
      </c>
      <c r="D980" s="1">
        <f t="shared" si="43"/>
        <v>174.39377678124549</v>
      </c>
      <c r="E980" s="1">
        <f t="shared" ca="1" si="44"/>
        <v>2.1517284647050468E-5</v>
      </c>
    </row>
    <row r="981" spans="2:5" x14ac:dyDescent="0.3">
      <c r="B981" s="1">
        <v>950</v>
      </c>
      <c r="C981" s="1">
        <f t="shared" ca="1" si="42"/>
        <v>110.27665156551532</v>
      </c>
      <c r="D981" s="1">
        <f t="shared" si="43"/>
        <v>174.53580715185953</v>
      </c>
      <c r="E981" s="1">
        <f t="shared" ca="1" si="44"/>
        <v>7.9789633934416483E-4</v>
      </c>
    </row>
    <row r="982" spans="2:5" x14ac:dyDescent="0.3">
      <c r="B982" s="1">
        <v>951</v>
      </c>
      <c r="C982" s="1">
        <f t="shared" ca="1" si="42"/>
        <v>92.583864939999529</v>
      </c>
      <c r="D982" s="1">
        <f t="shared" si="43"/>
        <v>174.68007201196536</v>
      </c>
      <c r="E982" s="1">
        <f t="shared" ca="1" si="44"/>
        <v>1.7509019062164907E-5</v>
      </c>
    </row>
    <row r="983" spans="2:5" x14ac:dyDescent="0.3">
      <c r="B983" s="1">
        <v>952</v>
      </c>
      <c r="C983" s="1">
        <f t="shared" ca="1" si="42"/>
        <v>112.96163800498965</v>
      </c>
      <c r="D983" s="1">
        <f t="shared" si="43"/>
        <v>174.82665657360226</v>
      </c>
      <c r="E983" s="1">
        <f t="shared" ca="1" si="44"/>
        <v>1.2614131437698665E-3</v>
      </c>
    </row>
    <row r="984" spans="2:5" x14ac:dyDescent="0.3">
      <c r="B984" s="1">
        <v>953</v>
      </c>
      <c r="C984" s="1">
        <f t="shared" ca="1" si="42"/>
        <v>94.580190953323225</v>
      </c>
      <c r="D984" s="1">
        <f t="shared" si="43"/>
        <v>174.9756511210721</v>
      </c>
      <c r="E984" s="1">
        <f t="shared" ca="1" si="44"/>
        <v>2.8884004622126395E-5</v>
      </c>
    </row>
    <row r="985" spans="2:5" x14ac:dyDescent="0.3">
      <c r="B985" s="1">
        <v>954</v>
      </c>
      <c r="C985" s="1">
        <f t="shared" ca="1" si="42"/>
        <v>114.19622098058949</v>
      </c>
      <c r="D985" s="1">
        <f t="shared" si="43"/>
        <v>175.12715142664968</v>
      </c>
      <c r="E985" s="1">
        <f t="shared" ca="1" si="44"/>
        <v>1.540452708945566E-3</v>
      </c>
    </row>
    <row r="986" spans="2:5" x14ac:dyDescent="0.3">
      <c r="B986" s="1">
        <v>955</v>
      </c>
      <c r="C986" s="1">
        <f t="shared" ca="1" si="42"/>
        <v>107.55928214933999</v>
      </c>
      <c r="D986" s="1">
        <f t="shared" si="43"/>
        <v>175.28125921006873</v>
      </c>
      <c r="E986" s="1">
        <f t="shared" ca="1" si="44"/>
        <v>4.8581255702445593E-4</v>
      </c>
    </row>
    <row r="987" spans="2:5" x14ac:dyDescent="0.3">
      <c r="B987" s="1">
        <v>956</v>
      </c>
      <c r="C987" s="1">
        <f t="shared" ca="1" si="42"/>
        <v>96.379845725151711</v>
      </c>
      <c r="D987" s="1">
        <f t="shared" si="43"/>
        <v>175.43808264745945</v>
      </c>
      <c r="E987" s="1">
        <f t="shared" ca="1" si="44"/>
        <v>4.4672771142099295E-5</v>
      </c>
    </row>
    <row r="988" spans="2:5" x14ac:dyDescent="0.3">
      <c r="B988" s="1">
        <v>957</v>
      </c>
      <c r="C988" s="1">
        <f t="shared" ca="1" si="42"/>
        <v>92.388059244298191</v>
      </c>
      <c r="D988" s="1">
        <f t="shared" si="43"/>
        <v>175.59773693629336</v>
      </c>
      <c r="E988" s="1">
        <f t="shared" ca="1" si="44"/>
        <v>1.6654237246846338E-5</v>
      </c>
    </row>
    <row r="989" spans="2:5" x14ac:dyDescent="0.3">
      <c r="B989" s="1">
        <v>958</v>
      </c>
      <c r="C989" s="1">
        <f t="shared" ca="1" si="42"/>
        <v>71.493467882531419</v>
      </c>
      <c r="D989" s="1">
        <f t="shared" si="43"/>
        <v>175.76034492393183</v>
      </c>
      <c r="E989" s="1">
        <f t="shared" ca="1" si="44"/>
        <v>2.996737037965888E-8</v>
      </c>
    </row>
    <row r="990" spans="2:5" x14ac:dyDescent="0.3">
      <c r="B990" s="1">
        <v>959</v>
      </c>
      <c r="C990" s="1">
        <f t="shared" ca="1" si="42"/>
        <v>84.191796007619018</v>
      </c>
      <c r="D990" s="1">
        <f t="shared" si="43"/>
        <v>175.92603780860838</v>
      </c>
      <c r="E990" s="1">
        <f t="shared" ca="1" si="44"/>
        <v>1.7589204494722816E-6</v>
      </c>
    </row>
    <row r="991" spans="2:5" x14ac:dyDescent="0.3">
      <c r="B991" s="1">
        <v>960</v>
      </c>
      <c r="C991" s="1">
        <f t="shared" ca="1" si="42"/>
        <v>97.068821757453748</v>
      </c>
      <c r="D991" s="1">
        <f t="shared" si="43"/>
        <v>176.09495592314286</v>
      </c>
      <c r="E991" s="1">
        <f t="shared" ca="1" si="44"/>
        <v>5.2588655592524385E-5</v>
      </c>
    </row>
    <row r="992" spans="2:5" x14ac:dyDescent="0.3">
      <c r="B992" s="1">
        <v>961</v>
      </c>
      <c r="C992" s="1">
        <f t="shared" ca="1" si="42"/>
        <v>99.607088541853798</v>
      </c>
      <c r="D992" s="1">
        <f t="shared" si="43"/>
        <v>176.26724961344155</v>
      </c>
      <c r="E992" s="1">
        <f t="shared" ca="1" si="44"/>
        <v>9.4189578645459716E-5</v>
      </c>
    </row>
    <row r="993" spans="2:5" x14ac:dyDescent="0.3">
      <c r="B993" s="1">
        <v>962</v>
      </c>
      <c r="C993" s="1">
        <f t="shared" ref="C993:C1031" ca="1" si="45">_xlfn.NORM.INV(RAND(),$C$28,$C$29)</f>
        <v>91.847510796165707</v>
      </c>
      <c r="D993" s="1">
        <f t="shared" ref="D993:D1031" si="46">_xlfn.NORM.INV(B993/1001,$D$28,$D$29)</f>
        <v>176.44308022594322</v>
      </c>
      <c r="E993" s="1">
        <f t="shared" ref="E993:E1031" ca="1" si="47">_xlfn.NORM.DIST(C993,$D$28,$D$29,0)</f>
        <v>1.4492137583803973E-5</v>
      </c>
    </row>
    <row r="994" spans="2:5" x14ac:dyDescent="0.3">
      <c r="B994" s="1">
        <v>963</v>
      </c>
      <c r="C994" s="1">
        <f t="shared" ca="1" si="45"/>
        <v>111.9792458444464</v>
      </c>
      <c r="D994" s="1">
        <f t="shared" si="46"/>
        <v>176.62262122071053</v>
      </c>
      <c r="E994" s="1">
        <f t="shared" ca="1" si="47"/>
        <v>1.0707630790908122E-3</v>
      </c>
    </row>
    <row r="995" spans="2:5" x14ac:dyDescent="0.3">
      <c r="B995" s="1">
        <v>964</v>
      </c>
      <c r="C995" s="1">
        <f t="shared" ca="1" si="45"/>
        <v>110.16374565666189</v>
      </c>
      <c r="D995" s="1">
        <f t="shared" si="46"/>
        <v>176.80605942993967</v>
      </c>
      <c r="E995" s="1">
        <f t="shared" ca="1" si="47"/>
        <v>7.8212691550531572E-4</v>
      </c>
    </row>
    <row r="996" spans="2:5" x14ac:dyDescent="0.3">
      <c r="B996" s="1">
        <v>965</v>
      </c>
      <c r="C996" s="1">
        <f t="shared" ca="1" si="45"/>
        <v>112.14551072030866</v>
      </c>
      <c r="D996" s="1">
        <f t="shared" si="46"/>
        <v>176.99359648540212</v>
      </c>
      <c r="E996" s="1">
        <f t="shared" ca="1" si="47"/>
        <v>1.1012057851051743E-3</v>
      </c>
    </row>
    <row r="997" spans="2:5" x14ac:dyDescent="0.3">
      <c r="B997" s="1">
        <v>966</v>
      </c>
      <c r="C997" s="1">
        <f t="shared" ca="1" si="45"/>
        <v>86.648838092171715</v>
      </c>
      <c r="D997" s="1">
        <f t="shared" si="46"/>
        <v>177.18545044290494</v>
      </c>
      <c r="E997" s="1">
        <f t="shared" ca="1" si="47"/>
        <v>3.5605764532688358E-6</v>
      </c>
    </row>
    <row r="998" spans="2:5" x14ac:dyDescent="0.3">
      <c r="B998" s="1">
        <v>967</v>
      </c>
      <c r="C998" s="1">
        <f t="shared" ca="1" si="45"/>
        <v>92.963204009902995</v>
      </c>
      <c r="D998" s="1">
        <f t="shared" si="46"/>
        <v>177.38185763747609</v>
      </c>
      <c r="E998" s="1">
        <f t="shared" ca="1" si="47"/>
        <v>1.9282484867878645E-5</v>
      </c>
    </row>
    <row r="999" spans="2:5" x14ac:dyDescent="0.3">
      <c r="B999" s="1">
        <v>968</v>
      </c>
      <c r="C999" s="1">
        <f t="shared" ca="1" si="45"/>
        <v>97.529691361900817</v>
      </c>
      <c r="D999" s="1">
        <f t="shared" si="46"/>
        <v>177.58307480993014</v>
      </c>
      <c r="E999" s="1">
        <f t="shared" ca="1" si="47"/>
        <v>5.8583193144657323E-5</v>
      </c>
    </row>
    <row r="1000" spans="2:5" x14ac:dyDescent="0.3">
      <c r="B1000" s="1">
        <v>969</v>
      </c>
      <c r="C1000" s="1">
        <f t="shared" ca="1" si="45"/>
        <v>101.34337093087443</v>
      </c>
      <c r="D1000" s="1">
        <f t="shared" si="46"/>
        <v>177.78938155410682</v>
      </c>
      <c r="E1000" s="1">
        <f t="shared" ca="1" si="47"/>
        <v>1.3803162400899714E-4</v>
      </c>
    </row>
    <row r="1001" spans="2:5" x14ac:dyDescent="0.3">
      <c r="B1001" s="1">
        <v>970</v>
      </c>
      <c r="C1001" s="1">
        <f t="shared" ca="1" si="45"/>
        <v>107.57741504799837</v>
      </c>
      <c r="D1001" s="1">
        <f t="shared" si="46"/>
        <v>178.00108314488003</v>
      </c>
      <c r="E1001" s="1">
        <f t="shared" ca="1" si="47"/>
        <v>4.8747668282487247E-4</v>
      </c>
    </row>
    <row r="1002" spans="2:5" x14ac:dyDescent="0.3">
      <c r="B1002" s="1">
        <v>971</v>
      </c>
      <c r="C1002" s="1">
        <f t="shared" ca="1" si="45"/>
        <v>96.865294005315931</v>
      </c>
      <c r="D1002" s="1">
        <f t="shared" si="46"/>
        <v>178.21851382064398</v>
      </c>
      <c r="E1002" s="1">
        <f t="shared" ca="1" si="47"/>
        <v>5.0125433412952851E-5</v>
      </c>
    </row>
    <row r="1003" spans="2:5" x14ac:dyDescent="0.3">
      <c r="B1003" s="1">
        <v>972</v>
      </c>
      <c r="C1003" s="1">
        <f t="shared" ca="1" si="45"/>
        <v>100.25005961626464</v>
      </c>
      <c r="D1003" s="1">
        <f t="shared" si="46"/>
        <v>178.4420406112377</v>
      </c>
      <c r="E1003" s="1">
        <f t="shared" ca="1" si="47"/>
        <v>1.086787319314371E-4</v>
      </c>
    </row>
    <row r="1004" spans="2:5" x14ac:dyDescent="0.3">
      <c r="B1004" s="1">
        <v>973</v>
      </c>
      <c r="C1004" s="1">
        <f t="shared" ca="1" si="45"/>
        <v>94.765691600677116</v>
      </c>
      <c r="D1004" s="1">
        <f t="shared" si="46"/>
        <v>178.67206782431236</v>
      </c>
      <c r="E1004" s="1">
        <f t="shared" ca="1" si="47"/>
        <v>3.023203772775107E-5</v>
      </c>
    </row>
    <row r="1005" spans="2:5" x14ac:dyDescent="0.3">
      <c r="B1005" s="1">
        <v>974</v>
      </c>
      <c r="C1005" s="1">
        <f t="shared" ca="1" si="45"/>
        <v>100.0217090102843</v>
      </c>
      <c r="D1005" s="1">
        <f t="shared" si="46"/>
        <v>178.9090423315302</v>
      </c>
      <c r="E1005" s="1">
        <f t="shared" ca="1" si="47"/>
        <v>1.0331570994205105E-4</v>
      </c>
    </row>
    <row r="1006" spans="2:5" x14ac:dyDescent="0.3">
      <c r="B1006" s="1">
        <v>975</v>
      </c>
      <c r="C1006" s="1">
        <f t="shared" ca="1" si="45"/>
        <v>92.535360289913143</v>
      </c>
      <c r="D1006" s="1">
        <f t="shared" si="46"/>
        <v>179.15345983283785</v>
      </c>
      <c r="E1006" s="1">
        <f t="shared" ca="1" si="47"/>
        <v>1.7293545534775213E-5</v>
      </c>
    </row>
    <row r="1007" spans="2:5" x14ac:dyDescent="0.3">
      <c r="B1007" s="1">
        <v>976</v>
      </c>
      <c r="C1007" s="1">
        <f t="shared" ca="1" si="45"/>
        <v>107.90977047191262</v>
      </c>
      <c r="D1007" s="1">
        <f t="shared" si="46"/>
        <v>179.40587232534514</v>
      </c>
      <c r="E1007" s="1">
        <f t="shared" ca="1" si="47"/>
        <v>5.1887390004474836E-4</v>
      </c>
    </row>
    <row r="1008" spans="2:5" x14ac:dyDescent="0.3">
      <c r="B1008" s="1">
        <v>977</v>
      </c>
      <c r="C1008" s="1">
        <f t="shared" ca="1" si="45"/>
        <v>103.48406536752394</v>
      </c>
      <c r="D1008" s="1">
        <f t="shared" si="46"/>
        <v>179.66689706721803</v>
      </c>
      <c r="E1008" s="1">
        <f t="shared" ca="1" si="47"/>
        <v>2.1707178429262737E-4</v>
      </c>
    </row>
    <row r="1009" spans="2:5" x14ac:dyDescent="0.3">
      <c r="B1009" s="1">
        <v>978</v>
      </c>
      <c r="C1009" s="1">
        <f t="shared" ca="1" si="45"/>
        <v>96.177476585245302</v>
      </c>
      <c r="D1009" s="1">
        <f t="shared" si="46"/>
        <v>179.9372274123788</v>
      </c>
      <c r="E1009" s="1">
        <f t="shared" ca="1" si="47"/>
        <v>4.2565591204789697E-5</v>
      </c>
    </row>
    <row r="1010" spans="2:5" x14ac:dyDescent="0.3">
      <c r="B1010" s="1">
        <v>979</v>
      </c>
      <c r="C1010" s="1">
        <f t="shared" ca="1" si="45"/>
        <v>105.24625461933867</v>
      </c>
      <c r="D1010" s="1">
        <f t="shared" si="46"/>
        <v>180.21764600721519</v>
      </c>
      <c r="E1010" s="1">
        <f t="shared" ca="1" si="47"/>
        <v>3.1033054046639982E-4</v>
      </c>
    </row>
    <row r="1011" spans="2:5" x14ac:dyDescent="0.3">
      <c r="B1011" s="1">
        <v>980</v>
      </c>
      <c r="C1011" s="1">
        <f t="shared" ca="1" si="45"/>
        <v>95.412128325299392</v>
      </c>
      <c r="D1011" s="1">
        <f t="shared" si="46"/>
        <v>180.5090409983832</v>
      </c>
      <c r="E1011" s="1">
        <f t="shared" ca="1" si="47"/>
        <v>3.5398329758007442E-5</v>
      </c>
    </row>
    <row r="1012" spans="2:5" x14ac:dyDescent="0.3">
      <c r="B1012" s="1">
        <v>981</v>
      </c>
      <c r="C1012" s="1">
        <f t="shared" ca="1" si="45"/>
        <v>103.09403677676057</v>
      </c>
      <c r="D1012" s="1">
        <f t="shared" si="46"/>
        <v>180.81242611962159</v>
      </c>
      <c r="E1012" s="1">
        <f t="shared" ca="1" si="47"/>
        <v>2.0018791925076996E-4</v>
      </c>
    </row>
    <row r="1013" spans="2:5" x14ac:dyDescent="0.3">
      <c r="B1013" s="1">
        <v>982</v>
      </c>
      <c r="C1013" s="1">
        <f t="shared" ca="1" si="45"/>
        <v>87.938456825555676</v>
      </c>
      <c r="D1013" s="1">
        <f t="shared" si="46"/>
        <v>181.12896583315123</v>
      </c>
      <c r="E1013" s="1">
        <f t="shared" ca="1" si="47"/>
        <v>5.1004696361248917E-6</v>
      </c>
    </row>
    <row r="1014" spans="2:5" x14ac:dyDescent="0.3">
      <c r="B1014" s="1">
        <v>983</v>
      </c>
      <c r="C1014" s="1">
        <f t="shared" ca="1" si="45"/>
        <v>106.42630970990533</v>
      </c>
      <c r="D1014" s="1">
        <f t="shared" si="46"/>
        <v>181.46000714052559</v>
      </c>
      <c r="E1014" s="1">
        <f t="shared" ca="1" si="47"/>
        <v>3.9121722446003294E-4</v>
      </c>
    </row>
    <row r="1015" spans="2:5" x14ac:dyDescent="0.3">
      <c r="B1015" s="1">
        <v>984</v>
      </c>
      <c r="C1015" s="1">
        <f t="shared" ca="1" si="45"/>
        <v>106.27616127750993</v>
      </c>
      <c r="D1015" s="1">
        <f t="shared" si="46"/>
        <v>181.80712031583937</v>
      </c>
      <c r="E1015" s="1">
        <f t="shared" ca="1" si="47"/>
        <v>3.7998622254020606E-4</v>
      </c>
    </row>
    <row r="1016" spans="2:5" x14ac:dyDescent="0.3">
      <c r="B1016" s="1">
        <v>985</v>
      </c>
      <c r="C1016" s="1">
        <f t="shared" ca="1" si="45"/>
        <v>102.54552673030163</v>
      </c>
      <c r="D1016" s="1">
        <f t="shared" si="46"/>
        <v>182.17215175844817</v>
      </c>
      <c r="E1016" s="1">
        <f t="shared" ca="1" si="47"/>
        <v>1.7843770120174219E-4</v>
      </c>
    </row>
    <row r="1017" spans="2:5" x14ac:dyDescent="0.3">
      <c r="B1017" s="1">
        <v>986</v>
      </c>
      <c r="C1017" s="1">
        <f t="shared" ca="1" si="45"/>
        <v>96.556453576976949</v>
      </c>
      <c r="D1017" s="1">
        <f t="shared" si="46"/>
        <v>182.55729358910671</v>
      </c>
      <c r="E1017" s="1">
        <f t="shared" ca="1" si="47"/>
        <v>4.6589844674695359E-5</v>
      </c>
    </row>
    <row r="1018" spans="2:5" x14ac:dyDescent="0.3">
      <c r="B1018" s="1">
        <v>987</v>
      </c>
      <c r="C1018" s="1">
        <f t="shared" ca="1" si="45"/>
        <v>87.724882572837402</v>
      </c>
      <c r="D1018" s="1">
        <f t="shared" si="46"/>
        <v>182.96517681974464</v>
      </c>
      <c r="E1018" s="1">
        <f t="shared" ca="1" si="47"/>
        <v>4.8081926585407461E-6</v>
      </c>
    </row>
    <row r="1019" spans="2:5" x14ac:dyDescent="0.3">
      <c r="B1019" s="1">
        <v>988</v>
      </c>
      <c r="C1019" s="1">
        <f t="shared" ca="1" si="45"/>
        <v>99.341724244552481</v>
      </c>
      <c r="D1019" s="1">
        <f t="shared" si="46"/>
        <v>183.39899842860095</v>
      </c>
      <c r="E1019" s="1">
        <f t="shared" ca="1" si="47"/>
        <v>8.8740805063387476E-5</v>
      </c>
    </row>
    <row r="1020" spans="2:5" x14ac:dyDescent="0.3">
      <c r="B1020" s="1">
        <v>989</v>
      </c>
      <c r="C1020" s="1">
        <f t="shared" ca="1" si="45"/>
        <v>118.89871659003468</v>
      </c>
      <c r="D1020" s="1">
        <f t="shared" si="46"/>
        <v>183.86269839476432</v>
      </c>
      <c r="E1020" s="1">
        <f t="shared" ca="1" si="47"/>
        <v>3.0994776264085607E-3</v>
      </c>
    </row>
    <row r="1021" spans="2:5" x14ac:dyDescent="0.3">
      <c r="B1021" s="1">
        <v>990</v>
      </c>
      <c r="C1021" s="1">
        <f t="shared" ca="1" si="45"/>
        <v>84.671849945786249</v>
      </c>
      <c r="D1021" s="1">
        <f t="shared" si="46"/>
        <v>184.36121241535329</v>
      </c>
      <c r="E1021" s="1">
        <f t="shared" ca="1" si="47"/>
        <v>2.023026658624242E-6</v>
      </c>
    </row>
    <row r="1022" spans="2:5" x14ac:dyDescent="0.3">
      <c r="B1022" s="1">
        <v>991</v>
      </c>
      <c r="C1022" s="1">
        <f t="shared" ca="1" si="45"/>
        <v>100.00618227281747</v>
      </c>
      <c r="D1022" s="1">
        <f t="shared" si="46"/>
        <v>184.90084300649087</v>
      </c>
      <c r="E1022" s="1">
        <f t="shared" ca="1" si="47"/>
        <v>1.0295994422487482E-4</v>
      </c>
    </row>
    <row r="1023" spans="2:5" x14ac:dyDescent="0.3">
      <c r="B1023" s="1">
        <v>992</v>
      </c>
      <c r="C1023" s="1">
        <f t="shared" ca="1" si="45"/>
        <v>108.76857481959848</v>
      </c>
      <c r="D1023" s="1">
        <f t="shared" si="46"/>
        <v>185.48982286248437</v>
      </c>
      <c r="E1023" s="1">
        <f t="shared" ca="1" si="47"/>
        <v>6.0830502409451529E-4</v>
      </c>
    </row>
    <row r="1024" spans="2:5" x14ac:dyDescent="0.3">
      <c r="B1024" s="1">
        <v>993</v>
      </c>
      <c r="C1024" s="1">
        <f t="shared" ca="1" si="45"/>
        <v>110.27701329742362</v>
      </c>
      <c r="D1024" s="1">
        <f t="shared" si="46"/>
        <v>186.13920468221937</v>
      </c>
      <c r="E1024" s="1">
        <f t="shared" ca="1" si="47"/>
        <v>7.9794729689119655E-4</v>
      </c>
    </row>
    <row r="1025" spans="2:5" x14ac:dyDescent="0.3">
      <c r="B1025" s="1">
        <v>994</v>
      </c>
      <c r="C1025" s="1">
        <f t="shared" ca="1" si="45"/>
        <v>82.7850757013167</v>
      </c>
      <c r="D1025" s="1">
        <f t="shared" si="46"/>
        <v>186.86433606613329</v>
      </c>
      <c r="E1025" s="1">
        <f t="shared" ca="1" si="47"/>
        <v>1.1605150766396562E-6</v>
      </c>
    </row>
    <row r="1026" spans="2:5" x14ac:dyDescent="0.3">
      <c r="B1026" s="1">
        <v>995</v>
      </c>
      <c r="C1026" s="1">
        <f t="shared" ca="1" si="45"/>
        <v>108.8667006890726</v>
      </c>
      <c r="D1026" s="1">
        <f t="shared" si="46"/>
        <v>187.68745519788843</v>
      </c>
      <c r="E1026" s="1">
        <f t="shared" ca="1" si="47"/>
        <v>6.1932903190751705E-4</v>
      </c>
    </row>
    <row r="1027" spans="2:5" x14ac:dyDescent="0.3">
      <c r="B1027" s="1">
        <v>996</v>
      </c>
      <c r="C1027" s="1">
        <f t="shared" ca="1" si="45"/>
        <v>99.704152016413786</v>
      </c>
      <c r="D1027" s="1">
        <f t="shared" si="46"/>
        <v>188.64262349254921</v>
      </c>
      <c r="E1027" s="1">
        <f t="shared" ca="1" si="47"/>
        <v>9.6257584442098121E-5</v>
      </c>
    </row>
    <row r="1028" spans="2:5" x14ac:dyDescent="0.3">
      <c r="B1028" s="1">
        <v>997</v>
      </c>
      <c r="C1028" s="1">
        <f t="shared" ca="1" si="45"/>
        <v>95.790872278802851</v>
      </c>
      <c r="D1028" s="1">
        <f t="shared" si="46"/>
        <v>189.78610887173281</v>
      </c>
      <c r="E1028" s="1">
        <f t="shared" ca="1" si="47"/>
        <v>3.8792773644448469E-5</v>
      </c>
    </row>
    <row r="1029" spans="2:5" x14ac:dyDescent="0.3">
      <c r="B1029" s="1">
        <v>998</v>
      </c>
      <c r="C1029" s="1">
        <f t="shared" ca="1" si="45"/>
        <v>102.28379452211978</v>
      </c>
      <c r="D1029" s="1">
        <f t="shared" si="46"/>
        <v>191.22163654844363</v>
      </c>
      <c r="E1029" s="1">
        <f t="shared" ca="1" si="47"/>
        <v>1.6882888357533856E-4</v>
      </c>
    </row>
    <row r="1030" spans="2:5" x14ac:dyDescent="0.3">
      <c r="B1030" s="1">
        <v>999</v>
      </c>
      <c r="C1030" s="1">
        <f t="shared" ca="1" si="45"/>
        <v>100.78322665940782</v>
      </c>
      <c r="D1030" s="1">
        <f t="shared" si="46"/>
        <v>193.17715522149206</v>
      </c>
      <c r="E1030" s="1">
        <f t="shared" ca="1" si="47"/>
        <v>1.221993133885683E-4</v>
      </c>
    </row>
    <row r="1031" spans="2:5" x14ac:dyDescent="0.3">
      <c r="B1031" s="1">
        <v>1000</v>
      </c>
      <c r="C1031" s="1">
        <f t="shared" ca="1" si="45"/>
        <v>102.98025213971385</v>
      </c>
      <c r="D1031" s="1">
        <f t="shared" si="46"/>
        <v>196.35793706887918</v>
      </c>
      <c r="E1031" s="1">
        <f t="shared" ca="1" si="47"/>
        <v>1.9548955669479345E-4</v>
      </c>
    </row>
  </sheetData>
  <hyperlinks>
    <hyperlink ref="A1" r:id="rId1" xr:uid="{C9B59711-A6A0-1A4D-86C3-2C30A9F8093A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F07C-69A5-294C-95BC-8125AF026E84}">
  <sheetPr codeName="Sheet47">
    <tabColor rgb="FFFF0000"/>
  </sheetPr>
  <dimension ref="A1:C11"/>
  <sheetViews>
    <sheetView workbookViewId="0"/>
  </sheetViews>
  <sheetFormatPr baseColWidth="10" defaultRowHeight="26" x14ac:dyDescent="0.3"/>
  <cols>
    <col min="1" max="1" width="10.83203125" style="38"/>
    <col min="2" max="2" width="16" style="38" bestFit="1" customWidth="1"/>
    <col min="3" max="16384" width="10.83203125" style="38"/>
  </cols>
  <sheetData>
    <row r="1" spans="1:3" x14ac:dyDescent="0.3">
      <c r="A1" s="37" t="s">
        <v>233</v>
      </c>
    </row>
    <row r="3" spans="1:3" x14ac:dyDescent="0.3">
      <c r="B3" s="38" t="s">
        <v>234</v>
      </c>
    </row>
    <row r="5" spans="1:3" ht="30" x14ac:dyDescent="0.4">
      <c r="C5" s="38" t="s">
        <v>235</v>
      </c>
    </row>
    <row r="7" spans="1:3" ht="30" x14ac:dyDescent="0.4">
      <c r="C7" s="38" t="s">
        <v>236</v>
      </c>
    </row>
    <row r="9" spans="1:3" ht="31" x14ac:dyDescent="0.4">
      <c r="C9" s="38" t="s">
        <v>237</v>
      </c>
    </row>
    <row r="11" spans="1:3" x14ac:dyDescent="0.3">
      <c r="B11" s="39"/>
    </row>
  </sheetData>
  <hyperlinks>
    <hyperlink ref="A1" r:id="rId1" xr:uid="{7C2D8BBB-8EA1-A14E-9F1C-7E8B17276BA5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EC29-7212-434F-B1FB-712DA7D51AA7}">
  <sheetPr codeName="Sheet48">
    <tabColor rgb="FFFF0000"/>
  </sheetPr>
  <dimension ref="B2:D49"/>
  <sheetViews>
    <sheetView workbookViewId="0"/>
  </sheetViews>
  <sheetFormatPr baseColWidth="10" defaultColWidth="10.83203125" defaultRowHeight="26" x14ac:dyDescent="0.3"/>
  <cols>
    <col min="1" max="3" width="10.83203125" style="40"/>
    <col min="4" max="4" width="11.33203125" style="40" bestFit="1" customWidth="1"/>
    <col min="5" max="16384" width="10.83203125" style="40"/>
  </cols>
  <sheetData>
    <row r="2" spans="2:4" x14ac:dyDescent="0.3">
      <c r="B2" s="40" t="s">
        <v>238</v>
      </c>
    </row>
    <row r="4" spans="2:4" ht="29" x14ac:dyDescent="0.3">
      <c r="B4" s="40" t="s">
        <v>239</v>
      </c>
    </row>
    <row r="6" spans="2:4" x14ac:dyDescent="0.3">
      <c r="C6" s="40" t="s">
        <v>240</v>
      </c>
      <c r="D6" s="40" t="s">
        <v>232</v>
      </c>
    </row>
    <row r="7" spans="2:4" x14ac:dyDescent="0.3">
      <c r="C7" s="40">
        <v>66.2</v>
      </c>
      <c r="D7" s="40">
        <f>_xlfn.NORM.DIST(C7,68,2,FALSE)</f>
        <v>0.1330426249493776</v>
      </c>
    </row>
    <row r="8" spans="2:4" x14ac:dyDescent="0.3">
      <c r="C8" s="40">
        <v>68.3</v>
      </c>
      <c r="D8" s="40">
        <f>_xlfn.NORM.DIST(C8,68,2,FALSE)</f>
        <v>0.1972396654539445</v>
      </c>
    </row>
    <row r="9" spans="2:4" x14ac:dyDescent="0.3">
      <c r="C9" s="40">
        <v>69.099999999999994</v>
      </c>
      <c r="D9" s="40">
        <f>_xlfn.NORM.DIST(C9,68,2,FALSE)</f>
        <v>0.17147192750969223</v>
      </c>
    </row>
    <row r="11" spans="2:4" x14ac:dyDescent="0.3">
      <c r="B11" s="40" t="s">
        <v>241</v>
      </c>
    </row>
    <row r="13" spans="2:4" x14ac:dyDescent="0.3">
      <c r="D13" s="40" t="s">
        <v>214</v>
      </c>
    </row>
    <row r="14" spans="2:4" x14ac:dyDescent="0.3">
      <c r="D14" s="41">
        <f>PRODUCT(D7:D9)</f>
        <v>4.4996433482381876E-3</v>
      </c>
    </row>
    <row r="16" spans="2:4" x14ac:dyDescent="0.3">
      <c r="B16" s="40" t="s">
        <v>242</v>
      </c>
    </row>
    <row r="18" spans="2:4" x14ac:dyDescent="0.3">
      <c r="B18" s="40" t="s">
        <v>243</v>
      </c>
    </row>
    <row r="19" spans="2:4" x14ac:dyDescent="0.3">
      <c r="B19" s="40" t="s">
        <v>244</v>
      </c>
    </row>
    <row r="20" spans="2:4" x14ac:dyDescent="0.3">
      <c r="B20" s="40" t="s">
        <v>245</v>
      </c>
    </row>
    <row r="22" spans="2:4" x14ac:dyDescent="0.3">
      <c r="B22" s="40" t="s">
        <v>246</v>
      </c>
    </row>
    <row r="23" spans="2:4" x14ac:dyDescent="0.3">
      <c r="B23" s="40" t="s">
        <v>247</v>
      </c>
    </row>
    <row r="24" spans="2:4" x14ac:dyDescent="0.3">
      <c r="B24" s="40" t="s">
        <v>248</v>
      </c>
    </row>
    <row r="26" spans="2:4" x14ac:dyDescent="0.3">
      <c r="B26" s="40" t="s">
        <v>249</v>
      </c>
    </row>
    <row r="28" spans="2:4" x14ac:dyDescent="0.3">
      <c r="D28" s="40" t="s">
        <v>230</v>
      </c>
    </row>
    <row r="29" spans="2:4" x14ac:dyDescent="0.3">
      <c r="D29" s="40">
        <f t="array" ref="D29">SUM(LOG(D7:D9))</f>
        <v>-2.3468219080092103</v>
      </c>
    </row>
    <row r="31" spans="2:4" x14ac:dyDescent="0.3">
      <c r="B31" s="40" t="s">
        <v>250</v>
      </c>
    </row>
    <row r="33" spans="2:3" x14ac:dyDescent="0.3">
      <c r="B33" s="42" t="s">
        <v>251</v>
      </c>
    </row>
    <row r="34" spans="2:3" x14ac:dyDescent="0.3">
      <c r="B34" s="40" t="s">
        <v>252</v>
      </c>
    </row>
    <row r="35" spans="2:3" x14ac:dyDescent="0.3">
      <c r="C35" s="42"/>
    </row>
    <row r="36" spans="2:3" x14ac:dyDescent="0.3">
      <c r="B36" s="43" t="s">
        <v>35</v>
      </c>
      <c r="C36" s="43" t="s">
        <v>225</v>
      </c>
    </row>
    <row r="37" spans="2:3" x14ac:dyDescent="0.3">
      <c r="B37" s="40">
        <v>1</v>
      </c>
      <c r="C37" s="40">
        <f t="shared" ref="C37:C46" si="0">LN(B37)</f>
        <v>0</v>
      </c>
    </row>
    <row r="38" spans="2:3" x14ac:dyDescent="0.3">
      <c r="B38" s="40">
        <v>2</v>
      </c>
      <c r="C38" s="40">
        <f t="shared" si="0"/>
        <v>0.69314718055994529</v>
      </c>
    </row>
    <row r="39" spans="2:3" x14ac:dyDescent="0.3">
      <c r="B39" s="40">
        <v>3</v>
      </c>
      <c r="C39" s="40">
        <f t="shared" si="0"/>
        <v>1.0986122886681098</v>
      </c>
    </row>
    <row r="40" spans="2:3" x14ac:dyDescent="0.3">
      <c r="B40" s="40">
        <v>4</v>
      </c>
      <c r="C40" s="40">
        <f t="shared" si="0"/>
        <v>1.3862943611198906</v>
      </c>
    </row>
    <row r="41" spans="2:3" x14ac:dyDescent="0.3">
      <c r="B41" s="40">
        <v>5</v>
      </c>
      <c r="C41" s="40">
        <f t="shared" si="0"/>
        <v>1.6094379124341003</v>
      </c>
    </row>
    <row r="42" spans="2:3" x14ac:dyDescent="0.3">
      <c r="B42" s="40">
        <v>6</v>
      </c>
      <c r="C42" s="40">
        <f t="shared" si="0"/>
        <v>1.791759469228055</v>
      </c>
    </row>
    <row r="43" spans="2:3" x14ac:dyDescent="0.3">
      <c r="B43" s="40">
        <v>7</v>
      </c>
      <c r="C43" s="40">
        <f t="shared" si="0"/>
        <v>1.9459101490553132</v>
      </c>
    </row>
    <row r="44" spans="2:3" x14ac:dyDescent="0.3">
      <c r="B44" s="40">
        <v>8</v>
      </c>
      <c r="C44" s="40">
        <f t="shared" si="0"/>
        <v>2.0794415416798357</v>
      </c>
    </row>
    <row r="45" spans="2:3" x14ac:dyDescent="0.3">
      <c r="B45" s="40">
        <v>9</v>
      </c>
      <c r="C45" s="40">
        <f t="shared" si="0"/>
        <v>2.1972245773362196</v>
      </c>
    </row>
    <row r="46" spans="2:3" x14ac:dyDescent="0.3">
      <c r="B46" s="40">
        <v>10</v>
      </c>
      <c r="C46" s="40">
        <f t="shared" si="0"/>
        <v>2.3025850929940459</v>
      </c>
    </row>
    <row r="48" spans="2:3" x14ac:dyDescent="0.3">
      <c r="B48" s="44" t="s">
        <v>253</v>
      </c>
    </row>
    <row r="49" spans="2:2" x14ac:dyDescent="0.3">
      <c r="B49" s="44" t="s">
        <v>254</v>
      </c>
    </row>
  </sheetData>
  <hyperlinks>
    <hyperlink ref="B48" r:id="rId1" xr:uid="{A21D5483-DE51-D64E-BDC2-DA67B3DC3E5B}"/>
    <hyperlink ref="B49" r:id="rId2" xr:uid="{E84F7E35-7B7A-9E49-8740-3C2E4495ED47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24</v>
      </c>
    </row>
    <row r="2" spans="1:1" x14ac:dyDescent="0.3">
      <c r="A2" s="1" t="s">
        <v>0</v>
      </c>
    </row>
    <row r="3" spans="1:1" x14ac:dyDescent="0.3">
      <c r="A3" s="1" t="s">
        <v>157</v>
      </c>
    </row>
    <row r="4" spans="1:1" x14ac:dyDescent="0.3">
      <c r="A4" s="1" t="s">
        <v>25</v>
      </c>
    </row>
    <row r="5" spans="1:1" x14ac:dyDescent="0.3">
      <c r="A5" s="1" t="s">
        <v>168</v>
      </c>
    </row>
    <row r="6" spans="1:1" x14ac:dyDescent="0.3">
      <c r="A6" s="1" t="s">
        <v>26</v>
      </c>
    </row>
    <row r="7" spans="1:1" x14ac:dyDescent="0.3">
      <c r="A7" s="1" t="s">
        <v>27</v>
      </c>
    </row>
    <row r="8" spans="1:1" x14ac:dyDescent="0.3">
      <c r="A8" s="1" t="s">
        <v>28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>
      <selection activeCell="C1" sqref="C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A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2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2" spans="1:17" x14ac:dyDescent="0.2">
      <c r="B2" s="7" t="s">
        <v>5</v>
      </c>
      <c r="D2" s="2" t="s">
        <v>4</v>
      </c>
      <c r="F2" s="2" t="s">
        <v>1</v>
      </c>
      <c r="G2" s="6">
        <f t="shared" ref="G2:Q2" si="0">AVERAGE(G5:G104)</f>
        <v>3.9599999999999942</v>
      </c>
      <c r="H2" s="6">
        <f t="shared" si="0"/>
        <v>3.5561410913795752</v>
      </c>
      <c r="I2" s="6">
        <f t="shared" si="0"/>
        <v>3.1438166308599618</v>
      </c>
      <c r="J2" s="6">
        <f t="shared" si="0"/>
        <v>2.7560022806420683</v>
      </c>
      <c r="K2" s="6">
        <f t="shared" si="0"/>
        <v>2.3881589669318863</v>
      </c>
      <c r="L2" s="6">
        <f t="shared" si="0"/>
        <v>1.9584662435147948</v>
      </c>
      <c r="M2" s="6">
        <f t="shared" si="0"/>
        <v>1.596838054080183</v>
      </c>
      <c r="N2" s="6">
        <f t="shared" si="0"/>
        <v>1.199888087874851</v>
      </c>
      <c r="O2" s="6">
        <f t="shared" si="0"/>
        <v>0.82469829813632289</v>
      </c>
      <c r="P2" s="6">
        <f t="shared" si="0"/>
        <v>0.41891783512307645</v>
      </c>
      <c r="Q2" s="6">
        <f t="shared" si="0"/>
        <v>0</v>
      </c>
    </row>
    <row r="3" spans="1:17" x14ac:dyDescent="0.2">
      <c r="B3" s="2">
        <v>0.1</v>
      </c>
      <c r="D3" s="5">
        <f ca="1">CORREL(OFFSET(B4,1,0,100),OFFSET(B4,2,0,100))</f>
        <v>0.12717007256523666</v>
      </c>
    </row>
    <row r="4" spans="1:17" x14ac:dyDescent="0.2">
      <c r="F4" s="4">
        <f ca="1">D12</f>
        <v>1.7440787585434736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-0.16261948389932918</v>
      </c>
      <c r="D5" s="2" t="s">
        <v>3</v>
      </c>
      <c r="F5" s="4">
        <v>1</v>
      </c>
      <c r="G5" s="3">
        <f t="dataTable" ref="G5:Q104" dt2D="1" dtr="1" r1="B3" r2="A1" ca="1"/>
        <v>3.96</v>
      </c>
      <c r="H5" s="3">
        <v>3.6418814001319104</v>
      </c>
      <c r="I5" s="3">
        <v>3.1704397431910145</v>
      </c>
      <c r="J5" s="3">
        <v>2.501434456318778</v>
      </c>
      <c r="K5" s="3">
        <v>2.1048181992654884</v>
      </c>
      <c r="L5" s="3">
        <v>2.057322930517012</v>
      </c>
      <c r="M5" s="3">
        <v>2.0478506335096265</v>
      </c>
      <c r="N5" s="3">
        <v>0.83484284713435641</v>
      </c>
      <c r="O5" s="3">
        <v>0.97865812878266523</v>
      </c>
      <c r="P5" s="3">
        <v>0.27426641061261636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-1.3642111593442827</v>
      </c>
      <c r="D6" s="5">
        <f ca="1">SUMXMY2(OFFSET(B4,1,0,99),OFFSET(B4,2,0,99))</f>
        <v>163.99474738364262</v>
      </c>
      <c r="F6" s="4">
        <v>2</v>
      </c>
      <c r="G6" s="3">
        <v>3.96</v>
      </c>
      <c r="H6" s="3">
        <v>3.6372052546124469</v>
      </c>
      <c r="I6" s="3">
        <v>3.1071437463931457</v>
      </c>
      <c r="J6" s="3">
        <v>2.8631373812468564</v>
      </c>
      <c r="K6" s="3">
        <v>2.0135756441178132</v>
      </c>
      <c r="L6" s="3">
        <v>1.5090818646839559</v>
      </c>
      <c r="M6" s="3">
        <v>1.7802946166630789</v>
      </c>
      <c r="N6" s="3">
        <v>1.1808428819659704</v>
      </c>
      <c r="O6" s="3">
        <v>1.1845523502949851</v>
      </c>
      <c r="P6" s="3">
        <v>0.42542363653011334</v>
      </c>
      <c r="Q6" s="3">
        <v>0</v>
      </c>
    </row>
    <row r="7" spans="1:17" x14ac:dyDescent="0.2">
      <c r="A7" s="2">
        <v>3</v>
      </c>
      <c r="B7" s="2">
        <f t="shared" ca="1" si="1"/>
        <v>-2.1444986203042369</v>
      </c>
      <c r="F7" s="4">
        <v>3</v>
      </c>
      <c r="G7" s="3">
        <v>3.96</v>
      </c>
      <c r="H7" s="3">
        <v>3.5800559505035094</v>
      </c>
      <c r="I7" s="3">
        <v>3.2352919523459369</v>
      </c>
      <c r="J7" s="3">
        <v>2.3511079747571304</v>
      </c>
      <c r="K7" s="3">
        <v>2.3704935480240401</v>
      </c>
      <c r="L7" s="3">
        <v>1.9405094705050003</v>
      </c>
      <c r="M7" s="3">
        <v>1.5508717487698251</v>
      </c>
      <c r="N7" s="3">
        <v>0.92637396327653798</v>
      </c>
      <c r="O7" s="3">
        <v>0.63980425086637682</v>
      </c>
      <c r="P7" s="3">
        <v>0.52104064839795694</v>
      </c>
      <c r="Q7" s="3">
        <v>0</v>
      </c>
    </row>
    <row r="8" spans="1:17" x14ac:dyDescent="0.2">
      <c r="A8" s="2">
        <v>4</v>
      </c>
      <c r="B8" s="2">
        <f t="shared" ca="1" si="1"/>
        <v>-0.36830372330564659</v>
      </c>
      <c r="D8" s="2" t="s">
        <v>2</v>
      </c>
      <c r="F8" s="4">
        <v>4</v>
      </c>
      <c r="G8" s="3">
        <v>3.96</v>
      </c>
      <c r="H8" s="3">
        <v>3.6563078870648575</v>
      </c>
      <c r="I8" s="3">
        <v>3.3735672638776055</v>
      </c>
      <c r="J8" s="3">
        <v>2.7365309570499785</v>
      </c>
      <c r="K8" s="3">
        <v>2.1733792528235383</v>
      </c>
      <c r="L8" s="3">
        <v>1.9204128370853846</v>
      </c>
      <c r="M8" s="3">
        <v>1.8045255108340221</v>
      </c>
      <c r="N8" s="3">
        <v>1.2189194964628236</v>
      </c>
      <c r="O8" s="3">
        <v>0.75765343059960222</v>
      </c>
      <c r="P8" s="3">
        <v>0.42197632580499722</v>
      </c>
      <c r="Q8" s="3">
        <v>0</v>
      </c>
    </row>
    <row r="9" spans="1:17" x14ac:dyDescent="0.2">
      <c r="A9" s="2">
        <v>5</v>
      </c>
      <c r="B9" s="2">
        <f t="shared" ca="1" si="1"/>
        <v>0.15400595295649741</v>
      </c>
      <c r="D9" s="2">
        <f ca="1">SUMSQ(B5:B104)</f>
        <v>94.029439083702258</v>
      </c>
      <c r="F9" s="4">
        <v>5</v>
      </c>
      <c r="G9" s="3">
        <v>3.96</v>
      </c>
      <c r="H9" s="3">
        <v>3.5846465467714825</v>
      </c>
      <c r="I9" s="3">
        <v>3.2301577495692428</v>
      </c>
      <c r="J9" s="3">
        <v>2.6149577216450721</v>
      </c>
      <c r="K9" s="3">
        <v>2.3236571639668617</v>
      </c>
      <c r="L9" s="3">
        <v>1.8830591154950787</v>
      </c>
      <c r="M9" s="3">
        <v>1.5791466410899584</v>
      </c>
      <c r="N9" s="3">
        <v>0.98283068957867925</v>
      </c>
      <c r="O9" s="3">
        <v>0.77701635157740512</v>
      </c>
      <c r="P9" s="3">
        <v>0.56570873947867362</v>
      </c>
      <c r="Q9" s="3">
        <v>0</v>
      </c>
    </row>
    <row r="10" spans="1:17" x14ac:dyDescent="0.2">
      <c r="A10" s="2">
        <v>6</v>
      </c>
      <c r="B10" s="2">
        <f t="shared" ca="1" si="1"/>
        <v>8.7723443422376007E-2</v>
      </c>
      <c r="F10" s="4">
        <v>6</v>
      </c>
      <c r="G10" s="3">
        <v>3.96</v>
      </c>
      <c r="H10" s="3">
        <v>3.5182611354466489</v>
      </c>
      <c r="I10" s="3">
        <v>3.0991951156791577</v>
      </c>
      <c r="J10" s="3">
        <v>2.574970307443385</v>
      </c>
      <c r="K10" s="3">
        <v>2.465868562669812</v>
      </c>
      <c r="L10" s="3">
        <v>1.6324455332497789</v>
      </c>
      <c r="M10" s="3">
        <v>1.6269326040430983</v>
      </c>
      <c r="N10" s="3">
        <v>1.6368470019756711</v>
      </c>
      <c r="O10" s="3">
        <v>0.8703644595629404</v>
      </c>
      <c r="P10" s="3">
        <v>0.34645885056526415</v>
      </c>
      <c r="Q10" s="3">
        <v>0</v>
      </c>
    </row>
    <row r="11" spans="1:17" x14ac:dyDescent="0.2">
      <c r="A11" s="2">
        <v>7</v>
      </c>
      <c r="B11" s="2">
        <f t="shared" ca="1" si="1"/>
        <v>-0.53303642848954202</v>
      </c>
      <c r="D11" s="2" t="s">
        <v>1</v>
      </c>
      <c r="F11" s="4">
        <v>7</v>
      </c>
      <c r="G11" s="3">
        <v>3.96</v>
      </c>
      <c r="H11" s="3">
        <v>3.6760917614665201</v>
      </c>
      <c r="I11" s="3">
        <v>3.3139500756122393</v>
      </c>
      <c r="J11" s="3">
        <v>2.6101165369871255</v>
      </c>
      <c r="K11" s="3">
        <v>2.4671686064265419</v>
      </c>
      <c r="L11" s="3">
        <v>2.0307209872389693</v>
      </c>
      <c r="M11" s="3">
        <v>1.4160268706894816</v>
      </c>
      <c r="N11" s="3">
        <v>1.2253426533063467</v>
      </c>
      <c r="O11" s="3">
        <v>0.7500814618805357</v>
      </c>
      <c r="P11" s="3">
        <v>0.49859876807684783</v>
      </c>
      <c r="Q11" s="3">
        <v>0</v>
      </c>
    </row>
    <row r="12" spans="1:17" x14ac:dyDescent="0.2">
      <c r="A12" s="2">
        <v>8</v>
      </c>
      <c r="B12" s="2">
        <f t="shared" ca="1" si="1"/>
        <v>1.1501648044878516</v>
      </c>
      <c r="D12" s="2">
        <f ca="1">D6/D9</f>
        <v>1.7440787585434736</v>
      </c>
      <c r="F12" s="4">
        <v>8</v>
      </c>
      <c r="G12" s="3">
        <v>3.96</v>
      </c>
      <c r="H12" s="3">
        <v>3.7825908512035369</v>
      </c>
      <c r="I12" s="3">
        <v>3.2816260765063276</v>
      </c>
      <c r="J12" s="3">
        <v>2.6060475202633997</v>
      </c>
      <c r="K12" s="3">
        <v>2.2343728146697095</v>
      </c>
      <c r="L12" s="3">
        <v>1.5370381972333091</v>
      </c>
      <c r="M12" s="3">
        <v>1.6909224627081023</v>
      </c>
      <c r="N12" s="3">
        <v>1.0581351653327891</v>
      </c>
      <c r="O12" s="3">
        <v>0.86369303603320791</v>
      </c>
      <c r="P12" s="3">
        <v>0.58935766598831951</v>
      </c>
      <c r="Q12" s="3">
        <v>0</v>
      </c>
    </row>
    <row r="13" spans="1:17" x14ac:dyDescent="0.2">
      <c r="A13" s="2">
        <v>9</v>
      </c>
      <c r="B13" s="2">
        <f t="shared" ca="1" si="1"/>
        <v>0.19256953122812542</v>
      </c>
      <c r="F13" s="4">
        <v>9</v>
      </c>
      <c r="G13" s="3">
        <v>3.96</v>
      </c>
      <c r="H13" s="3">
        <v>3.5092073810249658</v>
      </c>
      <c r="I13" s="3">
        <v>3.1736015317432864</v>
      </c>
      <c r="J13" s="3">
        <v>2.9832012037073246</v>
      </c>
      <c r="K13" s="3">
        <v>2.0118218858559778</v>
      </c>
      <c r="L13" s="3">
        <v>2.1536668191100978</v>
      </c>
      <c r="M13" s="3">
        <v>1.9133893328664204</v>
      </c>
      <c r="N13" s="3">
        <v>1.1087792339603109</v>
      </c>
      <c r="O13" s="3">
        <v>0.771932660612627</v>
      </c>
      <c r="P13" s="3">
        <v>0.51229236130161282</v>
      </c>
      <c r="Q13" s="3">
        <v>0</v>
      </c>
    </row>
    <row r="14" spans="1:17" x14ac:dyDescent="0.2">
      <c r="A14" s="2">
        <v>10</v>
      </c>
      <c r="B14" s="2">
        <f t="shared" ca="1" si="1"/>
        <v>-0.90102496372783125</v>
      </c>
      <c r="F14" s="4">
        <v>10</v>
      </c>
      <c r="G14" s="3">
        <v>3.96</v>
      </c>
      <c r="H14" s="3">
        <v>3.6289155534352675</v>
      </c>
      <c r="I14" s="3">
        <v>3.4076550242295007</v>
      </c>
      <c r="J14" s="3">
        <v>3.0765402848041976</v>
      </c>
      <c r="K14" s="3">
        <v>2.3001202000228833</v>
      </c>
      <c r="L14" s="3">
        <v>2.1845326023283183</v>
      </c>
      <c r="M14" s="3">
        <v>1.4998639051232452</v>
      </c>
      <c r="N14" s="3">
        <v>1.0276714441402774</v>
      </c>
      <c r="O14" s="3">
        <v>0.75830417276947293</v>
      </c>
      <c r="P14" s="3">
        <v>0.48398203090881459</v>
      </c>
      <c r="Q14" s="3">
        <v>0</v>
      </c>
    </row>
    <row r="15" spans="1:17" x14ac:dyDescent="0.2">
      <c r="A15" s="2">
        <v>11</v>
      </c>
      <c r="B15" s="2">
        <f t="shared" ca="1" si="1"/>
        <v>-1.8401455391894583</v>
      </c>
      <c r="F15" s="4">
        <v>11</v>
      </c>
      <c r="G15" s="3">
        <v>3.96</v>
      </c>
      <c r="H15" s="3">
        <v>3.5881188067067682</v>
      </c>
      <c r="I15" s="3">
        <v>3.1563106541253267</v>
      </c>
      <c r="J15" s="3">
        <v>2.7185438985706631</v>
      </c>
      <c r="K15" s="3">
        <v>2.3239469497231036</v>
      </c>
      <c r="L15" s="3">
        <v>1.981054616537042</v>
      </c>
      <c r="M15" s="3">
        <v>1.8153953022616125</v>
      </c>
      <c r="N15" s="3">
        <v>0.98923606320181712</v>
      </c>
      <c r="O15" s="3">
        <v>0.72692183958975254</v>
      </c>
      <c r="P15" s="3">
        <v>0.35002602822576739</v>
      </c>
      <c r="Q15" s="3">
        <v>0</v>
      </c>
    </row>
    <row r="16" spans="1:17" x14ac:dyDescent="0.2">
      <c r="A16" s="2">
        <v>12</v>
      </c>
      <c r="B16" s="2">
        <f t="shared" ca="1" si="1"/>
        <v>0.64470596792401036</v>
      </c>
      <c r="F16" s="4">
        <v>12</v>
      </c>
      <c r="G16" s="3">
        <v>3.96</v>
      </c>
      <c r="H16" s="3">
        <v>3.5734566025830028</v>
      </c>
      <c r="I16" s="3">
        <v>3.2382063338567222</v>
      </c>
      <c r="J16" s="3">
        <v>2.8632626301598898</v>
      </c>
      <c r="K16" s="3">
        <v>2.1845246439654158</v>
      </c>
      <c r="L16" s="3">
        <v>1.9970849138330318</v>
      </c>
      <c r="M16" s="3">
        <v>1.5203595135764623</v>
      </c>
      <c r="N16" s="3">
        <v>1.3182644888730548</v>
      </c>
      <c r="O16" s="3">
        <v>0.9028453976669425</v>
      </c>
      <c r="P16" s="3">
        <v>0.38557836698122117</v>
      </c>
      <c r="Q16" s="3">
        <v>0</v>
      </c>
    </row>
    <row r="17" spans="1:17" x14ac:dyDescent="0.2">
      <c r="A17" s="2">
        <v>13</v>
      </c>
      <c r="B17" s="2">
        <f t="shared" ca="1" si="1"/>
        <v>0.41504704594564562</v>
      </c>
      <c r="F17" s="4">
        <v>13</v>
      </c>
      <c r="G17" s="3">
        <v>3.96</v>
      </c>
      <c r="H17" s="3">
        <v>3.5749593438970257</v>
      </c>
      <c r="I17" s="3">
        <v>3.3052648483654008</v>
      </c>
      <c r="J17" s="3">
        <v>3.2280701779745367</v>
      </c>
      <c r="K17" s="3">
        <v>2.3929735879160825</v>
      </c>
      <c r="L17" s="3">
        <v>2.0241069718835334</v>
      </c>
      <c r="M17" s="3">
        <v>1.6512554259460663</v>
      </c>
      <c r="N17" s="3">
        <v>0.98381091926940867</v>
      </c>
      <c r="O17" s="3">
        <v>0.7740664457884785</v>
      </c>
      <c r="P17" s="3">
        <v>0.37843410850586789</v>
      </c>
      <c r="Q17" s="3">
        <v>0</v>
      </c>
    </row>
    <row r="18" spans="1:17" x14ac:dyDescent="0.2">
      <c r="A18" s="2">
        <v>14</v>
      </c>
      <c r="B18" s="2">
        <f t="shared" ca="1" si="1"/>
        <v>-0.80057909572663177</v>
      </c>
      <c r="F18" s="4">
        <v>14</v>
      </c>
      <c r="G18" s="3">
        <v>3.9600000000000004</v>
      </c>
      <c r="H18" s="3">
        <v>3.498024145454564</v>
      </c>
      <c r="I18" s="3">
        <v>3.3275789107526945</v>
      </c>
      <c r="J18" s="3">
        <v>2.6361908952616653</v>
      </c>
      <c r="K18" s="3">
        <v>2.6307016030797672</v>
      </c>
      <c r="L18" s="3">
        <v>2.0059593761216732</v>
      </c>
      <c r="M18" s="3">
        <v>1.6360959325602014</v>
      </c>
      <c r="N18" s="3">
        <v>1.2653324434714324</v>
      </c>
      <c r="O18" s="3">
        <v>0.67828498091626732</v>
      </c>
      <c r="P18" s="3">
        <v>0.32277364971396083</v>
      </c>
      <c r="Q18" s="3">
        <v>0</v>
      </c>
    </row>
    <row r="19" spans="1:17" x14ac:dyDescent="0.2">
      <c r="A19" s="2">
        <v>15</v>
      </c>
      <c r="B19" s="2">
        <f t="shared" ca="1" si="1"/>
        <v>-2.1538672206087242</v>
      </c>
      <c r="F19" s="4">
        <v>15</v>
      </c>
      <c r="G19" s="3">
        <v>3.96</v>
      </c>
      <c r="H19" s="3">
        <v>3.5872101959634226</v>
      </c>
      <c r="I19" s="3">
        <v>3.3590062189476786</v>
      </c>
      <c r="J19" s="3">
        <v>2.6769513423267006</v>
      </c>
      <c r="K19" s="3">
        <v>2.3647591036482618</v>
      </c>
      <c r="L19" s="3">
        <v>2.0285229121560109</v>
      </c>
      <c r="M19" s="3">
        <v>2.2073740860924702</v>
      </c>
      <c r="N19" s="3">
        <v>1.0226926768458768</v>
      </c>
      <c r="O19" s="3">
        <v>1.0514782295944878</v>
      </c>
      <c r="P19" s="3">
        <v>0.2045344224071676</v>
      </c>
      <c r="Q19" s="3">
        <v>0</v>
      </c>
    </row>
    <row r="20" spans="1:17" x14ac:dyDescent="0.2">
      <c r="A20" s="2">
        <v>16</v>
      </c>
      <c r="B20" s="2">
        <f t="shared" ca="1" si="1"/>
        <v>0.74807172352385842</v>
      </c>
      <c r="F20" s="4">
        <v>16</v>
      </c>
      <c r="G20" s="3">
        <v>3.96</v>
      </c>
      <c r="H20" s="3">
        <v>3.4622310485071868</v>
      </c>
      <c r="I20" s="3">
        <v>3.2921021333801481</v>
      </c>
      <c r="J20" s="3">
        <v>2.8765999001776863</v>
      </c>
      <c r="K20" s="3">
        <v>2.6094950700915049</v>
      </c>
      <c r="L20" s="3">
        <v>1.9796679814795251</v>
      </c>
      <c r="M20" s="3">
        <v>1.6074758512969429</v>
      </c>
      <c r="N20" s="3">
        <v>1.4648445994599568</v>
      </c>
      <c r="O20" s="3">
        <v>1.121533813903796</v>
      </c>
      <c r="P20" s="3">
        <v>0.3733744963097817</v>
      </c>
      <c r="Q20" s="3">
        <v>0</v>
      </c>
    </row>
    <row r="21" spans="1:17" x14ac:dyDescent="0.2">
      <c r="A21" s="2">
        <v>17</v>
      </c>
      <c r="B21" s="2">
        <f t="shared" ca="1" si="1"/>
        <v>0.15870124821001758</v>
      </c>
      <c r="F21" s="4">
        <v>17</v>
      </c>
      <c r="G21" s="3">
        <v>3.96</v>
      </c>
      <c r="H21" s="3">
        <v>3.5553527814521058</v>
      </c>
      <c r="I21" s="3">
        <v>3.1424030555196198</v>
      </c>
      <c r="J21" s="3">
        <v>3.0281811720921388</v>
      </c>
      <c r="K21" s="3">
        <v>2.1696801692219294</v>
      </c>
      <c r="L21" s="3">
        <v>2.1191189598727846</v>
      </c>
      <c r="M21" s="3">
        <v>1.6730500096788821</v>
      </c>
      <c r="N21" s="3">
        <v>1.1560889861549941</v>
      </c>
      <c r="O21" s="3">
        <v>0.63974034990252104</v>
      </c>
      <c r="P21" s="3">
        <v>0.32501060849319136</v>
      </c>
      <c r="Q21" s="3">
        <v>0</v>
      </c>
    </row>
    <row r="22" spans="1:17" x14ac:dyDescent="0.2">
      <c r="A22" s="2">
        <v>18</v>
      </c>
      <c r="B22" s="2">
        <f t="shared" ca="1" si="1"/>
        <v>-6.3022255672925409E-2</v>
      </c>
      <c r="F22" s="4">
        <v>18</v>
      </c>
      <c r="G22" s="3">
        <v>3.96</v>
      </c>
      <c r="H22" s="3">
        <v>3.5285905708357577</v>
      </c>
      <c r="I22" s="3">
        <v>3.1450990175161575</v>
      </c>
      <c r="J22" s="3">
        <v>3.0167410290292143</v>
      </c>
      <c r="K22" s="3">
        <v>2.6515336064502182</v>
      </c>
      <c r="L22" s="3">
        <v>1.9616424208039045</v>
      </c>
      <c r="M22" s="3">
        <v>1.7956079979670674</v>
      </c>
      <c r="N22" s="3">
        <v>0.91748792436158966</v>
      </c>
      <c r="O22" s="3">
        <v>1.0481142783330104</v>
      </c>
      <c r="P22" s="3">
        <v>0.30580206142173844</v>
      </c>
      <c r="Q22" s="3">
        <v>0</v>
      </c>
    </row>
    <row r="23" spans="1:17" x14ac:dyDescent="0.2">
      <c r="A23" s="2">
        <v>19</v>
      </c>
      <c r="B23" s="2">
        <f t="shared" ca="1" si="1"/>
        <v>-0.10198370248779265</v>
      </c>
      <c r="F23" s="4">
        <v>19</v>
      </c>
      <c r="G23" s="3">
        <v>3.96</v>
      </c>
      <c r="H23" s="3">
        <v>3.2682936298269447</v>
      </c>
      <c r="I23" s="3">
        <v>2.9470861181870429</v>
      </c>
      <c r="J23" s="3">
        <v>2.5644318822111321</v>
      </c>
      <c r="K23" s="3">
        <v>2.359734460386858</v>
      </c>
      <c r="L23" s="3">
        <v>1.7479025837384223</v>
      </c>
      <c r="M23" s="3">
        <v>1.4652245440680354</v>
      </c>
      <c r="N23" s="3">
        <v>1.4396563888619658</v>
      </c>
      <c r="O23" s="3">
        <v>1.1702462864542456</v>
      </c>
      <c r="P23" s="3">
        <v>0.65530738561076485</v>
      </c>
      <c r="Q23" s="3">
        <v>0</v>
      </c>
    </row>
    <row r="24" spans="1:17" x14ac:dyDescent="0.2">
      <c r="A24" s="2">
        <v>20</v>
      </c>
      <c r="B24" s="2">
        <f t="shared" ca="1" si="1"/>
        <v>-0.88185840763933476</v>
      </c>
      <c r="F24" s="4">
        <v>20</v>
      </c>
      <c r="G24" s="3">
        <v>3.96</v>
      </c>
      <c r="H24" s="3">
        <v>3.6812281885309157</v>
      </c>
      <c r="I24" s="3">
        <v>3.2516271740432621</v>
      </c>
      <c r="J24" s="3">
        <v>2.9704447357518187</v>
      </c>
      <c r="K24" s="3">
        <v>2.5570199149310104</v>
      </c>
      <c r="L24" s="3">
        <v>1.6485876439893721</v>
      </c>
      <c r="M24" s="3">
        <v>1.7496514006586301</v>
      </c>
      <c r="N24" s="3">
        <v>1.6236032204093525</v>
      </c>
      <c r="O24" s="3">
        <v>1.1703787224076394</v>
      </c>
      <c r="P24" s="3">
        <v>0.62032102249088861</v>
      </c>
      <c r="Q24" s="3">
        <v>0</v>
      </c>
    </row>
    <row r="25" spans="1:17" x14ac:dyDescent="0.2">
      <c r="A25" s="2">
        <v>21</v>
      </c>
      <c r="B25" s="2">
        <f t="shared" ca="1" si="1"/>
        <v>-0.89242184166504268</v>
      </c>
      <c r="F25" s="4">
        <v>21</v>
      </c>
      <c r="G25" s="3">
        <v>3.9600000000000004</v>
      </c>
      <c r="H25" s="3">
        <v>2.9710233343411292</v>
      </c>
      <c r="I25" s="3">
        <v>3.3021652477818813</v>
      </c>
      <c r="J25" s="3">
        <v>2.8456294190822411</v>
      </c>
      <c r="K25" s="3">
        <v>2.0850357160086705</v>
      </c>
      <c r="L25" s="3">
        <v>2.1601295916722694</v>
      </c>
      <c r="M25" s="3">
        <v>1.4218442911628155</v>
      </c>
      <c r="N25" s="3">
        <v>1.0956812832456246</v>
      </c>
      <c r="O25" s="3">
        <v>1.0098984413606964</v>
      </c>
      <c r="P25" s="3">
        <v>0.42492404719962074</v>
      </c>
      <c r="Q25" s="3">
        <v>0</v>
      </c>
    </row>
    <row r="26" spans="1:17" x14ac:dyDescent="0.2">
      <c r="A26" s="2">
        <v>22</v>
      </c>
      <c r="B26" s="2">
        <f t="shared" ca="1" si="1"/>
        <v>-1.0771248927496551</v>
      </c>
      <c r="F26" s="4">
        <v>22</v>
      </c>
      <c r="G26" s="3">
        <v>3.96</v>
      </c>
      <c r="H26" s="3">
        <v>3.6912725455485598</v>
      </c>
      <c r="I26" s="3">
        <v>3.2698065460171155</v>
      </c>
      <c r="J26" s="3">
        <v>2.6546796997393436</v>
      </c>
      <c r="K26" s="3">
        <v>2.3107150666116931</v>
      </c>
      <c r="L26" s="3">
        <v>1.7602719533250895</v>
      </c>
      <c r="M26" s="3">
        <v>1.4170069568376507</v>
      </c>
      <c r="N26" s="3">
        <v>1.2497247261077906</v>
      </c>
      <c r="O26" s="3">
        <v>0.92033554629190051</v>
      </c>
      <c r="P26" s="3">
        <v>0.50139484200752449</v>
      </c>
      <c r="Q26" s="3">
        <v>0</v>
      </c>
    </row>
    <row r="27" spans="1:17" x14ac:dyDescent="0.2">
      <c r="A27" s="2">
        <v>23</v>
      </c>
      <c r="B27" s="2">
        <f t="shared" ca="1" si="1"/>
        <v>1.0633424471841455</v>
      </c>
      <c r="F27" s="4">
        <v>23</v>
      </c>
      <c r="G27" s="3">
        <v>3.96</v>
      </c>
      <c r="H27" s="3">
        <v>3.6994180051050596</v>
      </c>
      <c r="I27" s="3">
        <v>3.1856190369228408</v>
      </c>
      <c r="J27" s="3">
        <v>2.5279469710169327</v>
      </c>
      <c r="K27" s="3">
        <v>2.6191189825098276</v>
      </c>
      <c r="L27" s="3">
        <v>2.2945326021438386</v>
      </c>
      <c r="M27" s="3">
        <v>1.6796381101260573</v>
      </c>
      <c r="N27" s="3">
        <v>1.2203759499158155</v>
      </c>
      <c r="O27" s="3">
        <v>0.69812974319534105</v>
      </c>
      <c r="P27" s="3">
        <v>0.31183210910227016</v>
      </c>
      <c r="Q27" s="3">
        <v>0</v>
      </c>
    </row>
    <row r="28" spans="1:17" x14ac:dyDescent="0.2">
      <c r="A28" s="2">
        <v>24</v>
      </c>
      <c r="B28" s="2">
        <f t="shared" ca="1" si="1"/>
        <v>0.73532737402907755</v>
      </c>
      <c r="F28" s="4">
        <v>24</v>
      </c>
      <c r="G28" s="3">
        <v>3.9599999999999995</v>
      </c>
      <c r="H28" s="3">
        <v>3.6477195276787127</v>
      </c>
      <c r="I28" s="3">
        <v>2.9552267637313765</v>
      </c>
      <c r="J28" s="3">
        <v>2.8043050201221442</v>
      </c>
      <c r="K28" s="3">
        <v>2.6013603698738281</v>
      </c>
      <c r="L28" s="3">
        <v>1.9834748272384972</v>
      </c>
      <c r="M28" s="3">
        <v>1.5417050887869286</v>
      </c>
      <c r="N28" s="3">
        <v>1.2067749126992688</v>
      </c>
      <c r="O28" s="3">
        <v>0.84484644861115454</v>
      </c>
      <c r="P28" s="3">
        <v>0.43211139168542728</v>
      </c>
      <c r="Q28" s="3">
        <v>0</v>
      </c>
    </row>
    <row r="29" spans="1:17" x14ac:dyDescent="0.2">
      <c r="A29" s="2">
        <v>25</v>
      </c>
      <c r="B29" s="2">
        <f t="shared" ca="1" si="1"/>
        <v>-7.9191577746167072E-2</v>
      </c>
      <c r="F29" s="4">
        <v>25</v>
      </c>
      <c r="G29" s="3">
        <v>3.96</v>
      </c>
      <c r="H29" s="3">
        <v>3.8110337189017702</v>
      </c>
      <c r="I29" s="3">
        <v>2.9846239075448486</v>
      </c>
      <c r="J29" s="3">
        <v>3.1596126854519522</v>
      </c>
      <c r="K29" s="3">
        <v>2.2829911854920697</v>
      </c>
      <c r="L29" s="3">
        <v>1.7275090277630663</v>
      </c>
      <c r="M29" s="3">
        <v>1.2420141265631237</v>
      </c>
      <c r="N29" s="3">
        <v>1.0703097230999969</v>
      </c>
      <c r="O29" s="3">
        <v>0.85803158977721461</v>
      </c>
      <c r="P29" s="3">
        <v>0.51556792010750008</v>
      </c>
      <c r="Q29" s="3">
        <v>0</v>
      </c>
    </row>
    <row r="30" spans="1:17" x14ac:dyDescent="0.2">
      <c r="A30" s="2">
        <v>26</v>
      </c>
      <c r="B30" s="2">
        <f t="shared" ca="1" si="1"/>
        <v>0.21202573862298207</v>
      </c>
      <c r="F30" s="4">
        <v>26</v>
      </c>
      <c r="G30" s="3">
        <v>3.96</v>
      </c>
      <c r="H30" s="3">
        <v>3.679358472924084</v>
      </c>
      <c r="I30" s="3">
        <v>3.0737846576754944</v>
      </c>
      <c r="J30" s="3">
        <v>2.7662317990664271</v>
      </c>
      <c r="K30" s="3">
        <v>2.0263758556357536</v>
      </c>
      <c r="L30" s="3">
        <v>2.2612676154889466</v>
      </c>
      <c r="M30" s="3">
        <v>1.4690709348719324</v>
      </c>
      <c r="N30" s="3">
        <v>1.1713626055813871</v>
      </c>
      <c r="O30" s="3">
        <v>0.90375196256270196</v>
      </c>
      <c r="P30" s="3">
        <v>0.40842654362767161</v>
      </c>
      <c r="Q30" s="3">
        <v>0</v>
      </c>
    </row>
    <row r="31" spans="1:17" x14ac:dyDescent="0.2">
      <c r="A31" s="2">
        <v>27</v>
      </c>
      <c r="B31" s="2">
        <f t="shared" ca="1" si="1"/>
        <v>-0.52212953184018807</v>
      </c>
      <c r="F31" s="4">
        <v>27</v>
      </c>
      <c r="G31" s="3">
        <v>3.96</v>
      </c>
      <c r="H31" s="3">
        <v>3.4520331153283501</v>
      </c>
      <c r="I31" s="3">
        <v>3.1833350618831844</v>
      </c>
      <c r="J31" s="3">
        <v>2.90223025423396</v>
      </c>
      <c r="K31" s="3">
        <v>2.4151949352971416</v>
      </c>
      <c r="L31" s="3">
        <v>2.0845578915530698</v>
      </c>
      <c r="M31" s="3">
        <v>1.9355063197324531</v>
      </c>
      <c r="N31" s="3">
        <v>1.3954935477452179</v>
      </c>
      <c r="O31" s="3">
        <v>0.97972636911529398</v>
      </c>
      <c r="P31" s="3">
        <v>0.52422155157779593</v>
      </c>
      <c r="Q31" s="3">
        <v>0</v>
      </c>
    </row>
    <row r="32" spans="1:17" x14ac:dyDescent="0.2">
      <c r="A32" s="2">
        <v>28</v>
      </c>
      <c r="B32" s="2">
        <f t="shared" ca="1" si="1"/>
        <v>-0.25909063537963084</v>
      </c>
      <c r="F32" s="4">
        <v>28</v>
      </c>
      <c r="G32" s="3">
        <v>3.96</v>
      </c>
      <c r="H32" s="3">
        <v>3.6067128200075578</v>
      </c>
      <c r="I32" s="3">
        <v>3.2012607825873749</v>
      </c>
      <c r="J32" s="3">
        <v>2.71148465796057</v>
      </c>
      <c r="K32" s="3">
        <v>2.6346708486925139</v>
      </c>
      <c r="L32" s="3">
        <v>1.9807802806388679</v>
      </c>
      <c r="M32" s="3">
        <v>1.5872621293766878</v>
      </c>
      <c r="N32" s="3">
        <v>1.5270052384916006</v>
      </c>
      <c r="O32" s="3">
        <v>1.1926771950333417</v>
      </c>
      <c r="P32" s="3">
        <v>0.31605406871010594</v>
      </c>
      <c r="Q32" s="3">
        <v>0</v>
      </c>
    </row>
    <row r="33" spans="1:17" x14ac:dyDescent="0.2">
      <c r="A33" s="2">
        <v>29</v>
      </c>
      <c r="B33" s="2">
        <f t="shared" ca="1" si="1"/>
        <v>0.20217262083963067</v>
      </c>
      <c r="F33" s="4">
        <v>29</v>
      </c>
      <c r="G33" s="3">
        <v>3.96</v>
      </c>
      <c r="H33" s="3">
        <v>3.6799176385109194</v>
      </c>
      <c r="I33" s="3">
        <v>3.3921740873422008</v>
      </c>
      <c r="J33" s="3">
        <v>2.5052573622319692</v>
      </c>
      <c r="K33" s="3">
        <v>2.0394317304146075</v>
      </c>
      <c r="L33" s="3">
        <v>2.0369857438988102</v>
      </c>
      <c r="M33" s="3">
        <v>1.6612660464360824</v>
      </c>
      <c r="N33" s="3">
        <v>0.94743792980707775</v>
      </c>
      <c r="O33" s="3">
        <v>0.67600553505955174</v>
      </c>
      <c r="P33" s="3">
        <v>0.33769343179199829</v>
      </c>
      <c r="Q33" s="3">
        <v>0</v>
      </c>
    </row>
    <row r="34" spans="1:17" x14ac:dyDescent="0.2">
      <c r="A34" s="2">
        <v>30</v>
      </c>
      <c r="B34" s="2">
        <f t="shared" ca="1" si="1"/>
        <v>-0.16496473389353608</v>
      </c>
      <c r="F34" s="4">
        <v>30</v>
      </c>
      <c r="G34" s="3">
        <v>3.96</v>
      </c>
      <c r="H34" s="3">
        <v>3.5475165355967313</v>
      </c>
      <c r="I34" s="3">
        <v>3.2172035044188574</v>
      </c>
      <c r="J34" s="3">
        <v>2.9799478260388388</v>
      </c>
      <c r="K34" s="3">
        <v>2.5663869917094724</v>
      </c>
      <c r="L34" s="3">
        <v>1.9331368295383033</v>
      </c>
      <c r="M34" s="3">
        <v>1.8748060940471565</v>
      </c>
      <c r="N34" s="3">
        <v>1.1134084183373407</v>
      </c>
      <c r="O34" s="3">
        <v>0.91141863286055003</v>
      </c>
      <c r="P34" s="3">
        <v>0.44549903085641301</v>
      </c>
      <c r="Q34" s="3">
        <v>0</v>
      </c>
    </row>
    <row r="35" spans="1:17" x14ac:dyDescent="0.2">
      <c r="A35" s="2">
        <v>31</v>
      </c>
      <c r="B35" s="2">
        <f t="shared" ca="1" si="1"/>
        <v>1.2249342016084903</v>
      </c>
      <c r="F35" s="4">
        <v>31</v>
      </c>
      <c r="G35" s="3">
        <v>3.96</v>
      </c>
      <c r="H35" s="3">
        <v>3.5236336230166163</v>
      </c>
      <c r="I35" s="3">
        <v>3.1954281474809121</v>
      </c>
      <c r="J35" s="3">
        <v>2.8641159539692107</v>
      </c>
      <c r="K35" s="3">
        <v>2.7502805720607086</v>
      </c>
      <c r="L35" s="3">
        <v>2.2079414480925368</v>
      </c>
      <c r="M35" s="3">
        <v>1.7352543324141372</v>
      </c>
      <c r="N35" s="3">
        <v>1.0413121977322222</v>
      </c>
      <c r="O35" s="3">
        <v>0.71604008419460863</v>
      </c>
      <c r="P35" s="3">
        <v>0.33621352565192897</v>
      </c>
      <c r="Q35" s="3">
        <v>0</v>
      </c>
    </row>
    <row r="36" spans="1:17" x14ac:dyDescent="0.2">
      <c r="A36" s="2">
        <v>32</v>
      </c>
      <c r="B36" s="2">
        <f t="shared" ca="1" si="1"/>
        <v>-0.1880092670879337</v>
      </c>
      <c r="F36" s="4">
        <v>32</v>
      </c>
      <c r="G36" s="3">
        <v>3.9600000000000004</v>
      </c>
      <c r="H36" s="3">
        <v>3.6662527481667375</v>
      </c>
      <c r="I36" s="3">
        <v>3.2707336500053548</v>
      </c>
      <c r="J36" s="3">
        <v>2.5775791153043306</v>
      </c>
      <c r="K36" s="3">
        <v>2.4395110575056185</v>
      </c>
      <c r="L36" s="3">
        <v>1.8512873635274263</v>
      </c>
      <c r="M36" s="3">
        <v>1.5660342652573391</v>
      </c>
      <c r="N36" s="3">
        <v>1.2760360794474441</v>
      </c>
      <c r="O36" s="3">
        <v>0.68730788708736623</v>
      </c>
      <c r="P36" s="3">
        <v>0.27700349922702827</v>
      </c>
      <c r="Q36" s="3">
        <v>0</v>
      </c>
    </row>
    <row r="37" spans="1:17" x14ac:dyDescent="0.2">
      <c r="A37" s="2">
        <v>33</v>
      </c>
      <c r="B37" s="2">
        <f t="shared" ca="1" si="1"/>
        <v>0.48451003813079702</v>
      </c>
      <c r="F37" s="4">
        <v>33</v>
      </c>
      <c r="G37" s="3">
        <v>3.96</v>
      </c>
      <c r="H37" s="3">
        <v>3.2048026241960081</v>
      </c>
      <c r="I37" s="3">
        <v>3.2384547078320636</v>
      </c>
      <c r="J37" s="3">
        <v>2.9870032296782782</v>
      </c>
      <c r="K37" s="3">
        <v>2.1206477757919924</v>
      </c>
      <c r="L37" s="3">
        <v>1.8152570839709155</v>
      </c>
      <c r="M37" s="3">
        <v>1.4292323307331971</v>
      </c>
      <c r="N37" s="3">
        <v>0.90307000447080421</v>
      </c>
      <c r="O37" s="3">
        <v>0.58867617007153505</v>
      </c>
      <c r="P37" s="3">
        <v>0.29785695150647984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-0.23660469729002359</v>
      </c>
      <c r="F38" s="4">
        <v>34</v>
      </c>
      <c r="G38" s="3">
        <v>3.9600000000000004</v>
      </c>
      <c r="H38" s="3">
        <v>3.6466137041160915</v>
      </c>
      <c r="I38" s="3">
        <v>2.9104561771170481</v>
      </c>
      <c r="J38" s="3">
        <v>2.5991326966179322</v>
      </c>
      <c r="K38" s="3">
        <v>2.6082134650825024</v>
      </c>
      <c r="L38" s="3">
        <v>2.4818055164441679</v>
      </c>
      <c r="M38" s="3">
        <v>1.4350381628986999</v>
      </c>
      <c r="N38" s="3">
        <v>1.202261540649185</v>
      </c>
      <c r="O38" s="3">
        <v>1.1441306466682708</v>
      </c>
      <c r="P38" s="3">
        <v>0.42029283169292619</v>
      </c>
      <c r="Q38" s="3">
        <v>0</v>
      </c>
    </row>
    <row r="39" spans="1:17" x14ac:dyDescent="0.2">
      <c r="A39" s="2">
        <v>35</v>
      </c>
      <c r="B39" s="2">
        <f t="shared" ca="1" si="2"/>
        <v>0.74674952335847122</v>
      </c>
      <c r="F39" s="4">
        <v>35</v>
      </c>
      <c r="G39" s="3">
        <v>3.96</v>
      </c>
      <c r="H39" s="3">
        <v>3.6139014291192528</v>
      </c>
      <c r="I39" s="3">
        <v>3.2128014108134253</v>
      </c>
      <c r="J39" s="3">
        <v>2.2289773703035607</v>
      </c>
      <c r="K39" s="3">
        <v>2.4234532891793128</v>
      </c>
      <c r="L39" s="3">
        <v>2.1385209864817121</v>
      </c>
      <c r="M39" s="3">
        <v>1.67694732150434</v>
      </c>
      <c r="N39" s="3">
        <v>1.1325876604747886</v>
      </c>
      <c r="O39" s="3">
        <v>0.71909371179833459</v>
      </c>
      <c r="P39" s="3">
        <v>0.50706411816645125</v>
      </c>
      <c r="Q39" s="3">
        <v>0</v>
      </c>
    </row>
    <row r="40" spans="1:17" x14ac:dyDescent="0.2">
      <c r="A40" s="2">
        <v>36</v>
      </c>
      <c r="B40" s="2">
        <f t="shared" ca="1" si="2"/>
        <v>-4.5081073701111724E-2</v>
      </c>
      <c r="F40" s="4">
        <v>36</v>
      </c>
      <c r="G40" s="3">
        <v>3.96</v>
      </c>
      <c r="H40" s="3">
        <v>3.480623359999135</v>
      </c>
      <c r="I40" s="3">
        <v>3.3414757797646573</v>
      </c>
      <c r="J40" s="3">
        <v>2.7154765955558928</v>
      </c>
      <c r="K40" s="3">
        <v>2.4806276603245436</v>
      </c>
      <c r="L40" s="3">
        <v>1.5368807920695211</v>
      </c>
      <c r="M40" s="3">
        <v>1.5815943350756265</v>
      </c>
      <c r="N40" s="3">
        <v>0.93208361558325059</v>
      </c>
      <c r="O40" s="3">
        <v>0.68417441928098</v>
      </c>
      <c r="P40" s="3">
        <v>0.43122448272987535</v>
      </c>
      <c r="Q40" s="3">
        <v>0</v>
      </c>
    </row>
    <row r="41" spans="1:17" x14ac:dyDescent="0.2">
      <c r="A41" s="2">
        <v>37</v>
      </c>
      <c r="B41" s="2">
        <f t="shared" ca="1" si="2"/>
        <v>1.8255226328314116</v>
      </c>
      <c r="F41" s="4">
        <v>37</v>
      </c>
      <c r="G41" s="3">
        <v>3.96</v>
      </c>
      <c r="H41" s="3">
        <v>3.3501846484873021</v>
      </c>
      <c r="I41" s="3">
        <v>3.1569172624936566</v>
      </c>
      <c r="J41" s="3">
        <v>3.1717906062402297</v>
      </c>
      <c r="K41" s="3">
        <v>2.2887191015432933</v>
      </c>
      <c r="L41" s="3">
        <v>1.9332026000259575</v>
      </c>
      <c r="M41" s="3">
        <v>1.6861505205373581</v>
      </c>
      <c r="N41" s="3">
        <v>1.1233583267399401</v>
      </c>
      <c r="O41" s="3">
        <v>0.61847029698581668</v>
      </c>
      <c r="P41" s="3">
        <v>0.19566081172222777</v>
      </c>
      <c r="Q41" s="3">
        <v>0</v>
      </c>
    </row>
    <row r="42" spans="1:17" x14ac:dyDescent="0.2">
      <c r="A42" s="2">
        <v>38</v>
      </c>
      <c r="B42" s="2">
        <f t="shared" ca="1" si="2"/>
        <v>-6.1710451621848711E-2</v>
      </c>
      <c r="F42" s="4">
        <v>38</v>
      </c>
      <c r="G42" s="3">
        <v>3.96</v>
      </c>
      <c r="H42" s="3">
        <v>3.6347604347991833</v>
      </c>
      <c r="I42" s="3">
        <v>3.1243516158523725</v>
      </c>
      <c r="J42" s="3">
        <v>2.6420775031637609</v>
      </c>
      <c r="K42" s="3">
        <v>2.2361954535921664</v>
      </c>
      <c r="L42" s="3">
        <v>2.0560763359390424</v>
      </c>
      <c r="M42" s="3">
        <v>1.6885096384706402</v>
      </c>
      <c r="N42" s="3">
        <v>1.3548778599478866</v>
      </c>
      <c r="O42" s="3">
        <v>0.60219422133297573</v>
      </c>
      <c r="P42" s="3">
        <v>0.51325445998524488</v>
      </c>
      <c r="Q42" s="3">
        <v>0</v>
      </c>
    </row>
    <row r="43" spans="1:17" x14ac:dyDescent="0.2">
      <c r="A43" s="2">
        <v>39</v>
      </c>
      <c r="B43" s="2">
        <f t="shared" ca="1" si="2"/>
        <v>1.1093843518611091</v>
      </c>
      <c r="F43" s="4">
        <v>39</v>
      </c>
      <c r="G43" s="3">
        <v>3.96</v>
      </c>
      <c r="H43" s="3">
        <v>3.7550164890610458</v>
      </c>
      <c r="I43" s="3">
        <v>3.2629324729412619</v>
      </c>
      <c r="J43" s="3">
        <v>2.7233316400171224</v>
      </c>
      <c r="K43" s="3">
        <v>2.5147477246203089</v>
      </c>
      <c r="L43" s="3">
        <v>2.2783999140507825</v>
      </c>
      <c r="M43" s="3">
        <v>1.5629072423650687</v>
      </c>
      <c r="N43" s="3">
        <v>1.1484498988813974</v>
      </c>
      <c r="O43" s="3">
        <v>0.69751441010203263</v>
      </c>
      <c r="P43" s="3">
        <v>0.45786536681374806</v>
      </c>
      <c r="Q43" s="3">
        <v>0</v>
      </c>
    </row>
    <row r="44" spans="1:17" x14ac:dyDescent="0.2">
      <c r="A44" s="2">
        <v>40</v>
      </c>
      <c r="B44" s="2">
        <f t="shared" ca="1" si="2"/>
        <v>0.40535124816067336</v>
      </c>
      <c r="F44" s="4">
        <v>40</v>
      </c>
      <c r="G44" s="3">
        <v>3.96</v>
      </c>
      <c r="H44" s="3">
        <v>3.3243498463990808</v>
      </c>
      <c r="I44" s="3">
        <v>3.0378703635105495</v>
      </c>
      <c r="J44" s="3">
        <v>2.9170959066845232</v>
      </c>
      <c r="K44" s="3">
        <v>2.3015881087376582</v>
      </c>
      <c r="L44" s="3">
        <v>1.7410639497417169</v>
      </c>
      <c r="M44" s="3">
        <v>1.8940193534460061</v>
      </c>
      <c r="N44" s="3">
        <v>1.2497658750176688</v>
      </c>
      <c r="O44" s="3">
        <v>0.67028296355588679</v>
      </c>
      <c r="P44" s="3">
        <v>0.3533583177383367</v>
      </c>
      <c r="Q44" s="3">
        <v>0</v>
      </c>
    </row>
    <row r="45" spans="1:17" x14ac:dyDescent="0.2">
      <c r="A45" s="2">
        <v>41</v>
      </c>
      <c r="B45" s="2">
        <f t="shared" ca="1" si="2"/>
        <v>1.1155649753031496</v>
      </c>
      <c r="F45" s="4">
        <v>41</v>
      </c>
      <c r="G45" s="3">
        <v>3.96</v>
      </c>
      <c r="H45" s="3">
        <v>3.4822384031254829</v>
      </c>
      <c r="I45" s="3">
        <v>3.1664265732953223</v>
      </c>
      <c r="J45" s="3">
        <v>2.8200797731989118</v>
      </c>
      <c r="K45" s="3">
        <v>2.5994577683596067</v>
      </c>
      <c r="L45" s="3">
        <v>2.2700263819334894</v>
      </c>
      <c r="M45" s="3">
        <v>1.6745895260504688</v>
      </c>
      <c r="N45" s="3">
        <v>1.5727777544671671</v>
      </c>
      <c r="O45" s="3">
        <v>0.70028308834196407</v>
      </c>
      <c r="P45" s="3">
        <v>0.20604092983913613</v>
      </c>
      <c r="Q45" s="3">
        <v>0</v>
      </c>
    </row>
    <row r="46" spans="1:17" x14ac:dyDescent="0.2">
      <c r="A46" s="2">
        <v>42</v>
      </c>
      <c r="B46" s="2">
        <f t="shared" ca="1" si="2"/>
        <v>1.3313444931162255</v>
      </c>
      <c r="F46" s="4">
        <v>42</v>
      </c>
      <c r="G46" s="3">
        <v>3.96</v>
      </c>
      <c r="H46" s="3">
        <v>3.6008902725401928</v>
      </c>
      <c r="I46" s="3">
        <v>3.2174777919402175</v>
      </c>
      <c r="J46" s="3">
        <v>2.674920273307551</v>
      </c>
      <c r="K46" s="3">
        <v>2.2292825305774753</v>
      </c>
      <c r="L46" s="3">
        <v>1.6998287786419473</v>
      </c>
      <c r="M46" s="3">
        <v>1.5616614669461863</v>
      </c>
      <c r="N46" s="3">
        <v>1.3993369539501694</v>
      </c>
      <c r="O46" s="3">
        <v>0.8595544389832469</v>
      </c>
      <c r="P46" s="3">
        <v>0.25665849369850402</v>
      </c>
      <c r="Q46" s="3">
        <v>0</v>
      </c>
    </row>
    <row r="47" spans="1:17" x14ac:dyDescent="0.2">
      <c r="A47" s="2">
        <v>43</v>
      </c>
      <c r="B47" s="2">
        <f t="shared" ca="1" si="2"/>
        <v>0.34593207924702274</v>
      </c>
      <c r="F47" s="4">
        <v>43</v>
      </c>
      <c r="G47" s="3">
        <v>3.96</v>
      </c>
      <c r="H47" s="3">
        <v>3.493049052853098</v>
      </c>
      <c r="I47" s="3">
        <v>2.9172881453836417</v>
      </c>
      <c r="J47" s="3">
        <v>2.8939989386133655</v>
      </c>
      <c r="K47" s="3">
        <v>2.2996042338436453</v>
      </c>
      <c r="L47" s="3">
        <v>1.9519856628450829</v>
      </c>
      <c r="M47" s="3">
        <v>1.3271968339678673</v>
      </c>
      <c r="N47" s="3">
        <v>1.0976318142832251</v>
      </c>
      <c r="O47" s="3">
        <v>0.79837269515839981</v>
      </c>
      <c r="P47" s="3">
        <v>0.36901094166062315</v>
      </c>
      <c r="Q47" s="3">
        <v>0</v>
      </c>
    </row>
    <row r="48" spans="1:17" x14ac:dyDescent="0.2">
      <c r="A48" s="2">
        <v>44</v>
      </c>
      <c r="B48" s="2">
        <f t="shared" ca="1" si="2"/>
        <v>-0.20676023817740541</v>
      </c>
      <c r="F48" s="4">
        <v>44</v>
      </c>
      <c r="G48" s="3">
        <v>3.96</v>
      </c>
      <c r="H48" s="3">
        <v>3.749007542362726</v>
      </c>
      <c r="I48" s="3">
        <v>2.7867851122243583</v>
      </c>
      <c r="J48" s="3">
        <v>2.7064149151869668</v>
      </c>
      <c r="K48" s="3">
        <v>2.3860052668585432</v>
      </c>
      <c r="L48" s="3">
        <v>1.7382715630652263</v>
      </c>
      <c r="M48" s="3">
        <v>1.5483596006464684</v>
      </c>
      <c r="N48" s="3">
        <v>0.89381310472075204</v>
      </c>
      <c r="O48" s="3">
        <v>0.7028390083359155</v>
      </c>
      <c r="P48" s="3">
        <v>0.43869939984908801</v>
      </c>
      <c r="Q48" s="3">
        <v>0</v>
      </c>
    </row>
    <row r="49" spans="1:17" x14ac:dyDescent="0.2">
      <c r="A49" s="2">
        <v>45</v>
      </c>
      <c r="B49" s="2">
        <f t="shared" ca="1" si="2"/>
        <v>0.85755424071417941</v>
      </c>
      <c r="F49" s="4">
        <v>45</v>
      </c>
      <c r="G49" s="3">
        <v>3.96</v>
      </c>
      <c r="H49" s="3">
        <v>3.6861154589959146</v>
      </c>
      <c r="I49" s="3">
        <v>3.0478251522574129</v>
      </c>
      <c r="J49" s="3">
        <v>2.7715912199741317</v>
      </c>
      <c r="K49" s="3">
        <v>2.3522988808469498</v>
      </c>
      <c r="L49" s="3">
        <v>1.8499546487253102</v>
      </c>
      <c r="M49" s="3">
        <v>1.4378444319305868</v>
      </c>
      <c r="N49" s="3">
        <v>1.4723715930214851</v>
      </c>
      <c r="O49" s="3">
        <v>0.72690813765858653</v>
      </c>
      <c r="P49" s="3">
        <v>0.35042444289027341</v>
      </c>
      <c r="Q49" s="3">
        <v>0</v>
      </c>
    </row>
    <row r="50" spans="1:17" x14ac:dyDescent="0.2">
      <c r="A50" s="2">
        <v>46</v>
      </c>
      <c r="B50" s="2">
        <f t="shared" ca="1" si="2"/>
        <v>1.909875603799539</v>
      </c>
      <c r="F50" s="4">
        <v>46</v>
      </c>
      <c r="G50" s="3">
        <v>3.96</v>
      </c>
      <c r="H50" s="3">
        <v>3.6589412307966587</v>
      </c>
      <c r="I50" s="3">
        <v>3.0732819447613267</v>
      </c>
      <c r="J50" s="3">
        <v>2.6532246409063687</v>
      </c>
      <c r="K50" s="3">
        <v>2.4931893546699309</v>
      </c>
      <c r="L50" s="3">
        <v>1.950993786185331</v>
      </c>
      <c r="M50" s="3">
        <v>1.4204406323765959</v>
      </c>
      <c r="N50" s="3">
        <v>1.509869793514246</v>
      </c>
      <c r="O50" s="3">
        <v>0.89089975468197768</v>
      </c>
      <c r="P50" s="3">
        <v>0.51140531519345944</v>
      </c>
      <c r="Q50" s="3">
        <v>0</v>
      </c>
    </row>
    <row r="51" spans="1:17" x14ac:dyDescent="0.2">
      <c r="A51" s="2">
        <v>47</v>
      </c>
      <c r="B51" s="2">
        <f t="shared" ca="1" si="2"/>
        <v>1.5312291858473435</v>
      </c>
      <c r="F51" s="4">
        <v>47</v>
      </c>
      <c r="G51" s="3">
        <v>3.96</v>
      </c>
      <c r="H51" s="3">
        <v>3.4909035254138252</v>
      </c>
      <c r="I51" s="3">
        <v>3.0214908825110807</v>
      </c>
      <c r="J51" s="3">
        <v>2.6604114849053433</v>
      </c>
      <c r="K51" s="3">
        <v>2.4153702830449926</v>
      </c>
      <c r="L51" s="3">
        <v>1.9843219753329628</v>
      </c>
      <c r="M51" s="3">
        <v>1.5688631452762092</v>
      </c>
      <c r="N51" s="3">
        <v>1.3973176573261565</v>
      </c>
      <c r="O51" s="3">
        <v>0.70105046526567683</v>
      </c>
      <c r="P51" s="3">
        <v>0.49180427332970761</v>
      </c>
      <c r="Q51" s="3">
        <v>0</v>
      </c>
    </row>
    <row r="52" spans="1:17" x14ac:dyDescent="0.2">
      <c r="A52" s="2">
        <v>48</v>
      </c>
      <c r="B52" s="2">
        <f t="shared" ca="1" si="2"/>
        <v>-0.20165301423589305</v>
      </c>
      <c r="F52" s="4">
        <v>48</v>
      </c>
      <c r="G52" s="3">
        <v>3.9599999999999995</v>
      </c>
      <c r="H52" s="3">
        <v>3.6487457778066879</v>
      </c>
      <c r="I52" s="3">
        <v>3.1086371835421405</v>
      </c>
      <c r="J52" s="3">
        <v>2.653742462818224</v>
      </c>
      <c r="K52" s="3">
        <v>2.3908959510770456</v>
      </c>
      <c r="L52" s="3">
        <v>1.8587071362489924</v>
      </c>
      <c r="M52" s="3">
        <v>1.5060413701292072</v>
      </c>
      <c r="N52" s="3">
        <v>1.3752545005259809</v>
      </c>
      <c r="O52" s="3">
        <v>0.71818180766145134</v>
      </c>
      <c r="P52" s="3">
        <v>0.30665145258130205</v>
      </c>
      <c r="Q52" s="3">
        <v>0</v>
      </c>
    </row>
    <row r="53" spans="1:17" x14ac:dyDescent="0.2">
      <c r="A53" s="2">
        <v>49</v>
      </c>
      <c r="B53" s="2">
        <f t="shared" ca="1" si="2"/>
        <v>1.0549451357012154</v>
      </c>
      <c r="F53" s="4">
        <v>49</v>
      </c>
      <c r="G53" s="3">
        <v>3.9599999999999995</v>
      </c>
      <c r="H53" s="3">
        <v>3.5415737091108825</v>
      </c>
      <c r="I53" s="3">
        <v>3.2851669074621888</v>
      </c>
      <c r="J53" s="3">
        <v>3.0030276122324384</v>
      </c>
      <c r="K53" s="3">
        <v>2.2103831084935672</v>
      </c>
      <c r="L53" s="3">
        <v>2.1560984907887537</v>
      </c>
      <c r="M53" s="3">
        <v>1.4156436081950285</v>
      </c>
      <c r="N53" s="3">
        <v>1.1501551262657885</v>
      </c>
      <c r="O53" s="3">
        <v>0.74351642144210872</v>
      </c>
      <c r="P53" s="3">
        <v>0.56289600106037274</v>
      </c>
      <c r="Q53" s="3">
        <v>0</v>
      </c>
    </row>
    <row r="54" spans="1:17" x14ac:dyDescent="0.2">
      <c r="A54" s="2">
        <v>50</v>
      </c>
      <c r="B54" s="2">
        <f t="shared" ca="1" si="2"/>
        <v>1.1110754270302323</v>
      </c>
      <c r="F54" s="4">
        <v>50</v>
      </c>
      <c r="G54" s="3">
        <v>3.96</v>
      </c>
      <c r="H54" s="3">
        <v>3.2994685640998966</v>
      </c>
      <c r="I54" s="3">
        <v>3.2166472852741483</v>
      </c>
      <c r="J54" s="3">
        <v>2.8568623896818202</v>
      </c>
      <c r="K54" s="3">
        <v>2.4385703487260511</v>
      </c>
      <c r="L54" s="3">
        <v>1.9953725427170776</v>
      </c>
      <c r="M54" s="3">
        <v>1.3318068912568994</v>
      </c>
      <c r="N54" s="3">
        <v>1.2003978039449326</v>
      </c>
      <c r="O54" s="3">
        <v>1.0492225023054871</v>
      </c>
      <c r="P54" s="3">
        <v>0.28546284421675511</v>
      </c>
      <c r="Q54" s="3">
        <v>0</v>
      </c>
    </row>
    <row r="55" spans="1:17" x14ac:dyDescent="0.2">
      <c r="A55" s="2">
        <v>51</v>
      </c>
      <c r="B55" s="2">
        <f t="shared" ca="1" si="2"/>
        <v>6.8686643598423691E-2</v>
      </c>
      <c r="F55" s="4">
        <v>51</v>
      </c>
      <c r="G55" s="3">
        <v>3.9599999999999995</v>
      </c>
      <c r="H55" s="3">
        <v>3.4813893703958803</v>
      </c>
      <c r="I55" s="3">
        <v>2.9950960960134458</v>
      </c>
      <c r="J55" s="3">
        <v>2.7569606225891508</v>
      </c>
      <c r="K55" s="3">
        <v>2.1140298278957115</v>
      </c>
      <c r="L55" s="3">
        <v>1.7841392988512275</v>
      </c>
      <c r="M55" s="3">
        <v>1.784059920355749</v>
      </c>
      <c r="N55" s="3">
        <v>1.1206906368745133</v>
      </c>
      <c r="O55" s="3">
        <v>0.89374226559637748</v>
      </c>
      <c r="P55" s="3">
        <v>0.63737259620766717</v>
      </c>
      <c r="Q55" s="3">
        <v>0</v>
      </c>
    </row>
    <row r="56" spans="1:17" x14ac:dyDescent="0.2">
      <c r="A56" s="2">
        <v>52</v>
      </c>
      <c r="B56" s="2">
        <f t="shared" ca="1" si="2"/>
        <v>1.6282479205846805</v>
      </c>
      <c r="F56" s="4">
        <v>52</v>
      </c>
      <c r="G56" s="3">
        <v>3.96</v>
      </c>
      <c r="H56" s="3">
        <v>3.6762604331940554</v>
      </c>
      <c r="I56" s="3">
        <v>3.0359870904190394</v>
      </c>
      <c r="J56" s="3">
        <v>2.4808820498736175</v>
      </c>
      <c r="K56" s="3">
        <v>2.4659069624527978</v>
      </c>
      <c r="L56" s="3">
        <v>2.0030745955070293</v>
      </c>
      <c r="M56" s="3">
        <v>1.4749628657330538</v>
      </c>
      <c r="N56" s="3">
        <v>1.018984551424482</v>
      </c>
      <c r="O56" s="3">
        <v>0.64373860507994773</v>
      </c>
      <c r="P56" s="3">
        <v>0.6315205109996096</v>
      </c>
      <c r="Q56" s="3">
        <v>0</v>
      </c>
    </row>
    <row r="57" spans="1:17" x14ac:dyDescent="0.2">
      <c r="A57" s="2">
        <v>53</v>
      </c>
      <c r="B57" s="2">
        <f t="shared" ca="1" si="2"/>
        <v>0.54436637803380061</v>
      </c>
      <c r="F57" s="4">
        <v>53</v>
      </c>
      <c r="G57" s="3">
        <v>3.9600000000000004</v>
      </c>
      <c r="H57" s="3">
        <v>3.4186729133893023</v>
      </c>
      <c r="I57" s="3">
        <v>3.1551320071812157</v>
      </c>
      <c r="J57" s="3">
        <v>2.790825142834104</v>
      </c>
      <c r="K57" s="3">
        <v>2.392088319787705</v>
      </c>
      <c r="L57" s="3">
        <v>2.0782418688030524</v>
      </c>
      <c r="M57" s="3">
        <v>1.4347396463804958</v>
      </c>
      <c r="N57" s="3">
        <v>1.2993200038755324</v>
      </c>
      <c r="O57" s="3">
        <v>1.0498989532011971</v>
      </c>
      <c r="P57" s="3">
        <v>0.31941401360794619</v>
      </c>
      <c r="Q57" s="3">
        <v>0</v>
      </c>
    </row>
    <row r="58" spans="1:17" x14ac:dyDescent="0.2">
      <c r="A58" s="2">
        <v>54</v>
      </c>
      <c r="B58" s="2">
        <f t="shared" ca="1" si="2"/>
        <v>-0.1760542435156249</v>
      </c>
      <c r="F58" s="4">
        <v>54</v>
      </c>
      <c r="G58" s="3">
        <v>3.9599999999999995</v>
      </c>
      <c r="H58" s="3">
        <v>3.5724968837023989</v>
      </c>
      <c r="I58" s="3">
        <v>3.146874538171462</v>
      </c>
      <c r="J58" s="3">
        <v>2.6304205951844821</v>
      </c>
      <c r="K58" s="3">
        <v>2.3633400963700217</v>
      </c>
      <c r="L58" s="3">
        <v>1.9121345846043531</v>
      </c>
      <c r="M58" s="3">
        <v>1.7328796807943727</v>
      </c>
      <c r="N58" s="3">
        <v>1.3576997364270795</v>
      </c>
      <c r="O58" s="3">
        <v>0.89995586636523728</v>
      </c>
      <c r="P58" s="3">
        <v>0.74374649700294992</v>
      </c>
      <c r="Q58" s="3">
        <v>0</v>
      </c>
    </row>
    <row r="59" spans="1:17" x14ac:dyDescent="0.2">
      <c r="A59" s="2">
        <v>55</v>
      </c>
      <c r="B59" s="2">
        <f t="shared" ca="1" si="2"/>
        <v>-0.2928888512783151</v>
      </c>
      <c r="F59" s="4">
        <v>55</v>
      </c>
      <c r="G59" s="3">
        <v>3.96</v>
      </c>
      <c r="H59" s="3">
        <v>3.5114118384352113</v>
      </c>
      <c r="I59" s="3">
        <v>3.1246310194452813</v>
      </c>
      <c r="J59" s="3">
        <v>2.9965193189116852</v>
      </c>
      <c r="K59" s="3">
        <v>2.2098052045932506</v>
      </c>
      <c r="L59" s="3">
        <v>1.7203532807768709</v>
      </c>
      <c r="M59" s="3">
        <v>1.6066157332185838</v>
      </c>
      <c r="N59" s="3">
        <v>1.481373002182595</v>
      </c>
      <c r="O59" s="3">
        <v>0.89861540090733327</v>
      </c>
      <c r="P59" s="3">
        <v>0.41509648194876925</v>
      </c>
      <c r="Q59" s="3">
        <v>0</v>
      </c>
    </row>
    <row r="60" spans="1:17" x14ac:dyDescent="0.2">
      <c r="A60" s="2">
        <v>56</v>
      </c>
      <c r="B60" s="2">
        <f t="shared" ca="1" si="2"/>
        <v>0.24448965085031549</v>
      </c>
      <c r="F60" s="4">
        <v>56</v>
      </c>
      <c r="G60" s="3">
        <v>3.9600000000000004</v>
      </c>
      <c r="H60" s="3">
        <v>3.5540629724692505</v>
      </c>
      <c r="I60" s="3">
        <v>3.1826011244714785</v>
      </c>
      <c r="J60" s="3">
        <v>2.6711181509732458</v>
      </c>
      <c r="K60" s="3">
        <v>2.0156291629055176</v>
      </c>
      <c r="L60" s="3">
        <v>1.9233843444831737</v>
      </c>
      <c r="M60" s="3">
        <v>1.5335238912329525</v>
      </c>
      <c r="N60" s="3">
        <v>0.8465859653495732</v>
      </c>
      <c r="O60" s="3">
        <v>0.69506203525533117</v>
      </c>
      <c r="P60" s="3">
        <v>0.35787166850130453</v>
      </c>
      <c r="Q60" s="3">
        <v>0</v>
      </c>
    </row>
    <row r="61" spans="1:17" x14ac:dyDescent="0.2">
      <c r="A61" s="2">
        <v>57</v>
      </c>
      <c r="B61" s="2">
        <f t="shared" ca="1" si="2"/>
        <v>-0.381464067139134</v>
      </c>
      <c r="F61" s="4">
        <v>57</v>
      </c>
      <c r="G61" s="3">
        <v>3.96</v>
      </c>
      <c r="H61" s="3">
        <v>3.4870773035904272</v>
      </c>
      <c r="I61" s="3">
        <v>3.2026768913344035</v>
      </c>
      <c r="J61" s="3">
        <v>2.9134053599557581</v>
      </c>
      <c r="K61" s="3">
        <v>2.6246356131172002</v>
      </c>
      <c r="L61" s="3">
        <v>2.2153051018479339</v>
      </c>
      <c r="M61" s="3">
        <v>1.5850349966618338</v>
      </c>
      <c r="N61" s="3">
        <v>1.0027583389835724</v>
      </c>
      <c r="O61" s="3">
        <v>0.6333626849676659</v>
      </c>
      <c r="P61" s="3">
        <v>0.29154112222169692</v>
      </c>
      <c r="Q61" s="3">
        <v>0</v>
      </c>
    </row>
    <row r="62" spans="1:17" x14ac:dyDescent="0.2">
      <c r="A62" s="2">
        <v>58</v>
      </c>
      <c r="B62" s="2">
        <f t="shared" ca="1" si="2"/>
        <v>-1.5604643453704981</v>
      </c>
      <c r="F62" s="4">
        <v>58</v>
      </c>
      <c r="G62" s="3">
        <v>3.96</v>
      </c>
      <c r="H62" s="3">
        <v>3.4693583779799506</v>
      </c>
      <c r="I62" s="3">
        <v>3.1325388073367453</v>
      </c>
      <c r="J62" s="3">
        <v>2.4552908422088584</v>
      </c>
      <c r="K62" s="3">
        <v>2.5597043505743682</v>
      </c>
      <c r="L62" s="3">
        <v>1.9259673365176475</v>
      </c>
      <c r="M62" s="3">
        <v>1.8338880295731741</v>
      </c>
      <c r="N62" s="3">
        <v>1.1555899953687749</v>
      </c>
      <c r="O62" s="3">
        <v>0.5884358142222923</v>
      </c>
      <c r="P62" s="3">
        <v>0.32791897596955999</v>
      </c>
      <c r="Q62" s="3">
        <v>0</v>
      </c>
    </row>
    <row r="63" spans="1:17" x14ac:dyDescent="0.2">
      <c r="A63" s="2">
        <v>59</v>
      </c>
      <c r="B63" s="2">
        <f t="shared" ca="1" si="2"/>
        <v>-0.97211147944468224</v>
      </c>
      <c r="F63" s="4">
        <v>59</v>
      </c>
      <c r="G63" s="3">
        <v>3.96</v>
      </c>
      <c r="H63" s="3">
        <v>3.7101823794032249</v>
      </c>
      <c r="I63" s="3">
        <v>3.1833904410262428</v>
      </c>
      <c r="J63" s="3">
        <v>2.7494020128697159</v>
      </c>
      <c r="K63" s="3">
        <v>2.3280531550471517</v>
      </c>
      <c r="L63" s="3">
        <v>2.2383034776264936</v>
      </c>
      <c r="M63" s="3">
        <v>1.5890617400437868</v>
      </c>
      <c r="N63" s="3">
        <v>0.88407670972730756</v>
      </c>
      <c r="O63" s="3">
        <v>0.86330064009658958</v>
      </c>
      <c r="P63" s="3">
        <v>0.41405121099940595</v>
      </c>
      <c r="Q63" s="3">
        <v>0</v>
      </c>
    </row>
    <row r="64" spans="1:17" x14ac:dyDescent="0.2">
      <c r="A64" s="2">
        <v>60</v>
      </c>
      <c r="B64" s="2">
        <f t="shared" ca="1" si="2"/>
        <v>1.2857166509930142</v>
      </c>
      <c r="F64" s="4">
        <v>60</v>
      </c>
      <c r="G64" s="3">
        <v>3.9600000000000004</v>
      </c>
      <c r="H64" s="3">
        <v>3.6720339410262688</v>
      </c>
      <c r="I64" s="3">
        <v>3.2114449190131364</v>
      </c>
      <c r="J64" s="3">
        <v>2.8807186837752652</v>
      </c>
      <c r="K64" s="3">
        <v>2.4780213730948413</v>
      </c>
      <c r="L64" s="3">
        <v>1.7810018353044148</v>
      </c>
      <c r="M64" s="3">
        <v>1.2581669572632195</v>
      </c>
      <c r="N64" s="3">
        <v>1.063427140874482</v>
      </c>
      <c r="O64" s="3">
        <v>0.77824724604047846</v>
      </c>
      <c r="P64" s="3">
        <v>0.33450256005851686</v>
      </c>
      <c r="Q64" s="3">
        <v>0</v>
      </c>
    </row>
    <row r="65" spans="1:17" x14ac:dyDescent="0.2">
      <c r="A65" s="2">
        <v>61</v>
      </c>
      <c r="B65" s="2">
        <f t="shared" ca="1" si="2"/>
        <v>-1.9152192179558121</v>
      </c>
      <c r="F65" s="4">
        <v>61</v>
      </c>
      <c r="G65" s="3">
        <v>3.96</v>
      </c>
      <c r="H65" s="3">
        <v>3.6858510260184807</v>
      </c>
      <c r="I65" s="3">
        <v>3.1107555396766218</v>
      </c>
      <c r="J65" s="3">
        <v>2.641266846813672</v>
      </c>
      <c r="K65" s="3">
        <v>2.6529717781169087</v>
      </c>
      <c r="L65" s="3">
        <v>1.73723286384144</v>
      </c>
      <c r="M65" s="3">
        <v>1.8608091771981869</v>
      </c>
      <c r="N65" s="3">
        <v>1.1183510896068536</v>
      </c>
      <c r="O65" s="3">
        <v>0.5914705989708221</v>
      </c>
      <c r="P65" s="3">
        <v>0.43703405114813554</v>
      </c>
      <c r="Q65" s="3">
        <v>0</v>
      </c>
    </row>
    <row r="66" spans="1:17" x14ac:dyDescent="0.2">
      <c r="A66" s="2">
        <v>62</v>
      </c>
      <c r="B66" s="2">
        <f t="shared" ca="1" si="2"/>
        <v>-1.5668798387216154</v>
      </c>
      <c r="F66" s="4">
        <v>62</v>
      </c>
      <c r="G66" s="3">
        <v>3.96</v>
      </c>
      <c r="H66" s="3">
        <v>3.4485684273414572</v>
      </c>
      <c r="I66" s="3">
        <v>3.0172004766378167</v>
      </c>
      <c r="J66" s="3">
        <v>2.5781798164842931</v>
      </c>
      <c r="K66" s="3">
        <v>2.6014902869433292</v>
      </c>
      <c r="L66" s="3">
        <v>1.9813320943425896</v>
      </c>
      <c r="M66" s="3">
        <v>1.3651678749553648</v>
      </c>
      <c r="N66" s="3">
        <v>1.3828286072488034</v>
      </c>
      <c r="O66" s="3">
        <v>0.63730945449683563</v>
      </c>
      <c r="P66" s="3">
        <v>0.39484041885314525</v>
      </c>
      <c r="Q66" s="3">
        <v>0</v>
      </c>
    </row>
    <row r="67" spans="1:17" x14ac:dyDescent="0.2">
      <c r="A67" s="2">
        <v>63</v>
      </c>
      <c r="B67" s="2">
        <f t="shared" ca="1" si="2"/>
        <v>-4.8542888151026184E-2</v>
      </c>
      <c r="F67" s="4">
        <v>63</v>
      </c>
      <c r="G67" s="3">
        <v>3.96</v>
      </c>
      <c r="H67" s="3">
        <v>3.6430086613720718</v>
      </c>
      <c r="I67" s="3">
        <v>3.0948608995328426</v>
      </c>
      <c r="J67" s="3">
        <v>2.7670493033954715</v>
      </c>
      <c r="K67" s="3">
        <v>2.6066526775983081</v>
      </c>
      <c r="L67" s="3">
        <v>1.9554260819704581</v>
      </c>
      <c r="M67" s="3">
        <v>1.6259705781986116</v>
      </c>
      <c r="N67" s="3">
        <v>0.97533706507910878</v>
      </c>
      <c r="O67" s="3">
        <v>0.75296429842468404</v>
      </c>
      <c r="P67" s="3">
        <v>0.73650999684065366</v>
      </c>
      <c r="Q67" s="3">
        <v>0</v>
      </c>
    </row>
    <row r="68" spans="1:17" x14ac:dyDescent="0.2">
      <c r="A68" s="2">
        <v>64</v>
      </c>
      <c r="B68" s="2">
        <f t="shared" ca="1" si="2"/>
        <v>0.50982370880726435</v>
      </c>
      <c r="F68" s="4">
        <v>64</v>
      </c>
      <c r="G68" s="3">
        <v>3.9600000000000004</v>
      </c>
      <c r="H68" s="3">
        <v>3.3306872726805747</v>
      </c>
      <c r="I68" s="3">
        <v>3.1604763528723003</v>
      </c>
      <c r="J68" s="3">
        <v>2.7209457759037936</v>
      </c>
      <c r="K68" s="3">
        <v>2.6033717388183564</v>
      </c>
      <c r="L68" s="3">
        <v>1.9604297488860551</v>
      </c>
      <c r="M68" s="3">
        <v>1.5007720926718693</v>
      </c>
      <c r="N68" s="3">
        <v>1.1764837635168168</v>
      </c>
      <c r="O68" s="3">
        <v>0.8245305574337598</v>
      </c>
      <c r="P68" s="3">
        <v>0.35671826884761332</v>
      </c>
      <c r="Q68" s="3">
        <v>0</v>
      </c>
    </row>
    <row r="69" spans="1:17" x14ac:dyDescent="0.2">
      <c r="A69" s="2">
        <v>65</v>
      </c>
      <c r="B69" s="2">
        <f t="shared" ca="1" si="2"/>
        <v>-0.23035654702455344</v>
      </c>
      <c r="F69" s="4">
        <v>65</v>
      </c>
      <c r="G69" s="3">
        <v>3.96</v>
      </c>
      <c r="H69" s="3">
        <v>3.6398254025634196</v>
      </c>
      <c r="I69" s="3">
        <v>2.848791858371956</v>
      </c>
      <c r="J69" s="3">
        <v>2.4506262803246788</v>
      </c>
      <c r="K69" s="3">
        <v>2.4808781525225183</v>
      </c>
      <c r="L69" s="3">
        <v>1.7119018085758915</v>
      </c>
      <c r="M69" s="3">
        <v>1.6022400348788479</v>
      </c>
      <c r="N69" s="3">
        <v>0.90070311225057975</v>
      </c>
      <c r="O69" s="3">
        <v>0.84408505939482303</v>
      </c>
      <c r="P69" s="3">
        <v>0.54781799756949778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-3.890024018882042E-2</v>
      </c>
      <c r="F70" s="4">
        <v>66</v>
      </c>
      <c r="G70" s="3">
        <v>3.96</v>
      </c>
      <c r="H70" s="3">
        <v>3.6397196036255708</v>
      </c>
      <c r="I70" s="3">
        <v>2.9250993335362416</v>
      </c>
      <c r="J70" s="3">
        <v>2.6261957738090342</v>
      </c>
      <c r="K70" s="3">
        <v>2.4290302076464512</v>
      </c>
      <c r="L70" s="3">
        <v>1.7548872234094868</v>
      </c>
      <c r="M70" s="3">
        <v>1.6734895018308096</v>
      </c>
      <c r="N70" s="3">
        <v>1.294967211177092</v>
      </c>
      <c r="O70" s="3">
        <v>0.5923126211366867</v>
      </c>
      <c r="P70" s="3">
        <v>0.4221836110933827</v>
      </c>
      <c r="Q70" s="3">
        <v>0</v>
      </c>
    </row>
    <row r="71" spans="1:17" x14ac:dyDescent="0.2">
      <c r="A71" s="2">
        <v>67</v>
      </c>
      <c r="B71" s="2">
        <f t="shared" ca="1" si="3"/>
        <v>-1.3982510734184317</v>
      </c>
      <c r="F71" s="4">
        <v>67</v>
      </c>
      <c r="G71" s="3">
        <v>3.9600000000000004</v>
      </c>
      <c r="H71" s="3">
        <v>3.5292895911104671</v>
      </c>
      <c r="I71" s="3">
        <v>3.0037040546627658</v>
      </c>
      <c r="J71" s="3">
        <v>2.9750483173575337</v>
      </c>
      <c r="K71" s="3">
        <v>2.568910031912095</v>
      </c>
      <c r="L71" s="3">
        <v>2.133443187027587</v>
      </c>
      <c r="M71" s="3">
        <v>1.3686288128418216</v>
      </c>
      <c r="N71" s="3">
        <v>1.1866569984040392</v>
      </c>
      <c r="O71" s="3">
        <v>0.70855082838025518</v>
      </c>
      <c r="P71" s="3">
        <v>0.57969068547790403</v>
      </c>
      <c r="Q71" s="3">
        <v>0</v>
      </c>
    </row>
    <row r="72" spans="1:17" x14ac:dyDescent="0.2">
      <c r="A72" s="2">
        <v>68</v>
      </c>
      <c r="B72" s="2">
        <f t="shared" ca="1" si="3"/>
        <v>1.4988897102321155</v>
      </c>
      <c r="F72" s="4">
        <v>68</v>
      </c>
      <c r="G72" s="3">
        <v>3.96</v>
      </c>
      <c r="H72" s="3">
        <v>3.8453736435116324</v>
      </c>
      <c r="I72" s="3">
        <v>3.1285480990716965</v>
      </c>
      <c r="J72" s="3">
        <v>2.8211844317444696</v>
      </c>
      <c r="K72" s="3">
        <v>2.5626099044878217</v>
      </c>
      <c r="L72" s="3">
        <v>2.137167360931576</v>
      </c>
      <c r="M72" s="3">
        <v>1.3289420899523376</v>
      </c>
      <c r="N72" s="3">
        <v>1.5869018438043063</v>
      </c>
      <c r="O72" s="3">
        <v>0.73394175676751727</v>
      </c>
      <c r="P72" s="3">
        <v>0.26253065976241696</v>
      </c>
      <c r="Q72" s="3">
        <v>0</v>
      </c>
    </row>
    <row r="73" spans="1:17" x14ac:dyDescent="0.2">
      <c r="A73" s="2">
        <v>69</v>
      </c>
      <c r="B73" s="2">
        <f t="shared" ca="1" si="3"/>
        <v>-1.731504976543514</v>
      </c>
      <c r="F73" s="4">
        <v>69</v>
      </c>
      <c r="G73" s="3">
        <v>3.9600000000000004</v>
      </c>
      <c r="H73" s="3">
        <v>3.5393413248448096</v>
      </c>
      <c r="I73" s="3">
        <v>3.1352501236097128</v>
      </c>
      <c r="J73" s="3">
        <v>2.6911926002312252</v>
      </c>
      <c r="K73" s="3">
        <v>2.6078913265740553</v>
      </c>
      <c r="L73" s="3">
        <v>1.8600610898067866</v>
      </c>
      <c r="M73" s="3">
        <v>1.5451737362314595</v>
      </c>
      <c r="N73" s="3">
        <v>1.3886359642543742</v>
      </c>
      <c r="O73" s="3">
        <v>0.99632534503884451</v>
      </c>
      <c r="P73" s="3">
        <v>0.27269282770305159</v>
      </c>
      <c r="Q73" s="3">
        <v>0</v>
      </c>
    </row>
    <row r="74" spans="1:17" x14ac:dyDescent="0.2">
      <c r="A74" s="2">
        <v>70</v>
      </c>
      <c r="B74" s="2">
        <f t="shared" ca="1" si="3"/>
        <v>0.34451798689690116</v>
      </c>
      <c r="F74" s="4">
        <v>70</v>
      </c>
      <c r="G74" s="3">
        <v>3.96</v>
      </c>
      <c r="H74" s="3">
        <v>3.6829638220146954</v>
      </c>
      <c r="I74" s="3">
        <v>2.9199759511808612</v>
      </c>
      <c r="J74" s="3">
        <v>2.6616853147828463</v>
      </c>
      <c r="K74" s="3">
        <v>2.4634388206889435</v>
      </c>
      <c r="L74" s="3">
        <v>1.7981129037129218</v>
      </c>
      <c r="M74" s="3">
        <v>1.1133189470181239</v>
      </c>
      <c r="N74" s="3">
        <v>1.0115669224932604</v>
      </c>
      <c r="O74" s="3">
        <v>0.91796764465647485</v>
      </c>
      <c r="P74" s="3">
        <v>0.32021367416605695</v>
      </c>
      <c r="Q74" s="3">
        <v>0</v>
      </c>
    </row>
    <row r="75" spans="1:17" x14ac:dyDescent="0.2">
      <c r="A75" s="2">
        <v>71</v>
      </c>
      <c r="B75" s="2">
        <f t="shared" ca="1" si="3"/>
        <v>-0.49016320588953505</v>
      </c>
      <c r="F75" s="4">
        <v>71</v>
      </c>
      <c r="G75" s="3">
        <v>3.96</v>
      </c>
      <c r="H75" s="3">
        <v>3.490108979289829</v>
      </c>
      <c r="I75" s="3">
        <v>2.9752724469295728</v>
      </c>
      <c r="J75" s="3">
        <v>2.9527001502876691</v>
      </c>
      <c r="K75" s="3">
        <v>2.4663239891720519</v>
      </c>
      <c r="L75" s="3">
        <v>1.6312767646307247</v>
      </c>
      <c r="M75" s="3">
        <v>1.4822398358982192</v>
      </c>
      <c r="N75" s="3">
        <v>1.4952359158128994</v>
      </c>
      <c r="O75" s="3">
        <v>0.74848826240991917</v>
      </c>
      <c r="P75" s="3">
        <v>0.27597549114769182</v>
      </c>
      <c r="Q75" s="3">
        <v>0</v>
      </c>
    </row>
    <row r="76" spans="1:17" x14ac:dyDescent="0.2">
      <c r="A76" s="2">
        <v>72</v>
      </c>
      <c r="B76" s="2">
        <f t="shared" ca="1" si="3"/>
        <v>5.6087777624898284E-2</v>
      </c>
      <c r="F76" s="4">
        <v>72</v>
      </c>
      <c r="G76" s="3">
        <v>3.96</v>
      </c>
      <c r="H76" s="3">
        <v>3.4322154997205758</v>
      </c>
      <c r="I76" s="3">
        <v>2.9124786154086855</v>
      </c>
      <c r="J76" s="3">
        <v>3.0568966460756886</v>
      </c>
      <c r="K76" s="3">
        <v>2.5448152838744202</v>
      </c>
      <c r="L76" s="3">
        <v>1.9873274531946599</v>
      </c>
      <c r="M76" s="3">
        <v>1.7513170822911852</v>
      </c>
      <c r="N76" s="3">
        <v>1.1727735218456357</v>
      </c>
      <c r="O76" s="3">
        <v>0.61083087917462531</v>
      </c>
      <c r="P76" s="3">
        <v>0.44900731819439382</v>
      </c>
      <c r="Q76" s="3">
        <v>0</v>
      </c>
    </row>
    <row r="77" spans="1:17" x14ac:dyDescent="0.2">
      <c r="A77" s="2">
        <v>73</v>
      </c>
      <c r="B77" s="2">
        <f t="shared" ca="1" si="3"/>
        <v>-0.64138720631503843</v>
      </c>
      <c r="F77" s="4">
        <v>73</v>
      </c>
      <c r="G77" s="3">
        <v>3.96</v>
      </c>
      <c r="H77" s="3">
        <v>3.5868224962661106</v>
      </c>
      <c r="I77" s="3">
        <v>3.1851937956902483</v>
      </c>
      <c r="J77" s="3">
        <v>3.1410186892754974</v>
      </c>
      <c r="K77" s="3">
        <v>2.1089465460834491</v>
      </c>
      <c r="L77" s="3">
        <v>1.8786183126481004</v>
      </c>
      <c r="M77" s="3">
        <v>1.405607043829544</v>
      </c>
      <c r="N77" s="3">
        <v>1.3977622811051356</v>
      </c>
      <c r="O77" s="3">
        <v>0.90779630467938199</v>
      </c>
      <c r="P77" s="3">
        <v>0.3148998850830747</v>
      </c>
      <c r="Q77" s="3">
        <v>0</v>
      </c>
    </row>
    <row r="78" spans="1:17" x14ac:dyDescent="0.2">
      <c r="A78" s="2">
        <v>74</v>
      </c>
      <c r="B78" s="2">
        <f t="shared" ca="1" si="3"/>
        <v>0.57408410117179021</v>
      </c>
      <c r="F78" s="4">
        <v>74</v>
      </c>
      <c r="G78" s="3">
        <v>3.96</v>
      </c>
      <c r="H78" s="3">
        <v>3.2236367700512361</v>
      </c>
      <c r="I78" s="3">
        <v>2.8936776360965184</v>
      </c>
      <c r="J78" s="3">
        <v>2.970302929963792</v>
      </c>
      <c r="K78" s="3">
        <v>2.1076955610304209</v>
      </c>
      <c r="L78" s="3">
        <v>1.858606238066788</v>
      </c>
      <c r="M78" s="3">
        <v>1.6183370051703154</v>
      </c>
      <c r="N78" s="3">
        <v>1.231723255825258</v>
      </c>
      <c r="O78" s="3">
        <v>0.85516489989756539</v>
      </c>
      <c r="P78" s="3">
        <v>0.32485375485505125</v>
      </c>
      <c r="Q78" s="3">
        <v>0</v>
      </c>
    </row>
    <row r="79" spans="1:17" x14ac:dyDescent="0.2">
      <c r="A79" s="2">
        <v>75</v>
      </c>
      <c r="B79" s="2">
        <f t="shared" ca="1" si="3"/>
        <v>0.9087973916926938</v>
      </c>
      <c r="F79" s="4">
        <v>75</v>
      </c>
      <c r="G79" s="3">
        <v>3.96</v>
      </c>
      <c r="H79" s="3">
        <v>3.5346786410316713</v>
      </c>
      <c r="I79" s="3">
        <v>3.1478554471992806</v>
      </c>
      <c r="J79" s="3">
        <v>2.5424710772253967</v>
      </c>
      <c r="K79" s="3">
        <v>2.4601279515676233</v>
      </c>
      <c r="L79" s="3">
        <v>1.6229661053340882</v>
      </c>
      <c r="M79" s="3">
        <v>1.780657018241866</v>
      </c>
      <c r="N79" s="3">
        <v>1.6624734757297626</v>
      </c>
      <c r="O79" s="3">
        <v>0.65222222771312388</v>
      </c>
      <c r="P79" s="3">
        <v>0.41341983018698791</v>
      </c>
      <c r="Q79" s="3">
        <v>0</v>
      </c>
    </row>
    <row r="80" spans="1:17" x14ac:dyDescent="0.2">
      <c r="A80" s="2">
        <v>76</v>
      </c>
      <c r="B80" s="2">
        <f t="shared" ca="1" si="3"/>
        <v>-0.33938610757256654</v>
      </c>
      <c r="F80" s="4">
        <v>76</v>
      </c>
      <c r="G80" s="3">
        <v>3.96</v>
      </c>
      <c r="H80" s="3">
        <v>3.4285644963190225</v>
      </c>
      <c r="I80" s="3">
        <v>3.2371694052459272</v>
      </c>
      <c r="J80" s="3">
        <v>2.8249753413818777</v>
      </c>
      <c r="K80" s="3">
        <v>2.4207886512797185</v>
      </c>
      <c r="L80" s="3">
        <v>2.0575947510571901</v>
      </c>
      <c r="M80" s="3">
        <v>1.5426805078145371</v>
      </c>
      <c r="N80" s="3">
        <v>1.0016523553689953</v>
      </c>
      <c r="O80" s="3">
        <v>0.75054003698528615</v>
      </c>
      <c r="P80" s="3">
        <v>0.46369006428803061</v>
      </c>
      <c r="Q80" s="3">
        <v>0</v>
      </c>
    </row>
    <row r="81" spans="1:17" x14ac:dyDescent="0.2">
      <c r="A81" s="2">
        <v>77</v>
      </c>
      <c r="B81" s="2">
        <f t="shared" ca="1" si="3"/>
        <v>-1.0618681474100491</v>
      </c>
      <c r="F81" s="4">
        <v>77</v>
      </c>
      <c r="G81" s="3">
        <v>3.96</v>
      </c>
      <c r="H81" s="3">
        <v>3.7006624280507281</v>
      </c>
      <c r="I81" s="3">
        <v>3.3745143411498413</v>
      </c>
      <c r="J81" s="3">
        <v>2.8541711132666001</v>
      </c>
      <c r="K81" s="3">
        <v>2.4977006515855167</v>
      </c>
      <c r="L81" s="3">
        <v>1.8066456221411309</v>
      </c>
      <c r="M81" s="3">
        <v>1.805996138011347</v>
      </c>
      <c r="N81" s="3">
        <v>1.0997282778392328</v>
      </c>
      <c r="O81" s="3">
        <v>0.75138404708842066</v>
      </c>
      <c r="P81" s="3">
        <v>0.35954480275246065</v>
      </c>
      <c r="Q81" s="3">
        <v>0</v>
      </c>
    </row>
    <row r="82" spans="1:17" x14ac:dyDescent="0.2">
      <c r="A82" s="2">
        <v>78</v>
      </c>
      <c r="B82" s="2">
        <f t="shared" ca="1" si="3"/>
        <v>-0.36070592983218164</v>
      </c>
      <c r="F82" s="4">
        <v>78</v>
      </c>
      <c r="G82" s="3">
        <v>3.96</v>
      </c>
      <c r="H82" s="3">
        <v>3.513795259490172</v>
      </c>
      <c r="I82" s="3">
        <v>3.2896534670122182</v>
      </c>
      <c r="J82" s="3">
        <v>2.7552505265873783</v>
      </c>
      <c r="K82" s="3">
        <v>2.062465883317691</v>
      </c>
      <c r="L82" s="3">
        <v>2.4369978863061519</v>
      </c>
      <c r="M82" s="3">
        <v>1.2829288063621229</v>
      </c>
      <c r="N82" s="3">
        <v>1.2796490061031944</v>
      </c>
      <c r="O82" s="3">
        <v>0.96502756093560238</v>
      </c>
      <c r="P82" s="3">
        <v>0.54941316156457232</v>
      </c>
      <c r="Q82" s="3">
        <v>0</v>
      </c>
    </row>
    <row r="83" spans="1:17" x14ac:dyDescent="0.2">
      <c r="A83" s="2">
        <v>79</v>
      </c>
      <c r="B83" s="2">
        <f t="shared" ca="1" si="3"/>
        <v>0.32382657956195021</v>
      </c>
      <c r="F83" s="4">
        <v>79</v>
      </c>
      <c r="G83" s="3">
        <v>3.96</v>
      </c>
      <c r="H83" s="3">
        <v>3.4863202252541283</v>
      </c>
      <c r="I83" s="3">
        <v>3.1860220849006571</v>
      </c>
      <c r="J83" s="3">
        <v>2.8490472267968698</v>
      </c>
      <c r="K83" s="3">
        <v>2.5016064324336069</v>
      </c>
      <c r="L83" s="3">
        <v>2.186738344576296</v>
      </c>
      <c r="M83" s="3">
        <v>1.1274263850152411</v>
      </c>
      <c r="N83" s="3">
        <v>1.3846053337938358</v>
      </c>
      <c r="O83" s="3">
        <v>0.74228103333741347</v>
      </c>
      <c r="P83" s="3">
        <v>0.40153251712122889</v>
      </c>
      <c r="Q83" s="3">
        <v>0</v>
      </c>
    </row>
    <row r="84" spans="1:17" x14ac:dyDescent="0.2">
      <c r="A84" s="2">
        <v>80</v>
      </c>
      <c r="B84" s="2">
        <f t="shared" ca="1" si="3"/>
        <v>6.2634930316423323E-2</v>
      </c>
      <c r="F84" s="4">
        <v>80</v>
      </c>
      <c r="G84" s="3">
        <v>3.96</v>
      </c>
      <c r="H84" s="3">
        <v>3.4428705214773827</v>
      </c>
      <c r="I84" s="3">
        <v>3.193643804600578</v>
      </c>
      <c r="J84" s="3">
        <v>2.7165474893516679</v>
      </c>
      <c r="K84" s="3">
        <v>2.7441139639891849</v>
      </c>
      <c r="L84" s="3">
        <v>1.7943000861940646</v>
      </c>
      <c r="M84" s="3">
        <v>1.563910951363324</v>
      </c>
      <c r="N84" s="3">
        <v>1.460672700556833</v>
      </c>
      <c r="O84" s="3">
        <v>0.72132311902285118</v>
      </c>
      <c r="P84" s="3">
        <v>0.45408978089951962</v>
      </c>
      <c r="Q84" s="3">
        <v>0</v>
      </c>
    </row>
    <row r="85" spans="1:17" x14ac:dyDescent="0.2">
      <c r="A85" s="2">
        <v>81</v>
      </c>
      <c r="B85" s="2">
        <f t="shared" ca="1" si="3"/>
        <v>1.0841705314687122</v>
      </c>
      <c r="F85" s="4">
        <v>81</v>
      </c>
      <c r="G85" s="3">
        <v>3.96</v>
      </c>
      <c r="H85" s="3">
        <v>3.464823615565078</v>
      </c>
      <c r="I85" s="3">
        <v>3.1332285711688725</v>
      </c>
      <c r="J85" s="3">
        <v>2.7426586542765161</v>
      </c>
      <c r="K85" s="3">
        <v>2.6538165380044365</v>
      </c>
      <c r="L85" s="3">
        <v>2.2567224910680652</v>
      </c>
      <c r="M85" s="3">
        <v>1.6040212272752881</v>
      </c>
      <c r="N85" s="3">
        <v>1.3919616645520487</v>
      </c>
      <c r="O85" s="3">
        <v>0.86334291361703897</v>
      </c>
      <c r="P85" s="3">
        <v>0.35963009023649373</v>
      </c>
      <c r="Q85" s="3">
        <v>0</v>
      </c>
    </row>
    <row r="86" spans="1:17" x14ac:dyDescent="0.2">
      <c r="A86" s="2">
        <v>82</v>
      </c>
      <c r="B86" s="2">
        <f t="shared" ca="1" si="3"/>
        <v>-1.8331151165214794</v>
      </c>
      <c r="F86" s="4">
        <v>82</v>
      </c>
      <c r="G86" s="3">
        <v>3.96</v>
      </c>
      <c r="H86" s="3">
        <v>3.2506122098548555</v>
      </c>
      <c r="I86" s="3">
        <v>3.1603453821985097</v>
      </c>
      <c r="J86" s="3">
        <v>2.842808057462284</v>
      </c>
      <c r="K86" s="3">
        <v>2.0724416351668067</v>
      </c>
      <c r="L86" s="3">
        <v>1.7440740218292923</v>
      </c>
      <c r="M86" s="3">
        <v>1.8433716117814261</v>
      </c>
      <c r="N86" s="3">
        <v>1.3449117387481844</v>
      </c>
      <c r="O86" s="3">
        <v>0.94307972814224406</v>
      </c>
      <c r="P86" s="3">
        <v>0.57176985675110037</v>
      </c>
      <c r="Q86" s="3">
        <v>0</v>
      </c>
    </row>
    <row r="87" spans="1:17" x14ac:dyDescent="0.2">
      <c r="A87" s="2">
        <v>83</v>
      </c>
      <c r="B87" s="2">
        <f t="shared" ca="1" si="3"/>
        <v>0.43422890406368619</v>
      </c>
      <c r="F87" s="4">
        <v>83</v>
      </c>
      <c r="G87" s="3">
        <v>3.96</v>
      </c>
      <c r="H87" s="3">
        <v>3.5859913130737797</v>
      </c>
      <c r="I87" s="3">
        <v>2.9427695980680495</v>
      </c>
      <c r="J87" s="3">
        <v>2.7228779379204218</v>
      </c>
      <c r="K87" s="3">
        <v>1.8784760697478406</v>
      </c>
      <c r="L87" s="3">
        <v>1.9931794346173703</v>
      </c>
      <c r="M87" s="3">
        <v>1.6419132244942265</v>
      </c>
      <c r="N87" s="3">
        <v>1.3872485336016798</v>
      </c>
      <c r="O87" s="3">
        <v>0.89798357119577421</v>
      </c>
      <c r="P87" s="3">
        <v>0.75273222999086475</v>
      </c>
      <c r="Q87" s="3">
        <v>0</v>
      </c>
    </row>
    <row r="88" spans="1:17" x14ac:dyDescent="0.2">
      <c r="A88" s="2">
        <v>84</v>
      </c>
      <c r="B88" s="2">
        <f t="shared" ca="1" si="3"/>
        <v>-0.31093852885414786</v>
      </c>
      <c r="F88" s="4">
        <v>84</v>
      </c>
      <c r="G88" s="3">
        <v>3.96</v>
      </c>
      <c r="H88" s="3">
        <v>3.5056503845393649</v>
      </c>
      <c r="I88" s="3">
        <v>3.1400438699878199</v>
      </c>
      <c r="J88" s="3">
        <v>2.4550807884104944</v>
      </c>
      <c r="K88" s="3">
        <v>2.3918923810891437</v>
      </c>
      <c r="L88" s="3">
        <v>1.8750404111827768</v>
      </c>
      <c r="M88" s="3">
        <v>1.700002524275064</v>
      </c>
      <c r="N88" s="3">
        <v>1.338660871763776</v>
      </c>
      <c r="O88" s="3">
        <v>0.65315983741611883</v>
      </c>
      <c r="P88" s="3">
        <v>0.42033750435634093</v>
      </c>
      <c r="Q88" s="3">
        <v>0</v>
      </c>
    </row>
    <row r="89" spans="1:17" x14ac:dyDescent="0.2">
      <c r="A89" s="2">
        <v>85</v>
      </c>
      <c r="B89" s="2">
        <f t="shared" ca="1" si="3"/>
        <v>-1.6584450868294287</v>
      </c>
      <c r="F89" s="4">
        <v>85</v>
      </c>
      <c r="G89" s="3">
        <v>3.96</v>
      </c>
      <c r="H89" s="3">
        <v>3.742408730650773</v>
      </c>
      <c r="I89" s="3">
        <v>3.310183406139966</v>
      </c>
      <c r="J89" s="3">
        <v>3.0404581825299277</v>
      </c>
      <c r="K89" s="3">
        <v>2.4686105210006022</v>
      </c>
      <c r="L89" s="3">
        <v>2.2324896465635922</v>
      </c>
      <c r="M89" s="3">
        <v>1.2479921933364295</v>
      </c>
      <c r="N89" s="3">
        <v>0.836770125305493</v>
      </c>
      <c r="O89" s="3">
        <v>0.81958246408249813</v>
      </c>
      <c r="P89" s="3">
        <v>0.33962398446656195</v>
      </c>
      <c r="Q89" s="3">
        <v>0</v>
      </c>
    </row>
    <row r="90" spans="1:17" x14ac:dyDescent="0.2">
      <c r="A90" s="2">
        <v>86</v>
      </c>
      <c r="B90" s="2">
        <f t="shared" ca="1" si="3"/>
        <v>-6.138635697052594E-2</v>
      </c>
      <c r="F90" s="4">
        <v>86</v>
      </c>
      <c r="G90" s="3">
        <v>3.96</v>
      </c>
      <c r="H90" s="3">
        <v>3.5994046400285185</v>
      </c>
      <c r="I90" s="3">
        <v>3.2851979634076689</v>
      </c>
      <c r="J90" s="3">
        <v>3.0236461820119498</v>
      </c>
      <c r="K90" s="3">
        <v>2.3257651388982454</v>
      </c>
      <c r="L90" s="3">
        <v>2.0353147709551496</v>
      </c>
      <c r="M90" s="3">
        <v>1.5068510552815173</v>
      </c>
      <c r="N90" s="3">
        <v>1.0190238047054911</v>
      </c>
      <c r="O90" s="3">
        <v>0.88637994471481119</v>
      </c>
      <c r="P90" s="3">
        <v>0.55978088532135306</v>
      </c>
      <c r="Q90" s="3">
        <v>0</v>
      </c>
    </row>
    <row r="91" spans="1:17" x14ac:dyDescent="0.2">
      <c r="A91" s="2">
        <v>87</v>
      </c>
      <c r="B91" s="2">
        <f t="shared" ca="1" si="3"/>
        <v>-5.6511655658697271E-2</v>
      </c>
      <c r="F91" s="4">
        <v>87</v>
      </c>
      <c r="G91" s="3">
        <v>3.96</v>
      </c>
      <c r="H91" s="3">
        <v>3.6405355858475881</v>
      </c>
      <c r="I91" s="3">
        <v>3.3062609721648557</v>
      </c>
      <c r="J91" s="3">
        <v>2.650171021294955</v>
      </c>
      <c r="K91" s="3">
        <v>2.6193490363155174</v>
      </c>
      <c r="L91" s="3">
        <v>1.9477675003406076</v>
      </c>
      <c r="M91" s="3">
        <v>1.5629717816398723</v>
      </c>
      <c r="N91" s="3">
        <v>0.97703306211271124</v>
      </c>
      <c r="O91" s="3">
        <v>1.0900291425894393</v>
      </c>
      <c r="P91" s="3">
        <v>0.56307119828799779</v>
      </c>
      <c r="Q91" s="3">
        <v>0</v>
      </c>
    </row>
    <row r="92" spans="1:17" x14ac:dyDescent="0.2">
      <c r="A92" s="2">
        <v>88</v>
      </c>
      <c r="B92" s="2">
        <f t="shared" ca="1" si="3"/>
        <v>0.24753765045945761</v>
      </c>
      <c r="F92" s="4">
        <v>88</v>
      </c>
      <c r="G92" s="3">
        <v>3.96</v>
      </c>
      <c r="H92" s="3">
        <v>3.7619692902554012</v>
      </c>
      <c r="I92" s="3">
        <v>2.5826058457737187</v>
      </c>
      <c r="J92" s="3">
        <v>2.8093302658761767</v>
      </c>
      <c r="K92" s="3">
        <v>2.2822778934208583</v>
      </c>
      <c r="L92" s="3">
        <v>1.8587986660184377</v>
      </c>
      <c r="M92" s="3">
        <v>1.6975564621694865</v>
      </c>
      <c r="N92" s="3">
        <v>1.2658792208047267</v>
      </c>
      <c r="O92" s="3">
        <v>0.81293513641195236</v>
      </c>
      <c r="P92" s="3">
        <v>0.29902156651376349</v>
      </c>
      <c r="Q92" s="3">
        <v>0</v>
      </c>
    </row>
    <row r="93" spans="1:17" x14ac:dyDescent="0.2">
      <c r="A93" s="2">
        <v>89</v>
      </c>
      <c r="B93" s="2">
        <f t="shared" ca="1" si="3"/>
        <v>1.5353363352405796</v>
      </c>
      <c r="F93" s="4">
        <v>89</v>
      </c>
      <c r="G93" s="3">
        <v>3.96</v>
      </c>
      <c r="H93" s="3">
        <v>3.3878883617666853</v>
      </c>
      <c r="I93" s="3">
        <v>3.3873044280822096</v>
      </c>
      <c r="J93" s="3">
        <v>2.7940275758680206</v>
      </c>
      <c r="K93" s="3">
        <v>2.1176273689907279</v>
      </c>
      <c r="L93" s="3">
        <v>2.0012091155772405</v>
      </c>
      <c r="M93" s="3">
        <v>1.7348186098165599</v>
      </c>
      <c r="N93" s="3">
        <v>1.171508793876421</v>
      </c>
      <c r="O93" s="3">
        <v>0.85524886794308153</v>
      </c>
      <c r="P93" s="3">
        <v>0.45005756867022106</v>
      </c>
      <c r="Q93" s="3">
        <v>0</v>
      </c>
    </row>
    <row r="94" spans="1:17" x14ac:dyDescent="0.2">
      <c r="A94" s="2">
        <v>90</v>
      </c>
      <c r="B94" s="2">
        <f t="shared" ca="1" si="3"/>
        <v>-0.12970520654071593</v>
      </c>
      <c r="F94" s="4">
        <v>90</v>
      </c>
      <c r="G94" s="3">
        <v>3.9600000000000004</v>
      </c>
      <c r="H94" s="3">
        <v>3.2904376179784904</v>
      </c>
      <c r="I94" s="3">
        <v>2.9161041925335174</v>
      </c>
      <c r="J94" s="3">
        <v>2.9448964375036795</v>
      </c>
      <c r="K94" s="3">
        <v>2.4184190619903392</v>
      </c>
      <c r="L94" s="3">
        <v>1.8783318162567613</v>
      </c>
      <c r="M94" s="3">
        <v>1.6222991918656455</v>
      </c>
      <c r="N94" s="3">
        <v>1.1139791598121902</v>
      </c>
      <c r="O94" s="3">
        <v>0.89852862732375594</v>
      </c>
      <c r="P94" s="3">
        <v>0.53406125214644018</v>
      </c>
      <c r="Q94" s="3">
        <v>0</v>
      </c>
    </row>
    <row r="95" spans="1:17" x14ac:dyDescent="0.2">
      <c r="A95" s="2">
        <v>91</v>
      </c>
      <c r="B95" s="2">
        <f t="shared" ca="1" si="3"/>
        <v>-0.69321907528431581</v>
      </c>
      <c r="F95" s="4">
        <v>91</v>
      </c>
      <c r="G95" s="3">
        <v>3.9600000000000004</v>
      </c>
      <c r="H95" s="3">
        <v>3.6257859851755816</v>
      </c>
      <c r="I95" s="3">
        <v>3.2915911273895406</v>
      </c>
      <c r="J95" s="3">
        <v>2.6777104766168058</v>
      </c>
      <c r="K95" s="3">
        <v>2.375808057845461</v>
      </c>
      <c r="L95" s="3">
        <v>1.7969329934214811</v>
      </c>
      <c r="M95" s="3">
        <v>1.7162523619006809</v>
      </c>
      <c r="N95" s="3">
        <v>1.2224163741539293</v>
      </c>
      <c r="O95" s="3">
        <v>0.80456469424152632</v>
      </c>
      <c r="P95" s="3">
        <v>0.63997798833461006</v>
      </c>
      <c r="Q95" s="3">
        <v>0</v>
      </c>
    </row>
    <row r="96" spans="1:17" x14ac:dyDescent="0.2">
      <c r="A96" s="2">
        <v>92</v>
      </c>
      <c r="B96" s="2">
        <f t="shared" ca="1" si="3"/>
        <v>-5.9914227538375442E-2</v>
      </c>
      <c r="F96" s="4">
        <v>92</v>
      </c>
      <c r="G96" s="3">
        <v>3.96</v>
      </c>
      <c r="H96" s="3">
        <v>3.6690354186522534</v>
      </c>
      <c r="I96" s="3">
        <v>3.1710111516342612</v>
      </c>
      <c r="J96" s="3">
        <v>2.5932671202032065</v>
      </c>
      <c r="K96" s="3">
        <v>2.3410064764128466</v>
      </c>
      <c r="L96" s="3">
        <v>2.0675421555931375</v>
      </c>
      <c r="M96" s="3">
        <v>1.4118473872583401</v>
      </c>
      <c r="N96" s="3">
        <v>1.1464882767809739</v>
      </c>
      <c r="O96" s="3">
        <v>0.78228839590790222</v>
      </c>
      <c r="P96" s="3">
        <v>0.52805588382016055</v>
      </c>
      <c r="Q96" s="3">
        <v>0</v>
      </c>
    </row>
    <row r="97" spans="1:17" x14ac:dyDescent="0.2">
      <c r="A97" s="2">
        <v>93</v>
      </c>
      <c r="B97" s="2">
        <f t="shared" ca="1" si="3"/>
        <v>-0.90883680374110376</v>
      </c>
      <c r="F97" s="4">
        <v>93</v>
      </c>
      <c r="G97" s="3">
        <v>3.96</v>
      </c>
      <c r="H97" s="3">
        <v>3.4571282700051369</v>
      </c>
      <c r="I97" s="3">
        <v>3.0278899984737371</v>
      </c>
      <c r="J97" s="3">
        <v>2.637651278400905</v>
      </c>
      <c r="K97" s="3">
        <v>2.2540367950409825</v>
      </c>
      <c r="L97" s="3">
        <v>2.355363816163957</v>
      </c>
      <c r="M97" s="3">
        <v>1.8644441057130408</v>
      </c>
      <c r="N97" s="3">
        <v>1.0760973845761519</v>
      </c>
      <c r="O97" s="3">
        <v>0.97767456884177439</v>
      </c>
      <c r="P97" s="3">
        <v>0.25570228054536975</v>
      </c>
      <c r="Q97" s="3">
        <v>0</v>
      </c>
    </row>
    <row r="98" spans="1:17" x14ac:dyDescent="0.2">
      <c r="A98" s="2">
        <v>94</v>
      </c>
      <c r="B98" s="2">
        <f t="shared" ca="1" si="3"/>
        <v>-1.5972185078963717</v>
      </c>
      <c r="F98" s="4">
        <v>94</v>
      </c>
      <c r="G98" s="3">
        <v>3.9599999999999995</v>
      </c>
      <c r="H98" s="3">
        <v>3.4128061716939424</v>
      </c>
      <c r="I98" s="3">
        <v>3.1179970451522947</v>
      </c>
      <c r="J98" s="3">
        <v>2.5456756260615911</v>
      </c>
      <c r="K98" s="3">
        <v>2.2088714785450918</v>
      </c>
      <c r="L98" s="3">
        <v>1.8698482771571425</v>
      </c>
      <c r="M98" s="3">
        <v>1.5929628399136779</v>
      </c>
      <c r="N98" s="3">
        <v>1.5514835861379506</v>
      </c>
      <c r="O98" s="3">
        <v>0.71287146353313735</v>
      </c>
      <c r="P98" s="3">
        <v>0.29838115695663314</v>
      </c>
      <c r="Q98" s="3">
        <v>0</v>
      </c>
    </row>
    <row r="99" spans="1:17" x14ac:dyDescent="0.2">
      <c r="A99" s="2">
        <v>95</v>
      </c>
      <c r="B99" s="2">
        <f t="shared" ca="1" si="3"/>
        <v>-1.3178133442790967</v>
      </c>
      <c r="F99" s="4">
        <v>95</v>
      </c>
      <c r="G99" s="3">
        <v>3.96</v>
      </c>
      <c r="H99" s="3">
        <v>3.7874358382267301</v>
      </c>
      <c r="I99" s="3">
        <v>3.1852727104606267</v>
      </c>
      <c r="J99" s="3">
        <v>2.2756899648973725</v>
      </c>
      <c r="K99" s="3">
        <v>2.5472949838641936</v>
      </c>
      <c r="L99" s="3">
        <v>1.8031247496938709</v>
      </c>
      <c r="M99" s="3">
        <v>1.3251220987796368</v>
      </c>
      <c r="N99" s="3">
        <v>1.3165167882211739</v>
      </c>
      <c r="O99" s="3">
        <v>0.8596901324749483</v>
      </c>
      <c r="P99" s="3">
        <v>0.18559586608884476</v>
      </c>
      <c r="Q99" s="3">
        <v>0</v>
      </c>
    </row>
    <row r="100" spans="1:17" x14ac:dyDescent="0.2">
      <c r="A100" s="2">
        <v>96</v>
      </c>
      <c r="B100" s="2">
        <f t="shared" ca="1" si="3"/>
        <v>0.91507891495337379</v>
      </c>
      <c r="F100" s="4">
        <v>96</v>
      </c>
      <c r="G100" s="3">
        <v>3.9600000000000004</v>
      </c>
      <c r="H100" s="3">
        <v>3.6260040001088854</v>
      </c>
      <c r="I100" s="3">
        <v>3.174509071872889</v>
      </c>
      <c r="J100" s="3">
        <v>2.6275447335307418</v>
      </c>
      <c r="K100" s="3">
        <v>2.4142503567235458</v>
      </c>
      <c r="L100" s="3">
        <v>1.5099880882030805</v>
      </c>
      <c r="M100" s="3">
        <v>1.708639795736127</v>
      </c>
      <c r="N100" s="3">
        <v>1.2453636455088084</v>
      </c>
      <c r="O100" s="3">
        <v>0.76388654943487122</v>
      </c>
      <c r="P100" s="3">
        <v>0.61132161694373466</v>
      </c>
      <c r="Q100" s="3">
        <v>0</v>
      </c>
    </row>
    <row r="101" spans="1:17" x14ac:dyDescent="0.2">
      <c r="A101" s="2">
        <v>97</v>
      </c>
      <c r="B101" s="2">
        <f t="shared" ca="1" si="3"/>
        <v>2.779182757167789</v>
      </c>
      <c r="F101" s="4">
        <v>97</v>
      </c>
      <c r="G101" s="3">
        <v>3.9600000000000004</v>
      </c>
      <c r="H101" s="3">
        <v>3.5809590161478368</v>
      </c>
      <c r="I101" s="3">
        <v>2.972731669895309</v>
      </c>
      <c r="J101" s="3">
        <v>2.7528833548729059</v>
      </c>
      <c r="K101" s="3">
        <v>2.4097375342511174</v>
      </c>
      <c r="L101" s="3">
        <v>1.9267761377926684</v>
      </c>
      <c r="M101" s="3">
        <v>1.7943025563407635</v>
      </c>
      <c r="N101" s="3">
        <v>1.1837103616255553</v>
      </c>
      <c r="O101" s="3">
        <v>0.89562410098789413</v>
      </c>
      <c r="P101" s="3">
        <v>0.35361394362359566</v>
      </c>
      <c r="Q101" s="3">
        <v>0</v>
      </c>
    </row>
    <row r="102" spans="1:17" x14ac:dyDescent="0.2">
      <c r="A102" s="2">
        <v>98</v>
      </c>
      <c r="B102" s="2">
        <f t="shared" ca="1" si="3"/>
        <v>-0.2032312513027541</v>
      </c>
      <c r="F102" s="4">
        <v>98</v>
      </c>
      <c r="G102" s="3">
        <v>3.96</v>
      </c>
      <c r="H102" s="3">
        <v>3.6465027120961442</v>
      </c>
      <c r="I102" s="3">
        <v>2.7836215704016447</v>
      </c>
      <c r="J102" s="3">
        <v>2.7832439236011051</v>
      </c>
      <c r="K102" s="3">
        <v>2.5390952796223867</v>
      </c>
      <c r="L102" s="3">
        <v>2.28417892875457</v>
      </c>
      <c r="M102" s="3">
        <v>1.7281533410269201</v>
      </c>
      <c r="N102" s="3">
        <v>0.95614166063144312</v>
      </c>
      <c r="O102" s="3">
        <v>1.0248395150254783</v>
      </c>
      <c r="P102" s="3">
        <v>0.32941669701844367</v>
      </c>
      <c r="Q102" s="3">
        <v>0</v>
      </c>
    </row>
    <row r="103" spans="1:17" x14ac:dyDescent="0.2">
      <c r="A103" s="2">
        <v>99</v>
      </c>
      <c r="B103" s="2">
        <f t="shared" ca="1" si="3"/>
        <v>-1.095380859465855</v>
      </c>
      <c r="F103" s="4">
        <v>99</v>
      </c>
      <c r="G103" s="3">
        <v>3.96</v>
      </c>
      <c r="H103" s="3">
        <v>3.4591155827531872</v>
      </c>
      <c r="I103" s="3">
        <v>3.0817224494177</v>
      </c>
      <c r="J103" s="3">
        <v>2.587848518134356</v>
      </c>
      <c r="K103" s="3">
        <v>2.4748009065467134</v>
      </c>
      <c r="L103" s="3">
        <v>2.3334895877314428</v>
      </c>
      <c r="M103" s="3">
        <v>1.7479213407741865</v>
      </c>
      <c r="N103" s="3">
        <v>1.0449934568777777</v>
      </c>
      <c r="O103" s="3">
        <v>1.2292575423174243</v>
      </c>
      <c r="P103" s="3">
        <v>0.30482109948018343</v>
      </c>
      <c r="Q103" s="3">
        <v>0</v>
      </c>
    </row>
    <row r="104" spans="1:17" x14ac:dyDescent="0.2">
      <c r="A104" s="2">
        <v>100</v>
      </c>
      <c r="B104" s="2">
        <f t="shared" ca="1" si="3"/>
        <v>-0.13171617686872006</v>
      </c>
      <c r="F104" s="4">
        <v>100</v>
      </c>
      <c r="G104" s="3">
        <v>3.96</v>
      </c>
      <c r="H104" s="3">
        <v>3.5726566940896807</v>
      </c>
      <c r="I104" s="3">
        <v>3.3857944877642727</v>
      </c>
      <c r="J104" s="3">
        <v>2.6948175034149284</v>
      </c>
      <c r="K104" s="3">
        <v>2.7093066697925248</v>
      </c>
      <c r="L104" s="3">
        <v>2.1423980336317876</v>
      </c>
      <c r="M104" s="3">
        <v>1.5442451197850282</v>
      </c>
      <c r="N104" s="3">
        <v>1.1474989107458848</v>
      </c>
      <c r="O104" s="3">
        <v>0.80078132743595576</v>
      </c>
      <c r="P104" s="3">
        <v>0.37827542363728706</v>
      </c>
      <c r="Q104" s="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152</v>
      </c>
    </row>
    <row r="2" spans="1:1" x14ac:dyDescent="0.3">
      <c r="A2" s="1" t="s">
        <v>153</v>
      </c>
    </row>
    <row r="3" spans="1:1" x14ac:dyDescent="0.3">
      <c r="A3" s="1" t="s">
        <v>154</v>
      </c>
    </row>
    <row r="4" spans="1:1" x14ac:dyDescent="0.3">
      <c r="A4" s="1" t="s">
        <v>155</v>
      </c>
    </row>
  </sheetData>
  <phoneticPr fontId="6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17"/>
    <col min="2" max="2" width="20.83203125" style="17" bestFit="1" customWidth="1"/>
    <col min="3" max="16384" width="14.5" style="17"/>
  </cols>
  <sheetData>
    <row r="1" spans="1:11" x14ac:dyDescent="0.2">
      <c r="A1" s="24" t="s">
        <v>51</v>
      </c>
      <c r="B1" s="24" t="s">
        <v>52</v>
      </c>
      <c r="C1" s="24" t="s">
        <v>53</v>
      </c>
      <c r="D1" s="24" t="s">
        <v>54</v>
      </c>
      <c r="E1" s="24" t="s">
        <v>55</v>
      </c>
      <c r="F1" s="24" t="s">
        <v>56</v>
      </c>
      <c r="G1" s="24" t="s">
        <v>57</v>
      </c>
      <c r="H1" s="24" t="s">
        <v>58</v>
      </c>
      <c r="I1" s="24" t="s">
        <v>59</v>
      </c>
      <c r="J1" s="24" t="s">
        <v>60</v>
      </c>
      <c r="K1" s="24" t="s">
        <v>61</v>
      </c>
    </row>
    <row r="2" spans="1:11" x14ac:dyDescent="0.2">
      <c r="A2" s="24" t="s">
        <v>62</v>
      </c>
      <c r="B2" s="24" t="s">
        <v>63</v>
      </c>
      <c r="C2" s="24">
        <v>1.8</v>
      </c>
      <c r="D2" s="24">
        <v>1999</v>
      </c>
      <c r="E2" s="24">
        <v>4</v>
      </c>
      <c r="F2" s="24" t="s">
        <v>64</v>
      </c>
      <c r="G2" s="24" t="s">
        <v>65</v>
      </c>
      <c r="H2" s="24">
        <v>18</v>
      </c>
      <c r="I2" s="24">
        <v>29</v>
      </c>
      <c r="J2" s="24" t="s">
        <v>5</v>
      </c>
      <c r="K2" s="24" t="s">
        <v>66</v>
      </c>
    </row>
    <row r="3" spans="1:11" x14ac:dyDescent="0.2">
      <c r="A3" s="24" t="s">
        <v>62</v>
      </c>
      <c r="B3" s="24" t="s">
        <v>63</v>
      </c>
      <c r="C3" s="24">
        <v>1.8</v>
      </c>
      <c r="D3" s="24">
        <v>1999</v>
      </c>
      <c r="E3" s="24">
        <v>4</v>
      </c>
      <c r="F3" s="24" t="s">
        <v>67</v>
      </c>
      <c r="G3" s="24" t="s">
        <v>65</v>
      </c>
      <c r="H3" s="24">
        <v>21</v>
      </c>
      <c r="I3" s="24">
        <v>29</v>
      </c>
      <c r="J3" s="24" t="s">
        <v>5</v>
      </c>
      <c r="K3" s="24" t="s">
        <v>66</v>
      </c>
    </row>
    <row r="4" spans="1:11" x14ac:dyDescent="0.2">
      <c r="A4" s="24" t="s">
        <v>62</v>
      </c>
      <c r="B4" s="24" t="s">
        <v>63</v>
      </c>
      <c r="C4" s="24">
        <v>2</v>
      </c>
      <c r="D4" s="24">
        <v>2008</v>
      </c>
      <c r="E4" s="24">
        <v>4</v>
      </c>
      <c r="F4" s="24" t="s">
        <v>68</v>
      </c>
      <c r="G4" s="24" t="s">
        <v>65</v>
      </c>
      <c r="H4" s="24">
        <v>20</v>
      </c>
      <c r="I4" s="24">
        <v>31</v>
      </c>
      <c r="J4" s="24" t="s">
        <v>5</v>
      </c>
      <c r="K4" s="24" t="s">
        <v>66</v>
      </c>
    </row>
    <row r="5" spans="1:11" x14ac:dyDescent="0.2">
      <c r="A5" s="24" t="s">
        <v>62</v>
      </c>
      <c r="B5" s="24" t="s">
        <v>63</v>
      </c>
      <c r="C5" s="24">
        <v>2</v>
      </c>
      <c r="D5" s="24">
        <v>2008</v>
      </c>
      <c r="E5" s="24">
        <v>4</v>
      </c>
      <c r="F5" s="24" t="s">
        <v>69</v>
      </c>
      <c r="G5" s="24" t="s">
        <v>65</v>
      </c>
      <c r="H5" s="24">
        <v>21</v>
      </c>
      <c r="I5" s="24">
        <v>30</v>
      </c>
      <c r="J5" s="24" t="s">
        <v>5</v>
      </c>
      <c r="K5" s="24" t="s">
        <v>66</v>
      </c>
    </row>
    <row r="6" spans="1:11" x14ac:dyDescent="0.2">
      <c r="A6" s="24" t="s">
        <v>62</v>
      </c>
      <c r="B6" s="24" t="s">
        <v>63</v>
      </c>
      <c r="C6" s="24">
        <v>2.8</v>
      </c>
      <c r="D6" s="24">
        <v>1999</v>
      </c>
      <c r="E6" s="24">
        <v>6</v>
      </c>
      <c r="F6" s="24" t="s">
        <v>64</v>
      </c>
      <c r="G6" s="24" t="s">
        <v>65</v>
      </c>
      <c r="H6" s="24">
        <v>16</v>
      </c>
      <c r="I6" s="24">
        <v>26</v>
      </c>
      <c r="J6" s="24" t="s">
        <v>5</v>
      </c>
      <c r="K6" s="24" t="s">
        <v>66</v>
      </c>
    </row>
    <row r="7" spans="1:11" x14ac:dyDescent="0.2">
      <c r="A7" s="24" t="s">
        <v>62</v>
      </c>
      <c r="B7" s="24" t="s">
        <v>63</v>
      </c>
      <c r="C7" s="24">
        <v>2.8</v>
      </c>
      <c r="D7" s="24">
        <v>1999</v>
      </c>
      <c r="E7" s="24">
        <v>6</v>
      </c>
      <c r="F7" s="24" t="s">
        <v>67</v>
      </c>
      <c r="G7" s="24" t="s">
        <v>65</v>
      </c>
      <c r="H7" s="24">
        <v>18</v>
      </c>
      <c r="I7" s="24">
        <v>26</v>
      </c>
      <c r="J7" s="24" t="s">
        <v>5</v>
      </c>
      <c r="K7" s="24" t="s">
        <v>66</v>
      </c>
    </row>
    <row r="8" spans="1:11" x14ac:dyDescent="0.2">
      <c r="A8" s="24" t="s">
        <v>62</v>
      </c>
      <c r="B8" s="24" t="s">
        <v>63</v>
      </c>
      <c r="C8" s="24">
        <v>3.1</v>
      </c>
      <c r="D8" s="24">
        <v>2008</v>
      </c>
      <c r="E8" s="24">
        <v>6</v>
      </c>
      <c r="F8" s="24" t="s">
        <v>69</v>
      </c>
      <c r="G8" s="24" t="s">
        <v>65</v>
      </c>
      <c r="H8" s="24">
        <v>18</v>
      </c>
      <c r="I8" s="24">
        <v>27</v>
      </c>
      <c r="J8" s="24" t="s">
        <v>5</v>
      </c>
      <c r="K8" s="24" t="s">
        <v>66</v>
      </c>
    </row>
    <row r="9" spans="1:11" x14ac:dyDescent="0.2">
      <c r="A9" s="24" t="s">
        <v>62</v>
      </c>
      <c r="B9" s="24" t="s">
        <v>70</v>
      </c>
      <c r="C9" s="24">
        <v>1.8</v>
      </c>
      <c r="D9" s="24">
        <v>1999</v>
      </c>
      <c r="E9" s="24">
        <v>4</v>
      </c>
      <c r="F9" s="24" t="s">
        <v>67</v>
      </c>
      <c r="G9" s="24">
        <v>4</v>
      </c>
      <c r="H9" s="24">
        <v>18</v>
      </c>
      <c r="I9" s="24">
        <v>26</v>
      </c>
      <c r="J9" s="24" t="s">
        <v>5</v>
      </c>
      <c r="K9" s="24" t="s">
        <v>66</v>
      </c>
    </row>
    <row r="10" spans="1:11" x14ac:dyDescent="0.2">
      <c r="A10" s="24" t="s">
        <v>62</v>
      </c>
      <c r="B10" s="24" t="s">
        <v>70</v>
      </c>
      <c r="C10" s="24">
        <v>1.8</v>
      </c>
      <c r="D10" s="24">
        <v>1999</v>
      </c>
      <c r="E10" s="24">
        <v>4</v>
      </c>
      <c r="F10" s="24" t="s">
        <v>64</v>
      </c>
      <c r="G10" s="24">
        <v>4</v>
      </c>
      <c r="H10" s="24">
        <v>16</v>
      </c>
      <c r="I10" s="24">
        <v>25</v>
      </c>
      <c r="J10" s="24" t="s">
        <v>5</v>
      </c>
      <c r="K10" s="24" t="s">
        <v>66</v>
      </c>
    </row>
    <row r="11" spans="1:11" x14ac:dyDescent="0.2">
      <c r="A11" s="24" t="s">
        <v>62</v>
      </c>
      <c r="B11" s="24" t="s">
        <v>70</v>
      </c>
      <c r="C11" s="24">
        <v>2</v>
      </c>
      <c r="D11" s="24">
        <v>2008</v>
      </c>
      <c r="E11" s="24">
        <v>4</v>
      </c>
      <c r="F11" s="24" t="s">
        <v>68</v>
      </c>
      <c r="G11" s="24">
        <v>4</v>
      </c>
      <c r="H11" s="24">
        <v>20</v>
      </c>
      <c r="I11" s="24">
        <v>28</v>
      </c>
      <c r="J11" s="24" t="s">
        <v>5</v>
      </c>
      <c r="K11" s="24" t="s">
        <v>66</v>
      </c>
    </row>
    <row r="12" spans="1:11" x14ac:dyDescent="0.2">
      <c r="A12" s="24" t="s">
        <v>62</v>
      </c>
      <c r="B12" s="24" t="s">
        <v>70</v>
      </c>
      <c r="C12" s="24">
        <v>2</v>
      </c>
      <c r="D12" s="24">
        <v>2008</v>
      </c>
      <c r="E12" s="24">
        <v>4</v>
      </c>
      <c r="F12" s="24" t="s">
        <v>71</v>
      </c>
      <c r="G12" s="24">
        <v>4</v>
      </c>
      <c r="H12" s="24">
        <v>19</v>
      </c>
      <c r="I12" s="24">
        <v>27</v>
      </c>
      <c r="J12" s="24" t="s">
        <v>5</v>
      </c>
      <c r="K12" s="24" t="s">
        <v>66</v>
      </c>
    </row>
    <row r="13" spans="1:11" x14ac:dyDescent="0.2">
      <c r="A13" s="24" t="s">
        <v>62</v>
      </c>
      <c r="B13" s="24" t="s">
        <v>70</v>
      </c>
      <c r="C13" s="24">
        <v>2.8</v>
      </c>
      <c r="D13" s="24">
        <v>1999</v>
      </c>
      <c r="E13" s="24">
        <v>6</v>
      </c>
      <c r="F13" s="24" t="s">
        <v>64</v>
      </c>
      <c r="G13" s="24">
        <v>4</v>
      </c>
      <c r="H13" s="24">
        <v>15</v>
      </c>
      <c r="I13" s="24">
        <v>25</v>
      </c>
      <c r="J13" s="24" t="s">
        <v>5</v>
      </c>
      <c r="K13" s="24" t="s">
        <v>66</v>
      </c>
    </row>
    <row r="14" spans="1:11" x14ac:dyDescent="0.2">
      <c r="A14" s="24" t="s">
        <v>62</v>
      </c>
      <c r="B14" s="24" t="s">
        <v>70</v>
      </c>
      <c r="C14" s="24">
        <v>2.8</v>
      </c>
      <c r="D14" s="24">
        <v>1999</v>
      </c>
      <c r="E14" s="24">
        <v>6</v>
      </c>
      <c r="F14" s="24" t="s">
        <v>67</v>
      </c>
      <c r="G14" s="24">
        <v>4</v>
      </c>
      <c r="H14" s="24">
        <v>17</v>
      </c>
      <c r="I14" s="24">
        <v>25</v>
      </c>
      <c r="J14" s="24" t="s">
        <v>5</v>
      </c>
      <c r="K14" s="24" t="s">
        <v>66</v>
      </c>
    </row>
    <row r="15" spans="1:11" x14ac:dyDescent="0.2">
      <c r="A15" s="24" t="s">
        <v>62</v>
      </c>
      <c r="B15" s="24" t="s">
        <v>70</v>
      </c>
      <c r="C15" s="24">
        <v>3.1</v>
      </c>
      <c r="D15" s="24">
        <v>2008</v>
      </c>
      <c r="E15" s="24">
        <v>6</v>
      </c>
      <c r="F15" s="24" t="s">
        <v>71</v>
      </c>
      <c r="G15" s="24">
        <v>4</v>
      </c>
      <c r="H15" s="24">
        <v>17</v>
      </c>
      <c r="I15" s="24">
        <v>25</v>
      </c>
      <c r="J15" s="24" t="s">
        <v>5</v>
      </c>
      <c r="K15" s="24" t="s">
        <v>66</v>
      </c>
    </row>
    <row r="16" spans="1:11" x14ac:dyDescent="0.2">
      <c r="A16" s="24" t="s">
        <v>62</v>
      </c>
      <c r="B16" s="24" t="s">
        <v>70</v>
      </c>
      <c r="C16" s="24">
        <v>3.1</v>
      </c>
      <c r="D16" s="24">
        <v>2008</v>
      </c>
      <c r="E16" s="24">
        <v>6</v>
      </c>
      <c r="F16" s="24" t="s">
        <v>68</v>
      </c>
      <c r="G16" s="24">
        <v>4</v>
      </c>
      <c r="H16" s="24">
        <v>15</v>
      </c>
      <c r="I16" s="24">
        <v>25</v>
      </c>
      <c r="J16" s="24" t="s">
        <v>5</v>
      </c>
      <c r="K16" s="24" t="s">
        <v>66</v>
      </c>
    </row>
    <row r="17" spans="1:11" x14ac:dyDescent="0.2">
      <c r="A17" s="24" t="s">
        <v>62</v>
      </c>
      <c r="B17" s="24" t="s">
        <v>72</v>
      </c>
      <c r="C17" s="24">
        <v>2.8</v>
      </c>
      <c r="D17" s="24">
        <v>1999</v>
      </c>
      <c r="E17" s="24">
        <v>6</v>
      </c>
      <c r="F17" s="24" t="s">
        <v>64</v>
      </c>
      <c r="G17" s="24">
        <v>4</v>
      </c>
      <c r="H17" s="24">
        <v>15</v>
      </c>
      <c r="I17" s="24">
        <v>24</v>
      </c>
      <c r="J17" s="24" t="s">
        <v>5</v>
      </c>
      <c r="K17" s="24" t="s">
        <v>73</v>
      </c>
    </row>
    <row r="18" spans="1:11" x14ac:dyDescent="0.2">
      <c r="A18" s="24" t="s">
        <v>62</v>
      </c>
      <c r="B18" s="24" t="s">
        <v>72</v>
      </c>
      <c r="C18" s="24">
        <v>3.1</v>
      </c>
      <c r="D18" s="24">
        <v>2008</v>
      </c>
      <c r="E18" s="24">
        <v>6</v>
      </c>
      <c r="F18" s="24" t="s">
        <v>71</v>
      </c>
      <c r="G18" s="24">
        <v>4</v>
      </c>
      <c r="H18" s="24">
        <v>17</v>
      </c>
      <c r="I18" s="24">
        <v>25</v>
      </c>
      <c r="J18" s="24" t="s">
        <v>5</v>
      </c>
      <c r="K18" s="24" t="s">
        <v>73</v>
      </c>
    </row>
    <row r="19" spans="1:11" x14ac:dyDescent="0.2">
      <c r="A19" s="24" t="s">
        <v>62</v>
      </c>
      <c r="B19" s="24" t="s">
        <v>72</v>
      </c>
      <c r="C19" s="24">
        <v>4.2</v>
      </c>
      <c r="D19" s="24">
        <v>2008</v>
      </c>
      <c r="E19" s="24">
        <v>8</v>
      </c>
      <c r="F19" s="24" t="s">
        <v>71</v>
      </c>
      <c r="G19" s="24">
        <v>4</v>
      </c>
      <c r="H19" s="24">
        <v>16</v>
      </c>
      <c r="I19" s="24">
        <v>23</v>
      </c>
      <c r="J19" s="24" t="s">
        <v>5</v>
      </c>
      <c r="K19" s="24" t="s">
        <v>73</v>
      </c>
    </row>
    <row r="20" spans="1:11" x14ac:dyDescent="0.2">
      <c r="A20" s="24" t="s">
        <v>74</v>
      </c>
      <c r="B20" s="24" t="s">
        <v>75</v>
      </c>
      <c r="C20" s="24">
        <v>5.3</v>
      </c>
      <c r="D20" s="24">
        <v>2008</v>
      </c>
      <c r="E20" s="24">
        <v>8</v>
      </c>
      <c r="F20" s="24" t="s">
        <v>76</v>
      </c>
      <c r="G20" s="24" t="s">
        <v>77</v>
      </c>
      <c r="H20" s="24">
        <v>14</v>
      </c>
      <c r="I20" s="24">
        <v>20</v>
      </c>
      <c r="J20" s="24" t="s">
        <v>77</v>
      </c>
      <c r="K20" s="24" t="s">
        <v>78</v>
      </c>
    </row>
    <row r="21" spans="1:11" x14ac:dyDescent="0.2">
      <c r="A21" s="24" t="s">
        <v>74</v>
      </c>
      <c r="B21" s="24" t="s">
        <v>75</v>
      </c>
      <c r="C21" s="24">
        <v>5.3</v>
      </c>
      <c r="D21" s="24">
        <v>2008</v>
      </c>
      <c r="E21" s="24">
        <v>8</v>
      </c>
      <c r="F21" s="24" t="s">
        <v>76</v>
      </c>
      <c r="G21" s="24" t="s">
        <v>77</v>
      </c>
      <c r="H21" s="24">
        <v>11</v>
      </c>
      <c r="I21" s="24">
        <v>15</v>
      </c>
      <c r="J21" s="24" t="s">
        <v>79</v>
      </c>
      <c r="K21" s="24" t="s">
        <v>78</v>
      </c>
    </row>
    <row r="22" spans="1:11" x14ac:dyDescent="0.2">
      <c r="A22" s="24" t="s">
        <v>74</v>
      </c>
      <c r="B22" s="24" t="s">
        <v>75</v>
      </c>
      <c r="C22" s="24">
        <v>5.3</v>
      </c>
      <c r="D22" s="24">
        <v>2008</v>
      </c>
      <c r="E22" s="24">
        <v>8</v>
      </c>
      <c r="F22" s="24" t="s">
        <v>76</v>
      </c>
      <c r="G22" s="24" t="s">
        <v>77</v>
      </c>
      <c r="H22" s="24">
        <v>14</v>
      </c>
      <c r="I22" s="24">
        <v>20</v>
      </c>
      <c r="J22" s="24" t="s">
        <v>77</v>
      </c>
      <c r="K22" s="24" t="s">
        <v>78</v>
      </c>
    </row>
    <row r="23" spans="1:11" x14ac:dyDescent="0.2">
      <c r="A23" s="24" t="s">
        <v>74</v>
      </c>
      <c r="B23" s="24" t="s">
        <v>75</v>
      </c>
      <c r="C23" s="24">
        <v>5.7</v>
      </c>
      <c r="D23" s="24">
        <v>1999</v>
      </c>
      <c r="E23" s="24">
        <v>8</v>
      </c>
      <c r="F23" s="24" t="s">
        <v>76</v>
      </c>
      <c r="G23" s="24" t="s">
        <v>77</v>
      </c>
      <c r="H23" s="24">
        <v>13</v>
      </c>
      <c r="I23" s="24">
        <v>17</v>
      </c>
      <c r="J23" s="24" t="s">
        <v>77</v>
      </c>
      <c r="K23" s="24" t="s">
        <v>78</v>
      </c>
    </row>
    <row r="24" spans="1:11" x14ac:dyDescent="0.2">
      <c r="A24" s="24" t="s">
        <v>74</v>
      </c>
      <c r="B24" s="24" t="s">
        <v>75</v>
      </c>
      <c r="C24" s="24">
        <v>6</v>
      </c>
      <c r="D24" s="24">
        <v>2008</v>
      </c>
      <c r="E24" s="24">
        <v>8</v>
      </c>
      <c r="F24" s="24" t="s">
        <v>76</v>
      </c>
      <c r="G24" s="24" t="s">
        <v>77</v>
      </c>
      <c r="H24" s="24">
        <v>12</v>
      </c>
      <c r="I24" s="24">
        <v>17</v>
      </c>
      <c r="J24" s="24" t="s">
        <v>77</v>
      </c>
      <c r="K24" s="24" t="s">
        <v>78</v>
      </c>
    </row>
    <row r="25" spans="1:11" x14ac:dyDescent="0.2">
      <c r="A25" s="24" t="s">
        <v>74</v>
      </c>
      <c r="B25" s="24" t="s">
        <v>80</v>
      </c>
      <c r="C25" s="24">
        <v>5.7</v>
      </c>
      <c r="D25" s="24">
        <v>1999</v>
      </c>
      <c r="E25" s="24">
        <v>8</v>
      </c>
      <c r="F25" s="24" t="s">
        <v>68</v>
      </c>
      <c r="G25" s="24" t="s">
        <v>77</v>
      </c>
      <c r="H25" s="24">
        <v>16</v>
      </c>
      <c r="I25" s="24">
        <v>26</v>
      </c>
      <c r="J25" s="24" t="s">
        <v>5</v>
      </c>
      <c r="K25" s="24" t="s">
        <v>81</v>
      </c>
    </row>
    <row r="26" spans="1:11" x14ac:dyDescent="0.2">
      <c r="A26" s="24" t="s">
        <v>74</v>
      </c>
      <c r="B26" s="24" t="s">
        <v>80</v>
      </c>
      <c r="C26" s="24">
        <v>5.7</v>
      </c>
      <c r="D26" s="24">
        <v>1999</v>
      </c>
      <c r="E26" s="24">
        <v>8</v>
      </c>
      <c r="F26" s="24" t="s">
        <v>76</v>
      </c>
      <c r="G26" s="24" t="s">
        <v>77</v>
      </c>
      <c r="H26" s="24">
        <v>15</v>
      </c>
      <c r="I26" s="24">
        <v>23</v>
      </c>
      <c r="J26" s="24" t="s">
        <v>5</v>
      </c>
      <c r="K26" s="24" t="s">
        <v>81</v>
      </c>
    </row>
    <row r="27" spans="1:11" x14ac:dyDescent="0.2">
      <c r="A27" s="24" t="s">
        <v>74</v>
      </c>
      <c r="B27" s="24" t="s">
        <v>80</v>
      </c>
      <c r="C27" s="24">
        <v>6.2</v>
      </c>
      <c r="D27" s="24">
        <v>2008</v>
      </c>
      <c r="E27" s="24">
        <v>8</v>
      </c>
      <c r="F27" s="24" t="s">
        <v>68</v>
      </c>
      <c r="G27" s="24" t="s">
        <v>77</v>
      </c>
      <c r="H27" s="24">
        <v>16</v>
      </c>
      <c r="I27" s="24">
        <v>26</v>
      </c>
      <c r="J27" s="24" t="s">
        <v>5</v>
      </c>
      <c r="K27" s="24" t="s">
        <v>81</v>
      </c>
    </row>
    <row r="28" spans="1:11" x14ac:dyDescent="0.2">
      <c r="A28" s="24" t="s">
        <v>74</v>
      </c>
      <c r="B28" s="24" t="s">
        <v>80</v>
      </c>
      <c r="C28" s="24">
        <v>6.2</v>
      </c>
      <c r="D28" s="24">
        <v>2008</v>
      </c>
      <c r="E28" s="24">
        <v>8</v>
      </c>
      <c r="F28" s="24" t="s">
        <v>71</v>
      </c>
      <c r="G28" s="24" t="s">
        <v>77</v>
      </c>
      <c r="H28" s="24">
        <v>15</v>
      </c>
      <c r="I28" s="24">
        <v>25</v>
      </c>
      <c r="J28" s="24" t="s">
        <v>5</v>
      </c>
      <c r="K28" s="24" t="s">
        <v>81</v>
      </c>
    </row>
    <row r="29" spans="1:11" x14ac:dyDescent="0.2">
      <c r="A29" s="24" t="s">
        <v>74</v>
      </c>
      <c r="B29" s="24" t="s">
        <v>80</v>
      </c>
      <c r="C29" s="24">
        <v>7</v>
      </c>
      <c r="D29" s="24">
        <v>2008</v>
      </c>
      <c r="E29" s="24">
        <v>8</v>
      </c>
      <c r="F29" s="24" t="s">
        <v>68</v>
      </c>
      <c r="G29" s="24" t="s">
        <v>77</v>
      </c>
      <c r="H29" s="24">
        <v>15</v>
      </c>
      <c r="I29" s="24">
        <v>24</v>
      </c>
      <c r="J29" s="24" t="s">
        <v>5</v>
      </c>
      <c r="K29" s="24" t="s">
        <v>81</v>
      </c>
    </row>
    <row r="30" spans="1:11" x14ac:dyDescent="0.2">
      <c r="A30" s="24" t="s">
        <v>74</v>
      </c>
      <c r="B30" s="24" t="s">
        <v>82</v>
      </c>
      <c r="C30" s="24">
        <v>5.3</v>
      </c>
      <c r="D30" s="24">
        <v>2008</v>
      </c>
      <c r="E30" s="24">
        <v>8</v>
      </c>
      <c r="F30" s="24" t="s">
        <v>76</v>
      </c>
      <c r="G30" s="24">
        <v>4</v>
      </c>
      <c r="H30" s="24">
        <v>14</v>
      </c>
      <c r="I30" s="24">
        <v>19</v>
      </c>
      <c r="J30" s="24" t="s">
        <v>77</v>
      </c>
      <c r="K30" s="24" t="s">
        <v>78</v>
      </c>
    </row>
    <row r="31" spans="1:11" x14ac:dyDescent="0.2">
      <c r="A31" s="24" t="s">
        <v>74</v>
      </c>
      <c r="B31" s="24" t="s">
        <v>82</v>
      </c>
      <c r="C31" s="24">
        <v>5.3</v>
      </c>
      <c r="D31" s="24">
        <v>2008</v>
      </c>
      <c r="E31" s="24">
        <v>8</v>
      </c>
      <c r="F31" s="24" t="s">
        <v>76</v>
      </c>
      <c r="G31" s="24">
        <v>4</v>
      </c>
      <c r="H31" s="24">
        <v>11</v>
      </c>
      <c r="I31" s="24">
        <v>14</v>
      </c>
      <c r="J31" s="24" t="s">
        <v>79</v>
      </c>
      <c r="K31" s="24" t="s">
        <v>78</v>
      </c>
    </row>
    <row r="32" spans="1:11" x14ac:dyDescent="0.2">
      <c r="A32" s="24" t="s">
        <v>74</v>
      </c>
      <c r="B32" s="24" t="s">
        <v>82</v>
      </c>
      <c r="C32" s="24">
        <v>5.7</v>
      </c>
      <c r="D32" s="24">
        <v>1999</v>
      </c>
      <c r="E32" s="24">
        <v>8</v>
      </c>
      <c r="F32" s="24" t="s">
        <v>76</v>
      </c>
      <c r="G32" s="24">
        <v>4</v>
      </c>
      <c r="H32" s="24">
        <v>11</v>
      </c>
      <c r="I32" s="24">
        <v>15</v>
      </c>
      <c r="J32" s="24" t="s">
        <v>77</v>
      </c>
      <c r="K32" s="24" t="s">
        <v>78</v>
      </c>
    </row>
    <row r="33" spans="1:11" x14ac:dyDescent="0.2">
      <c r="A33" s="24" t="s">
        <v>74</v>
      </c>
      <c r="B33" s="24" t="s">
        <v>82</v>
      </c>
      <c r="C33" s="24">
        <v>6.5</v>
      </c>
      <c r="D33" s="24">
        <v>1999</v>
      </c>
      <c r="E33" s="24">
        <v>8</v>
      </c>
      <c r="F33" s="24" t="s">
        <v>76</v>
      </c>
      <c r="G33" s="24">
        <v>4</v>
      </c>
      <c r="H33" s="24">
        <v>14</v>
      </c>
      <c r="I33" s="24">
        <v>17</v>
      </c>
      <c r="J33" s="24" t="s">
        <v>83</v>
      </c>
      <c r="K33" s="24" t="s">
        <v>78</v>
      </c>
    </row>
    <row r="34" spans="1:11" x14ac:dyDescent="0.2">
      <c r="A34" s="24" t="s">
        <v>74</v>
      </c>
      <c r="B34" s="24" t="s">
        <v>84</v>
      </c>
      <c r="C34" s="24">
        <v>2.4</v>
      </c>
      <c r="D34" s="24">
        <v>1999</v>
      </c>
      <c r="E34" s="24">
        <v>4</v>
      </c>
      <c r="F34" s="24" t="s">
        <v>76</v>
      </c>
      <c r="G34" s="24" t="s">
        <v>65</v>
      </c>
      <c r="H34" s="24">
        <v>19</v>
      </c>
      <c r="I34" s="24">
        <v>27</v>
      </c>
      <c r="J34" s="24" t="s">
        <v>77</v>
      </c>
      <c r="K34" s="24" t="s">
        <v>73</v>
      </c>
    </row>
    <row r="35" spans="1:11" x14ac:dyDescent="0.2">
      <c r="A35" s="24" t="s">
        <v>74</v>
      </c>
      <c r="B35" s="24" t="s">
        <v>84</v>
      </c>
      <c r="C35" s="24">
        <v>2.4</v>
      </c>
      <c r="D35" s="24">
        <v>2008</v>
      </c>
      <c r="E35" s="24">
        <v>4</v>
      </c>
      <c r="F35" s="24" t="s">
        <v>76</v>
      </c>
      <c r="G35" s="24" t="s">
        <v>65</v>
      </c>
      <c r="H35" s="24">
        <v>22</v>
      </c>
      <c r="I35" s="24">
        <v>30</v>
      </c>
      <c r="J35" s="24" t="s">
        <v>77</v>
      </c>
      <c r="K35" s="24" t="s">
        <v>73</v>
      </c>
    </row>
    <row r="36" spans="1:11" x14ac:dyDescent="0.2">
      <c r="A36" s="24" t="s">
        <v>74</v>
      </c>
      <c r="B36" s="24" t="s">
        <v>84</v>
      </c>
      <c r="C36" s="24">
        <v>3.1</v>
      </c>
      <c r="D36" s="24">
        <v>1999</v>
      </c>
      <c r="E36" s="24">
        <v>6</v>
      </c>
      <c r="F36" s="24" t="s">
        <v>76</v>
      </c>
      <c r="G36" s="24" t="s">
        <v>65</v>
      </c>
      <c r="H36" s="24">
        <v>18</v>
      </c>
      <c r="I36" s="24">
        <v>26</v>
      </c>
      <c r="J36" s="24" t="s">
        <v>77</v>
      </c>
      <c r="K36" s="24" t="s">
        <v>73</v>
      </c>
    </row>
    <row r="37" spans="1:11" x14ac:dyDescent="0.2">
      <c r="A37" s="24" t="s">
        <v>74</v>
      </c>
      <c r="B37" s="24" t="s">
        <v>84</v>
      </c>
      <c r="C37" s="24">
        <v>3.5</v>
      </c>
      <c r="D37" s="24">
        <v>2008</v>
      </c>
      <c r="E37" s="24">
        <v>6</v>
      </c>
      <c r="F37" s="24" t="s">
        <v>76</v>
      </c>
      <c r="G37" s="24" t="s">
        <v>65</v>
      </c>
      <c r="H37" s="24">
        <v>18</v>
      </c>
      <c r="I37" s="24">
        <v>29</v>
      </c>
      <c r="J37" s="24" t="s">
        <v>77</v>
      </c>
      <c r="K37" s="24" t="s">
        <v>73</v>
      </c>
    </row>
    <row r="38" spans="1:11" x14ac:dyDescent="0.2">
      <c r="A38" s="24" t="s">
        <v>74</v>
      </c>
      <c r="B38" s="24" t="s">
        <v>84</v>
      </c>
      <c r="C38" s="24">
        <v>3.6</v>
      </c>
      <c r="D38" s="24">
        <v>2008</v>
      </c>
      <c r="E38" s="24">
        <v>6</v>
      </c>
      <c r="F38" s="24" t="s">
        <v>71</v>
      </c>
      <c r="G38" s="24" t="s">
        <v>65</v>
      </c>
      <c r="H38" s="24">
        <v>17</v>
      </c>
      <c r="I38" s="24">
        <v>26</v>
      </c>
      <c r="J38" s="24" t="s">
        <v>77</v>
      </c>
      <c r="K38" s="24" t="s">
        <v>73</v>
      </c>
    </row>
    <row r="39" spans="1:11" x14ac:dyDescent="0.2">
      <c r="A39" s="24" t="s">
        <v>85</v>
      </c>
      <c r="B39" s="24" t="s">
        <v>86</v>
      </c>
      <c r="C39" s="24">
        <v>2.4</v>
      </c>
      <c r="D39" s="24">
        <v>1999</v>
      </c>
      <c r="E39" s="24">
        <v>4</v>
      </c>
      <c r="F39" s="24" t="s">
        <v>87</v>
      </c>
      <c r="G39" s="24" t="s">
        <v>65</v>
      </c>
      <c r="H39" s="24">
        <v>18</v>
      </c>
      <c r="I39" s="24">
        <v>24</v>
      </c>
      <c r="J39" s="24" t="s">
        <v>77</v>
      </c>
      <c r="K39" s="24" t="s">
        <v>88</v>
      </c>
    </row>
    <row r="40" spans="1:11" x14ac:dyDescent="0.2">
      <c r="A40" s="24" t="s">
        <v>85</v>
      </c>
      <c r="B40" s="24" t="s">
        <v>86</v>
      </c>
      <c r="C40" s="24">
        <v>3</v>
      </c>
      <c r="D40" s="24">
        <v>1999</v>
      </c>
      <c r="E40" s="24">
        <v>6</v>
      </c>
      <c r="F40" s="24" t="s">
        <v>76</v>
      </c>
      <c r="G40" s="24" t="s">
        <v>65</v>
      </c>
      <c r="H40" s="24">
        <v>17</v>
      </c>
      <c r="I40" s="24">
        <v>24</v>
      </c>
      <c r="J40" s="24" t="s">
        <v>77</v>
      </c>
      <c r="K40" s="24" t="s">
        <v>88</v>
      </c>
    </row>
    <row r="41" spans="1:11" x14ac:dyDescent="0.2">
      <c r="A41" s="24" t="s">
        <v>85</v>
      </c>
      <c r="B41" s="24" t="s">
        <v>86</v>
      </c>
      <c r="C41" s="24">
        <v>3.3</v>
      </c>
      <c r="D41" s="24">
        <v>1999</v>
      </c>
      <c r="E41" s="24">
        <v>6</v>
      </c>
      <c r="F41" s="24" t="s">
        <v>76</v>
      </c>
      <c r="G41" s="24" t="s">
        <v>65</v>
      </c>
      <c r="H41" s="24">
        <v>16</v>
      </c>
      <c r="I41" s="24">
        <v>22</v>
      </c>
      <c r="J41" s="24" t="s">
        <v>77</v>
      </c>
      <c r="K41" s="24" t="s">
        <v>88</v>
      </c>
    </row>
    <row r="42" spans="1:11" x14ac:dyDescent="0.2">
      <c r="A42" s="24" t="s">
        <v>85</v>
      </c>
      <c r="B42" s="24" t="s">
        <v>86</v>
      </c>
      <c r="C42" s="24">
        <v>3.3</v>
      </c>
      <c r="D42" s="24">
        <v>1999</v>
      </c>
      <c r="E42" s="24">
        <v>6</v>
      </c>
      <c r="F42" s="24" t="s">
        <v>76</v>
      </c>
      <c r="G42" s="24" t="s">
        <v>65</v>
      </c>
      <c r="H42" s="24">
        <v>16</v>
      </c>
      <c r="I42" s="24">
        <v>22</v>
      </c>
      <c r="J42" s="24" t="s">
        <v>77</v>
      </c>
      <c r="K42" s="24" t="s">
        <v>88</v>
      </c>
    </row>
    <row r="43" spans="1:11" x14ac:dyDescent="0.2">
      <c r="A43" s="24" t="s">
        <v>85</v>
      </c>
      <c r="B43" s="24" t="s">
        <v>86</v>
      </c>
      <c r="C43" s="24">
        <v>3.3</v>
      </c>
      <c r="D43" s="24">
        <v>2008</v>
      </c>
      <c r="E43" s="24">
        <v>6</v>
      </c>
      <c r="F43" s="24" t="s">
        <v>76</v>
      </c>
      <c r="G43" s="24" t="s">
        <v>65</v>
      </c>
      <c r="H43" s="24">
        <v>17</v>
      </c>
      <c r="I43" s="24">
        <v>24</v>
      </c>
      <c r="J43" s="24" t="s">
        <v>77</v>
      </c>
      <c r="K43" s="24" t="s">
        <v>88</v>
      </c>
    </row>
    <row r="44" spans="1:11" x14ac:dyDescent="0.2">
      <c r="A44" s="24" t="s">
        <v>85</v>
      </c>
      <c r="B44" s="24" t="s">
        <v>86</v>
      </c>
      <c r="C44" s="24">
        <v>3.3</v>
      </c>
      <c r="D44" s="24">
        <v>2008</v>
      </c>
      <c r="E44" s="24">
        <v>6</v>
      </c>
      <c r="F44" s="24" t="s">
        <v>76</v>
      </c>
      <c r="G44" s="24" t="s">
        <v>65</v>
      </c>
      <c r="H44" s="24">
        <v>17</v>
      </c>
      <c r="I44" s="24">
        <v>24</v>
      </c>
      <c r="J44" s="24" t="s">
        <v>77</v>
      </c>
      <c r="K44" s="24" t="s">
        <v>88</v>
      </c>
    </row>
    <row r="45" spans="1:11" x14ac:dyDescent="0.2">
      <c r="A45" s="24" t="s">
        <v>85</v>
      </c>
      <c r="B45" s="24" t="s">
        <v>86</v>
      </c>
      <c r="C45" s="24">
        <v>3.3</v>
      </c>
      <c r="D45" s="24">
        <v>2008</v>
      </c>
      <c r="E45" s="24">
        <v>6</v>
      </c>
      <c r="F45" s="24" t="s">
        <v>76</v>
      </c>
      <c r="G45" s="24" t="s">
        <v>65</v>
      </c>
      <c r="H45" s="24">
        <v>11</v>
      </c>
      <c r="I45" s="24">
        <v>17</v>
      </c>
      <c r="J45" s="24" t="s">
        <v>79</v>
      </c>
      <c r="K45" s="24" t="s">
        <v>88</v>
      </c>
    </row>
    <row r="46" spans="1:11" x14ac:dyDescent="0.2">
      <c r="A46" s="24" t="s">
        <v>85</v>
      </c>
      <c r="B46" s="24" t="s">
        <v>86</v>
      </c>
      <c r="C46" s="24">
        <v>3.8</v>
      </c>
      <c r="D46" s="24">
        <v>1999</v>
      </c>
      <c r="E46" s="24">
        <v>6</v>
      </c>
      <c r="F46" s="24" t="s">
        <v>76</v>
      </c>
      <c r="G46" s="24" t="s">
        <v>65</v>
      </c>
      <c r="H46" s="24">
        <v>15</v>
      </c>
      <c r="I46" s="24">
        <v>22</v>
      </c>
      <c r="J46" s="24" t="s">
        <v>77</v>
      </c>
      <c r="K46" s="24" t="s">
        <v>88</v>
      </c>
    </row>
    <row r="47" spans="1:11" x14ac:dyDescent="0.2">
      <c r="A47" s="24" t="s">
        <v>85</v>
      </c>
      <c r="B47" s="24" t="s">
        <v>86</v>
      </c>
      <c r="C47" s="24">
        <v>3.8</v>
      </c>
      <c r="D47" s="24">
        <v>1999</v>
      </c>
      <c r="E47" s="24">
        <v>6</v>
      </c>
      <c r="F47" s="24" t="s">
        <v>76</v>
      </c>
      <c r="G47" s="24" t="s">
        <v>65</v>
      </c>
      <c r="H47" s="24">
        <v>15</v>
      </c>
      <c r="I47" s="24">
        <v>21</v>
      </c>
      <c r="J47" s="24" t="s">
        <v>77</v>
      </c>
      <c r="K47" s="24" t="s">
        <v>88</v>
      </c>
    </row>
    <row r="48" spans="1:11" x14ac:dyDescent="0.2">
      <c r="A48" s="24" t="s">
        <v>85</v>
      </c>
      <c r="B48" s="24" t="s">
        <v>86</v>
      </c>
      <c r="C48" s="24">
        <v>3.8</v>
      </c>
      <c r="D48" s="24">
        <v>2008</v>
      </c>
      <c r="E48" s="24">
        <v>6</v>
      </c>
      <c r="F48" s="24" t="s">
        <v>89</v>
      </c>
      <c r="G48" s="24" t="s">
        <v>65</v>
      </c>
      <c r="H48" s="24">
        <v>16</v>
      </c>
      <c r="I48" s="24">
        <v>23</v>
      </c>
      <c r="J48" s="24" t="s">
        <v>77</v>
      </c>
      <c r="K48" s="24" t="s">
        <v>88</v>
      </c>
    </row>
    <row r="49" spans="1:11" x14ac:dyDescent="0.2">
      <c r="A49" s="24" t="s">
        <v>85</v>
      </c>
      <c r="B49" s="24" t="s">
        <v>86</v>
      </c>
      <c r="C49" s="24">
        <v>4</v>
      </c>
      <c r="D49" s="24">
        <v>2008</v>
      </c>
      <c r="E49" s="24">
        <v>6</v>
      </c>
      <c r="F49" s="24" t="s">
        <v>89</v>
      </c>
      <c r="G49" s="24" t="s">
        <v>65</v>
      </c>
      <c r="H49" s="24">
        <v>16</v>
      </c>
      <c r="I49" s="24">
        <v>23</v>
      </c>
      <c r="J49" s="24" t="s">
        <v>77</v>
      </c>
      <c r="K49" s="24" t="s">
        <v>88</v>
      </c>
    </row>
    <row r="50" spans="1:11" x14ac:dyDescent="0.2">
      <c r="A50" s="24" t="s">
        <v>85</v>
      </c>
      <c r="B50" s="24" t="s">
        <v>90</v>
      </c>
      <c r="C50" s="24">
        <v>3.7</v>
      </c>
      <c r="D50" s="24">
        <v>2008</v>
      </c>
      <c r="E50" s="24">
        <v>6</v>
      </c>
      <c r="F50" s="24" t="s">
        <v>68</v>
      </c>
      <c r="G50" s="24">
        <v>4</v>
      </c>
      <c r="H50" s="24">
        <v>15</v>
      </c>
      <c r="I50" s="24">
        <v>19</v>
      </c>
      <c r="J50" s="24" t="s">
        <v>77</v>
      </c>
      <c r="K50" s="24" t="s">
        <v>91</v>
      </c>
    </row>
    <row r="51" spans="1:11" x14ac:dyDescent="0.2">
      <c r="A51" s="24" t="s">
        <v>85</v>
      </c>
      <c r="B51" s="24" t="s">
        <v>90</v>
      </c>
      <c r="C51" s="24">
        <v>3.7</v>
      </c>
      <c r="D51" s="24">
        <v>2008</v>
      </c>
      <c r="E51" s="24">
        <v>6</v>
      </c>
      <c r="F51" s="24" t="s">
        <v>76</v>
      </c>
      <c r="G51" s="24">
        <v>4</v>
      </c>
      <c r="H51" s="24">
        <v>14</v>
      </c>
      <c r="I51" s="24">
        <v>18</v>
      </c>
      <c r="J51" s="24" t="s">
        <v>77</v>
      </c>
      <c r="K51" s="24" t="s">
        <v>91</v>
      </c>
    </row>
    <row r="52" spans="1:11" x14ac:dyDescent="0.2">
      <c r="A52" s="24" t="s">
        <v>85</v>
      </c>
      <c r="B52" s="24" t="s">
        <v>90</v>
      </c>
      <c r="C52" s="24">
        <v>3.9</v>
      </c>
      <c r="D52" s="24">
        <v>1999</v>
      </c>
      <c r="E52" s="24">
        <v>6</v>
      </c>
      <c r="F52" s="24" t="s">
        <v>76</v>
      </c>
      <c r="G52" s="24">
        <v>4</v>
      </c>
      <c r="H52" s="24">
        <v>13</v>
      </c>
      <c r="I52" s="24">
        <v>17</v>
      </c>
      <c r="J52" s="24" t="s">
        <v>77</v>
      </c>
      <c r="K52" s="24" t="s">
        <v>91</v>
      </c>
    </row>
    <row r="53" spans="1:11" x14ac:dyDescent="0.2">
      <c r="A53" s="24" t="s">
        <v>85</v>
      </c>
      <c r="B53" s="24" t="s">
        <v>90</v>
      </c>
      <c r="C53" s="24">
        <v>3.9</v>
      </c>
      <c r="D53" s="24">
        <v>1999</v>
      </c>
      <c r="E53" s="24">
        <v>6</v>
      </c>
      <c r="F53" s="24" t="s">
        <v>67</v>
      </c>
      <c r="G53" s="24">
        <v>4</v>
      </c>
      <c r="H53" s="24">
        <v>14</v>
      </c>
      <c r="I53" s="24">
        <v>17</v>
      </c>
      <c r="J53" s="24" t="s">
        <v>77</v>
      </c>
      <c r="K53" s="24" t="s">
        <v>91</v>
      </c>
    </row>
    <row r="54" spans="1:11" x14ac:dyDescent="0.2">
      <c r="A54" s="24" t="s">
        <v>85</v>
      </c>
      <c r="B54" s="24" t="s">
        <v>90</v>
      </c>
      <c r="C54" s="24">
        <v>4.7</v>
      </c>
      <c r="D54" s="24">
        <v>2008</v>
      </c>
      <c r="E54" s="24">
        <v>8</v>
      </c>
      <c r="F54" s="24" t="s">
        <v>64</v>
      </c>
      <c r="G54" s="24">
        <v>4</v>
      </c>
      <c r="H54" s="24">
        <v>14</v>
      </c>
      <c r="I54" s="24">
        <v>19</v>
      </c>
      <c r="J54" s="24" t="s">
        <v>77</v>
      </c>
      <c r="K54" s="24" t="s">
        <v>91</v>
      </c>
    </row>
    <row r="55" spans="1:11" x14ac:dyDescent="0.2">
      <c r="A55" s="24" t="s">
        <v>85</v>
      </c>
      <c r="B55" s="24" t="s">
        <v>90</v>
      </c>
      <c r="C55" s="24">
        <v>4.7</v>
      </c>
      <c r="D55" s="24">
        <v>2008</v>
      </c>
      <c r="E55" s="24">
        <v>8</v>
      </c>
      <c r="F55" s="24" t="s">
        <v>64</v>
      </c>
      <c r="G55" s="24">
        <v>4</v>
      </c>
      <c r="H55" s="24">
        <v>14</v>
      </c>
      <c r="I55" s="24">
        <v>19</v>
      </c>
      <c r="J55" s="24" t="s">
        <v>77</v>
      </c>
      <c r="K55" s="24" t="s">
        <v>91</v>
      </c>
    </row>
    <row r="56" spans="1:11" x14ac:dyDescent="0.2">
      <c r="A56" s="24" t="s">
        <v>85</v>
      </c>
      <c r="B56" s="24" t="s">
        <v>90</v>
      </c>
      <c r="C56" s="24">
        <v>4.7</v>
      </c>
      <c r="D56" s="24">
        <v>2008</v>
      </c>
      <c r="E56" s="24">
        <v>8</v>
      </c>
      <c r="F56" s="24" t="s">
        <v>64</v>
      </c>
      <c r="G56" s="24">
        <v>4</v>
      </c>
      <c r="H56" s="24">
        <v>9</v>
      </c>
      <c r="I56" s="24">
        <v>12</v>
      </c>
      <c r="J56" s="24" t="s">
        <v>79</v>
      </c>
      <c r="K56" s="24" t="s">
        <v>91</v>
      </c>
    </row>
    <row r="57" spans="1:11" x14ac:dyDescent="0.2">
      <c r="A57" s="24" t="s">
        <v>85</v>
      </c>
      <c r="B57" s="24" t="s">
        <v>90</v>
      </c>
      <c r="C57" s="24">
        <v>5.2</v>
      </c>
      <c r="D57" s="24">
        <v>1999</v>
      </c>
      <c r="E57" s="24">
        <v>8</v>
      </c>
      <c r="F57" s="24" t="s">
        <v>67</v>
      </c>
      <c r="G57" s="24">
        <v>4</v>
      </c>
      <c r="H57" s="24">
        <v>11</v>
      </c>
      <c r="I57" s="24">
        <v>17</v>
      </c>
      <c r="J57" s="24" t="s">
        <v>77</v>
      </c>
      <c r="K57" s="24" t="s">
        <v>91</v>
      </c>
    </row>
    <row r="58" spans="1:11" x14ac:dyDescent="0.2">
      <c r="A58" s="24" t="s">
        <v>85</v>
      </c>
      <c r="B58" s="24" t="s">
        <v>90</v>
      </c>
      <c r="C58" s="24">
        <v>5.2</v>
      </c>
      <c r="D58" s="24">
        <v>1999</v>
      </c>
      <c r="E58" s="24">
        <v>8</v>
      </c>
      <c r="F58" s="24" t="s">
        <v>76</v>
      </c>
      <c r="G58" s="24">
        <v>4</v>
      </c>
      <c r="H58" s="24">
        <v>11</v>
      </c>
      <c r="I58" s="24">
        <v>15</v>
      </c>
      <c r="J58" s="24" t="s">
        <v>77</v>
      </c>
      <c r="K58" s="24" t="s">
        <v>91</v>
      </c>
    </row>
    <row r="59" spans="1:11" x14ac:dyDescent="0.2">
      <c r="A59" s="24" t="s">
        <v>85</v>
      </c>
      <c r="B59" s="24" t="s">
        <v>92</v>
      </c>
      <c r="C59" s="24">
        <v>3.9</v>
      </c>
      <c r="D59" s="24">
        <v>1999</v>
      </c>
      <c r="E59" s="24">
        <v>6</v>
      </c>
      <c r="F59" s="24" t="s">
        <v>76</v>
      </c>
      <c r="G59" s="24">
        <v>4</v>
      </c>
      <c r="H59" s="24">
        <v>13</v>
      </c>
      <c r="I59" s="24">
        <v>17</v>
      </c>
      <c r="J59" s="24" t="s">
        <v>77</v>
      </c>
      <c r="K59" s="24" t="s">
        <v>78</v>
      </c>
    </row>
    <row r="60" spans="1:11" x14ac:dyDescent="0.2">
      <c r="A60" s="24" t="s">
        <v>85</v>
      </c>
      <c r="B60" s="24" t="s">
        <v>92</v>
      </c>
      <c r="C60" s="24">
        <v>4.7</v>
      </c>
      <c r="D60" s="24">
        <v>2008</v>
      </c>
      <c r="E60" s="24">
        <v>8</v>
      </c>
      <c r="F60" s="24" t="s">
        <v>64</v>
      </c>
      <c r="G60" s="24">
        <v>4</v>
      </c>
      <c r="H60" s="24">
        <v>13</v>
      </c>
      <c r="I60" s="24">
        <v>17</v>
      </c>
      <c r="J60" s="24" t="s">
        <v>77</v>
      </c>
      <c r="K60" s="24" t="s">
        <v>78</v>
      </c>
    </row>
    <row r="61" spans="1:11" x14ac:dyDescent="0.2">
      <c r="A61" s="24" t="s">
        <v>85</v>
      </c>
      <c r="B61" s="24" t="s">
        <v>92</v>
      </c>
      <c r="C61" s="24">
        <v>4.7</v>
      </c>
      <c r="D61" s="24">
        <v>2008</v>
      </c>
      <c r="E61" s="24">
        <v>8</v>
      </c>
      <c r="F61" s="24" t="s">
        <v>64</v>
      </c>
      <c r="G61" s="24">
        <v>4</v>
      </c>
      <c r="H61" s="24">
        <v>9</v>
      </c>
      <c r="I61" s="24">
        <v>12</v>
      </c>
      <c r="J61" s="24" t="s">
        <v>79</v>
      </c>
      <c r="K61" s="24" t="s">
        <v>78</v>
      </c>
    </row>
    <row r="62" spans="1:11" x14ac:dyDescent="0.2">
      <c r="A62" s="24" t="s">
        <v>85</v>
      </c>
      <c r="B62" s="24" t="s">
        <v>92</v>
      </c>
      <c r="C62" s="24">
        <v>4.7</v>
      </c>
      <c r="D62" s="24">
        <v>2008</v>
      </c>
      <c r="E62" s="24">
        <v>8</v>
      </c>
      <c r="F62" s="24" t="s">
        <v>64</v>
      </c>
      <c r="G62" s="24">
        <v>4</v>
      </c>
      <c r="H62" s="24">
        <v>13</v>
      </c>
      <c r="I62" s="24">
        <v>17</v>
      </c>
      <c r="J62" s="24" t="s">
        <v>77</v>
      </c>
      <c r="K62" s="24" t="s">
        <v>78</v>
      </c>
    </row>
    <row r="63" spans="1:11" x14ac:dyDescent="0.2">
      <c r="A63" s="24" t="s">
        <v>85</v>
      </c>
      <c r="B63" s="24" t="s">
        <v>92</v>
      </c>
      <c r="C63" s="24">
        <v>5.2</v>
      </c>
      <c r="D63" s="24">
        <v>1999</v>
      </c>
      <c r="E63" s="24">
        <v>8</v>
      </c>
      <c r="F63" s="24" t="s">
        <v>76</v>
      </c>
      <c r="G63" s="24">
        <v>4</v>
      </c>
      <c r="H63" s="24">
        <v>11</v>
      </c>
      <c r="I63" s="24">
        <v>16</v>
      </c>
      <c r="J63" s="24" t="s">
        <v>77</v>
      </c>
      <c r="K63" s="24" t="s">
        <v>78</v>
      </c>
    </row>
    <row r="64" spans="1:11" x14ac:dyDescent="0.2">
      <c r="A64" s="24" t="s">
        <v>85</v>
      </c>
      <c r="B64" s="24" t="s">
        <v>92</v>
      </c>
      <c r="C64" s="24">
        <v>5.7</v>
      </c>
      <c r="D64" s="24">
        <v>2008</v>
      </c>
      <c r="E64" s="24">
        <v>8</v>
      </c>
      <c r="F64" s="24" t="s">
        <v>64</v>
      </c>
      <c r="G64" s="24">
        <v>4</v>
      </c>
      <c r="H64" s="24">
        <v>13</v>
      </c>
      <c r="I64" s="24">
        <v>18</v>
      </c>
      <c r="J64" s="24" t="s">
        <v>77</v>
      </c>
      <c r="K64" s="24" t="s">
        <v>78</v>
      </c>
    </row>
    <row r="65" spans="1:11" x14ac:dyDescent="0.2">
      <c r="A65" s="24" t="s">
        <v>85</v>
      </c>
      <c r="B65" s="24" t="s">
        <v>92</v>
      </c>
      <c r="C65" s="24">
        <v>5.9</v>
      </c>
      <c r="D65" s="24">
        <v>1999</v>
      </c>
      <c r="E65" s="24">
        <v>8</v>
      </c>
      <c r="F65" s="24" t="s">
        <v>76</v>
      </c>
      <c r="G65" s="24">
        <v>4</v>
      </c>
      <c r="H65" s="24">
        <v>11</v>
      </c>
      <c r="I65" s="24">
        <v>15</v>
      </c>
      <c r="J65" s="24" t="s">
        <v>77</v>
      </c>
      <c r="K65" s="24" t="s">
        <v>78</v>
      </c>
    </row>
    <row r="66" spans="1:11" x14ac:dyDescent="0.2">
      <c r="A66" s="24" t="s">
        <v>85</v>
      </c>
      <c r="B66" s="24" t="s">
        <v>93</v>
      </c>
      <c r="C66" s="24">
        <v>4.7</v>
      </c>
      <c r="D66" s="24">
        <v>2008</v>
      </c>
      <c r="E66" s="24">
        <v>8</v>
      </c>
      <c r="F66" s="24" t="s">
        <v>68</v>
      </c>
      <c r="G66" s="24">
        <v>4</v>
      </c>
      <c r="H66" s="24">
        <v>12</v>
      </c>
      <c r="I66" s="24">
        <v>16</v>
      </c>
      <c r="J66" s="24" t="s">
        <v>77</v>
      </c>
      <c r="K66" s="24" t="s">
        <v>91</v>
      </c>
    </row>
    <row r="67" spans="1:11" x14ac:dyDescent="0.2">
      <c r="A67" s="24" t="s">
        <v>85</v>
      </c>
      <c r="B67" s="24" t="s">
        <v>93</v>
      </c>
      <c r="C67" s="24">
        <v>4.7</v>
      </c>
      <c r="D67" s="24">
        <v>2008</v>
      </c>
      <c r="E67" s="24">
        <v>8</v>
      </c>
      <c r="F67" s="24" t="s">
        <v>64</v>
      </c>
      <c r="G67" s="24">
        <v>4</v>
      </c>
      <c r="H67" s="24">
        <v>9</v>
      </c>
      <c r="I67" s="24">
        <v>12</v>
      </c>
      <c r="J67" s="24" t="s">
        <v>79</v>
      </c>
      <c r="K67" s="24" t="s">
        <v>91</v>
      </c>
    </row>
    <row r="68" spans="1:11" x14ac:dyDescent="0.2">
      <c r="A68" s="24" t="s">
        <v>85</v>
      </c>
      <c r="B68" s="24" t="s">
        <v>93</v>
      </c>
      <c r="C68" s="24">
        <v>4.7</v>
      </c>
      <c r="D68" s="24">
        <v>2008</v>
      </c>
      <c r="E68" s="24">
        <v>8</v>
      </c>
      <c r="F68" s="24" t="s">
        <v>64</v>
      </c>
      <c r="G68" s="24">
        <v>4</v>
      </c>
      <c r="H68" s="24">
        <v>13</v>
      </c>
      <c r="I68" s="24">
        <v>17</v>
      </c>
      <c r="J68" s="24" t="s">
        <v>77</v>
      </c>
      <c r="K68" s="24" t="s">
        <v>91</v>
      </c>
    </row>
    <row r="69" spans="1:11" x14ac:dyDescent="0.2">
      <c r="A69" s="24" t="s">
        <v>85</v>
      </c>
      <c r="B69" s="24" t="s">
        <v>93</v>
      </c>
      <c r="C69" s="24">
        <v>4.7</v>
      </c>
      <c r="D69" s="24">
        <v>2008</v>
      </c>
      <c r="E69" s="24">
        <v>8</v>
      </c>
      <c r="F69" s="24" t="s">
        <v>64</v>
      </c>
      <c r="G69" s="24">
        <v>4</v>
      </c>
      <c r="H69" s="24">
        <v>13</v>
      </c>
      <c r="I69" s="24">
        <v>17</v>
      </c>
      <c r="J69" s="24" t="s">
        <v>77</v>
      </c>
      <c r="K69" s="24" t="s">
        <v>91</v>
      </c>
    </row>
    <row r="70" spans="1:11" x14ac:dyDescent="0.2">
      <c r="A70" s="24" t="s">
        <v>85</v>
      </c>
      <c r="B70" s="24" t="s">
        <v>93</v>
      </c>
      <c r="C70" s="24">
        <v>4.7</v>
      </c>
      <c r="D70" s="24">
        <v>2008</v>
      </c>
      <c r="E70" s="24">
        <v>8</v>
      </c>
      <c r="F70" s="24" t="s">
        <v>68</v>
      </c>
      <c r="G70" s="24">
        <v>4</v>
      </c>
      <c r="H70" s="24">
        <v>12</v>
      </c>
      <c r="I70" s="24">
        <v>16</v>
      </c>
      <c r="J70" s="24" t="s">
        <v>77</v>
      </c>
      <c r="K70" s="24" t="s">
        <v>91</v>
      </c>
    </row>
    <row r="71" spans="1:11" x14ac:dyDescent="0.2">
      <c r="A71" s="24" t="s">
        <v>85</v>
      </c>
      <c r="B71" s="24" t="s">
        <v>93</v>
      </c>
      <c r="C71" s="24">
        <v>4.7</v>
      </c>
      <c r="D71" s="24">
        <v>2008</v>
      </c>
      <c r="E71" s="24">
        <v>8</v>
      </c>
      <c r="F71" s="24" t="s">
        <v>68</v>
      </c>
      <c r="G71" s="24">
        <v>4</v>
      </c>
      <c r="H71" s="24">
        <v>9</v>
      </c>
      <c r="I71" s="24">
        <v>12</v>
      </c>
      <c r="J71" s="24" t="s">
        <v>79</v>
      </c>
      <c r="K71" s="24" t="s">
        <v>91</v>
      </c>
    </row>
    <row r="72" spans="1:11" x14ac:dyDescent="0.2">
      <c r="A72" s="24" t="s">
        <v>85</v>
      </c>
      <c r="B72" s="24" t="s">
        <v>93</v>
      </c>
      <c r="C72" s="24">
        <v>5.2</v>
      </c>
      <c r="D72" s="24">
        <v>1999</v>
      </c>
      <c r="E72" s="24">
        <v>8</v>
      </c>
      <c r="F72" s="24" t="s">
        <v>76</v>
      </c>
      <c r="G72" s="24">
        <v>4</v>
      </c>
      <c r="H72" s="24">
        <v>11</v>
      </c>
      <c r="I72" s="24">
        <v>15</v>
      </c>
      <c r="J72" s="24" t="s">
        <v>77</v>
      </c>
      <c r="K72" s="24" t="s">
        <v>91</v>
      </c>
    </row>
    <row r="73" spans="1:11" x14ac:dyDescent="0.2">
      <c r="A73" s="24" t="s">
        <v>85</v>
      </c>
      <c r="B73" s="24" t="s">
        <v>93</v>
      </c>
      <c r="C73" s="24">
        <v>5.2</v>
      </c>
      <c r="D73" s="24">
        <v>1999</v>
      </c>
      <c r="E73" s="24">
        <v>8</v>
      </c>
      <c r="F73" s="24" t="s">
        <v>67</v>
      </c>
      <c r="G73" s="24">
        <v>4</v>
      </c>
      <c r="H73" s="24">
        <v>11</v>
      </c>
      <c r="I73" s="24">
        <v>16</v>
      </c>
      <c r="J73" s="24" t="s">
        <v>77</v>
      </c>
      <c r="K73" s="24" t="s">
        <v>91</v>
      </c>
    </row>
    <row r="74" spans="1:11" x14ac:dyDescent="0.2">
      <c r="A74" s="24" t="s">
        <v>85</v>
      </c>
      <c r="B74" s="24" t="s">
        <v>93</v>
      </c>
      <c r="C74" s="24">
        <v>5.7</v>
      </c>
      <c r="D74" s="24">
        <v>2008</v>
      </c>
      <c r="E74" s="24">
        <v>8</v>
      </c>
      <c r="F74" s="24" t="s">
        <v>64</v>
      </c>
      <c r="G74" s="24">
        <v>4</v>
      </c>
      <c r="H74" s="24">
        <v>13</v>
      </c>
      <c r="I74" s="24">
        <v>17</v>
      </c>
      <c r="J74" s="24" t="s">
        <v>77</v>
      </c>
      <c r="K74" s="24" t="s">
        <v>91</v>
      </c>
    </row>
    <row r="75" spans="1:11" x14ac:dyDescent="0.2">
      <c r="A75" s="24" t="s">
        <v>85</v>
      </c>
      <c r="B75" s="24" t="s">
        <v>93</v>
      </c>
      <c r="C75" s="24">
        <v>5.9</v>
      </c>
      <c r="D75" s="24">
        <v>1999</v>
      </c>
      <c r="E75" s="24">
        <v>8</v>
      </c>
      <c r="F75" s="24" t="s">
        <v>76</v>
      </c>
      <c r="G75" s="24">
        <v>4</v>
      </c>
      <c r="H75" s="24">
        <v>11</v>
      </c>
      <c r="I75" s="24">
        <v>15</v>
      </c>
      <c r="J75" s="24" t="s">
        <v>77</v>
      </c>
      <c r="K75" s="24" t="s">
        <v>91</v>
      </c>
    </row>
    <row r="76" spans="1:11" x14ac:dyDescent="0.2">
      <c r="A76" s="24" t="s">
        <v>94</v>
      </c>
      <c r="B76" s="24" t="s">
        <v>95</v>
      </c>
      <c r="C76" s="24">
        <v>4.5999999999999996</v>
      </c>
      <c r="D76" s="24">
        <v>1999</v>
      </c>
      <c r="E76" s="24">
        <v>8</v>
      </c>
      <c r="F76" s="24" t="s">
        <v>76</v>
      </c>
      <c r="G76" s="24" t="s">
        <v>77</v>
      </c>
      <c r="H76" s="24">
        <v>11</v>
      </c>
      <c r="I76" s="24">
        <v>17</v>
      </c>
      <c r="J76" s="24" t="s">
        <v>77</v>
      </c>
      <c r="K76" s="24" t="s">
        <v>78</v>
      </c>
    </row>
    <row r="77" spans="1:11" x14ac:dyDescent="0.2">
      <c r="A77" s="24" t="s">
        <v>94</v>
      </c>
      <c r="B77" s="24" t="s">
        <v>95</v>
      </c>
      <c r="C77" s="24">
        <v>5.4</v>
      </c>
      <c r="D77" s="24">
        <v>1999</v>
      </c>
      <c r="E77" s="24">
        <v>8</v>
      </c>
      <c r="F77" s="24" t="s">
        <v>76</v>
      </c>
      <c r="G77" s="24" t="s">
        <v>77</v>
      </c>
      <c r="H77" s="24">
        <v>11</v>
      </c>
      <c r="I77" s="24">
        <v>17</v>
      </c>
      <c r="J77" s="24" t="s">
        <v>77</v>
      </c>
      <c r="K77" s="24" t="s">
        <v>78</v>
      </c>
    </row>
    <row r="78" spans="1:11" x14ac:dyDescent="0.2">
      <c r="A78" s="24" t="s">
        <v>94</v>
      </c>
      <c r="B78" s="24" t="s">
        <v>95</v>
      </c>
      <c r="C78" s="24">
        <v>5.4</v>
      </c>
      <c r="D78" s="24">
        <v>2008</v>
      </c>
      <c r="E78" s="24">
        <v>8</v>
      </c>
      <c r="F78" s="24" t="s">
        <v>89</v>
      </c>
      <c r="G78" s="24" t="s">
        <v>77</v>
      </c>
      <c r="H78" s="24">
        <v>12</v>
      </c>
      <c r="I78" s="24">
        <v>18</v>
      </c>
      <c r="J78" s="24" t="s">
        <v>77</v>
      </c>
      <c r="K78" s="24" t="s">
        <v>78</v>
      </c>
    </row>
    <row r="79" spans="1:11" x14ac:dyDescent="0.2">
      <c r="A79" s="24" t="s">
        <v>94</v>
      </c>
      <c r="B79" s="24" t="s">
        <v>96</v>
      </c>
      <c r="C79" s="24">
        <v>4</v>
      </c>
      <c r="D79" s="24">
        <v>1999</v>
      </c>
      <c r="E79" s="24">
        <v>6</v>
      </c>
      <c r="F79" s="24" t="s">
        <v>64</v>
      </c>
      <c r="G79" s="24">
        <v>4</v>
      </c>
      <c r="H79" s="24">
        <v>14</v>
      </c>
      <c r="I79" s="24">
        <v>17</v>
      </c>
      <c r="J79" s="24" t="s">
        <v>77</v>
      </c>
      <c r="K79" s="24" t="s">
        <v>78</v>
      </c>
    </row>
    <row r="80" spans="1:11" x14ac:dyDescent="0.2">
      <c r="A80" s="24" t="s">
        <v>94</v>
      </c>
      <c r="B80" s="24" t="s">
        <v>96</v>
      </c>
      <c r="C80" s="24">
        <v>4</v>
      </c>
      <c r="D80" s="24">
        <v>1999</v>
      </c>
      <c r="E80" s="24">
        <v>6</v>
      </c>
      <c r="F80" s="24" t="s">
        <v>67</v>
      </c>
      <c r="G80" s="24">
        <v>4</v>
      </c>
      <c r="H80" s="24">
        <v>15</v>
      </c>
      <c r="I80" s="24">
        <v>19</v>
      </c>
      <c r="J80" s="24" t="s">
        <v>77</v>
      </c>
      <c r="K80" s="24" t="s">
        <v>78</v>
      </c>
    </row>
    <row r="81" spans="1:11" x14ac:dyDescent="0.2">
      <c r="A81" s="24" t="s">
        <v>94</v>
      </c>
      <c r="B81" s="24" t="s">
        <v>96</v>
      </c>
      <c r="C81" s="24">
        <v>4</v>
      </c>
      <c r="D81" s="24">
        <v>1999</v>
      </c>
      <c r="E81" s="24">
        <v>6</v>
      </c>
      <c r="F81" s="24" t="s">
        <v>64</v>
      </c>
      <c r="G81" s="24">
        <v>4</v>
      </c>
      <c r="H81" s="24">
        <v>14</v>
      </c>
      <c r="I81" s="24">
        <v>17</v>
      </c>
      <c r="J81" s="24" t="s">
        <v>77</v>
      </c>
      <c r="K81" s="24" t="s">
        <v>78</v>
      </c>
    </row>
    <row r="82" spans="1:11" x14ac:dyDescent="0.2">
      <c r="A82" s="24" t="s">
        <v>94</v>
      </c>
      <c r="B82" s="24" t="s">
        <v>96</v>
      </c>
      <c r="C82" s="24">
        <v>4</v>
      </c>
      <c r="D82" s="24">
        <v>2008</v>
      </c>
      <c r="E82" s="24">
        <v>6</v>
      </c>
      <c r="F82" s="24" t="s">
        <v>64</v>
      </c>
      <c r="G82" s="24">
        <v>4</v>
      </c>
      <c r="H82" s="24">
        <v>13</v>
      </c>
      <c r="I82" s="24">
        <v>19</v>
      </c>
      <c r="J82" s="24" t="s">
        <v>77</v>
      </c>
      <c r="K82" s="24" t="s">
        <v>78</v>
      </c>
    </row>
    <row r="83" spans="1:11" x14ac:dyDescent="0.2">
      <c r="A83" s="24" t="s">
        <v>94</v>
      </c>
      <c r="B83" s="24" t="s">
        <v>96</v>
      </c>
      <c r="C83" s="24">
        <v>4.5999999999999996</v>
      </c>
      <c r="D83" s="24">
        <v>2008</v>
      </c>
      <c r="E83" s="24">
        <v>8</v>
      </c>
      <c r="F83" s="24" t="s">
        <v>89</v>
      </c>
      <c r="G83" s="24">
        <v>4</v>
      </c>
      <c r="H83" s="24">
        <v>13</v>
      </c>
      <c r="I83" s="24">
        <v>19</v>
      </c>
      <c r="J83" s="24" t="s">
        <v>77</v>
      </c>
      <c r="K83" s="24" t="s">
        <v>78</v>
      </c>
    </row>
    <row r="84" spans="1:11" x14ac:dyDescent="0.2">
      <c r="A84" s="24" t="s">
        <v>94</v>
      </c>
      <c r="B84" s="24" t="s">
        <v>96</v>
      </c>
      <c r="C84" s="24">
        <v>5</v>
      </c>
      <c r="D84" s="24">
        <v>1999</v>
      </c>
      <c r="E84" s="24">
        <v>8</v>
      </c>
      <c r="F84" s="24" t="s">
        <v>76</v>
      </c>
      <c r="G84" s="24">
        <v>4</v>
      </c>
      <c r="H84" s="24">
        <v>13</v>
      </c>
      <c r="I84" s="24">
        <v>17</v>
      </c>
      <c r="J84" s="24" t="s">
        <v>77</v>
      </c>
      <c r="K84" s="24" t="s">
        <v>78</v>
      </c>
    </row>
    <row r="85" spans="1:11" x14ac:dyDescent="0.2">
      <c r="A85" s="24" t="s">
        <v>94</v>
      </c>
      <c r="B85" s="24" t="s">
        <v>97</v>
      </c>
      <c r="C85" s="24">
        <v>4.2</v>
      </c>
      <c r="D85" s="24">
        <v>1999</v>
      </c>
      <c r="E85" s="24">
        <v>6</v>
      </c>
      <c r="F85" s="24" t="s">
        <v>76</v>
      </c>
      <c r="G85" s="24">
        <v>4</v>
      </c>
      <c r="H85" s="24">
        <v>14</v>
      </c>
      <c r="I85" s="24">
        <v>17</v>
      </c>
      <c r="J85" s="24" t="s">
        <v>77</v>
      </c>
      <c r="K85" s="24" t="s">
        <v>91</v>
      </c>
    </row>
    <row r="86" spans="1:11" x14ac:dyDescent="0.2">
      <c r="A86" s="24" t="s">
        <v>94</v>
      </c>
      <c r="B86" s="24" t="s">
        <v>97</v>
      </c>
      <c r="C86" s="24">
        <v>4.2</v>
      </c>
      <c r="D86" s="24">
        <v>1999</v>
      </c>
      <c r="E86" s="24">
        <v>6</v>
      </c>
      <c r="F86" s="24" t="s">
        <v>67</v>
      </c>
      <c r="G86" s="24">
        <v>4</v>
      </c>
      <c r="H86" s="24">
        <v>14</v>
      </c>
      <c r="I86" s="24">
        <v>17</v>
      </c>
      <c r="J86" s="24" t="s">
        <v>77</v>
      </c>
      <c r="K86" s="24" t="s">
        <v>91</v>
      </c>
    </row>
    <row r="87" spans="1:11" x14ac:dyDescent="0.2">
      <c r="A87" s="24" t="s">
        <v>94</v>
      </c>
      <c r="B87" s="24" t="s">
        <v>97</v>
      </c>
      <c r="C87" s="24">
        <v>4.5999999999999996</v>
      </c>
      <c r="D87" s="24">
        <v>1999</v>
      </c>
      <c r="E87" s="24">
        <v>8</v>
      </c>
      <c r="F87" s="24" t="s">
        <v>67</v>
      </c>
      <c r="G87" s="24">
        <v>4</v>
      </c>
      <c r="H87" s="24">
        <v>13</v>
      </c>
      <c r="I87" s="24">
        <v>16</v>
      </c>
      <c r="J87" s="24" t="s">
        <v>77</v>
      </c>
      <c r="K87" s="24" t="s">
        <v>91</v>
      </c>
    </row>
    <row r="88" spans="1:11" x14ac:dyDescent="0.2">
      <c r="A88" s="24" t="s">
        <v>94</v>
      </c>
      <c r="B88" s="24" t="s">
        <v>97</v>
      </c>
      <c r="C88" s="24">
        <v>4.5999999999999996</v>
      </c>
      <c r="D88" s="24">
        <v>1999</v>
      </c>
      <c r="E88" s="24">
        <v>8</v>
      </c>
      <c r="F88" s="24" t="s">
        <v>76</v>
      </c>
      <c r="G88" s="24">
        <v>4</v>
      </c>
      <c r="H88" s="24">
        <v>13</v>
      </c>
      <c r="I88" s="24">
        <v>16</v>
      </c>
      <c r="J88" s="24" t="s">
        <v>77</v>
      </c>
      <c r="K88" s="24" t="s">
        <v>91</v>
      </c>
    </row>
    <row r="89" spans="1:11" x14ac:dyDescent="0.2">
      <c r="A89" s="24" t="s">
        <v>94</v>
      </c>
      <c r="B89" s="24" t="s">
        <v>97</v>
      </c>
      <c r="C89" s="24">
        <v>4.5999999999999996</v>
      </c>
      <c r="D89" s="24">
        <v>2008</v>
      </c>
      <c r="E89" s="24">
        <v>8</v>
      </c>
      <c r="F89" s="24" t="s">
        <v>76</v>
      </c>
      <c r="G89" s="24">
        <v>4</v>
      </c>
      <c r="H89" s="24">
        <v>13</v>
      </c>
      <c r="I89" s="24">
        <v>17</v>
      </c>
      <c r="J89" s="24" t="s">
        <v>77</v>
      </c>
      <c r="K89" s="24" t="s">
        <v>91</v>
      </c>
    </row>
    <row r="90" spans="1:11" x14ac:dyDescent="0.2">
      <c r="A90" s="24" t="s">
        <v>94</v>
      </c>
      <c r="B90" s="24" t="s">
        <v>97</v>
      </c>
      <c r="C90" s="24">
        <v>5.4</v>
      </c>
      <c r="D90" s="24">
        <v>1999</v>
      </c>
      <c r="E90" s="24">
        <v>8</v>
      </c>
      <c r="F90" s="24" t="s">
        <v>76</v>
      </c>
      <c r="G90" s="24">
        <v>4</v>
      </c>
      <c r="H90" s="24">
        <v>11</v>
      </c>
      <c r="I90" s="24">
        <v>15</v>
      </c>
      <c r="J90" s="24" t="s">
        <v>77</v>
      </c>
      <c r="K90" s="24" t="s">
        <v>91</v>
      </c>
    </row>
    <row r="91" spans="1:11" x14ac:dyDescent="0.2">
      <c r="A91" s="24" t="s">
        <v>94</v>
      </c>
      <c r="B91" s="24" t="s">
        <v>97</v>
      </c>
      <c r="C91" s="24">
        <v>5.4</v>
      </c>
      <c r="D91" s="24">
        <v>2008</v>
      </c>
      <c r="E91" s="24">
        <v>8</v>
      </c>
      <c r="F91" s="24" t="s">
        <v>76</v>
      </c>
      <c r="G91" s="24">
        <v>4</v>
      </c>
      <c r="H91" s="24">
        <v>13</v>
      </c>
      <c r="I91" s="24">
        <v>17</v>
      </c>
      <c r="J91" s="24" t="s">
        <v>77</v>
      </c>
      <c r="K91" s="24" t="s">
        <v>91</v>
      </c>
    </row>
    <row r="92" spans="1:11" x14ac:dyDescent="0.2">
      <c r="A92" s="24" t="s">
        <v>94</v>
      </c>
      <c r="B92" s="24" t="s">
        <v>98</v>
      </c>
      <c r="C92" s="24">
        <v>3.8</v>
      </c>
      <c r="D92" s="24">
        <v>1999</v>
      </c>
      <c r="E92" s="24">
        <v>6</v>
      </c>
      <c r="F92" s="24" t="s">
        <v>67</v>
      </c>
      <c r="G92" s="24" t="s">
        <v>77</v>
      </c>
      <c r="H92" s="24">
        <v>18</v>
      </c>
      <c r="I92" s="24">
        <v>26</v>
      </c>
      <c r="J92" s="24" t="s">
        <v>77</v>
      </c>
      <c r="K92" s="24" t="s">
        <v>99</v>
      </c>
    </row>
    <row r="93" spans="1:11" x14ac:dyDescent="0.2">
      <c r="A93" s="24" t="s">
        <v>94</v>
      </c>
      <c r="B93" s="24" t="s">
        <v>98</v>
      </c>
      <c r="C93" s="24">
        <v>3.8</v>
      </c>
      <c r="D93" s="24">
        <v>1999</v>
      </c>
      <c r="E93" s="24">
        <v>6</v>
      </c>
      <c r="F93" s="24" t="s">
        <v>76</v>
      </c>
      <c r="G93" s="24" t="s">
        <v>77</v>
      </c>
      <c r="H93" s="24">
        <v>18</v>
      </c>
      <c r="I93" s="24">
        <v>25</v>
      </c>
      <c r="J93" s="24" t="s">
        <v>77</v>
      </c>
      <c r="K93" s="24" t="s">
        <v>99</v>
      </c>
    </row>
    <row r="94" spans="1:11" x14ac:dyDescent="0.2">
      <c r="A94" s="24" t="s">
        <v>94</v>
      </c>
      <c r="B94" s="24" t="s">
        <v>98</v>
      </c>
      <c r="C94" s="24">
        <v>4</v>
      </c>
      <c r="D94" s="24">
        <v>2008</v>
      </c>
      <c r="E94" s="24">
        <v>6</v>
      </c>
      <c r="F94" s="24" t="s">
        <v>67</v>
      </c>
      <c r="G94" s="24" t="s">
        <v>77</v>
      </c>
      <c r="H94" s="24">
        <v>17</v>
      </c>
      <c r="I94" s="24">
        <v>26</v>
      </c>
      <c r="J94" s="24" t="s">
        <v>77</v>
      </c>
      <c r="K94" s="24" t="s">
        <v>99</v>
      </c>
    </row>
    <row r="95" spans="1:11" x14ac:dyDescent="0.2">
      <c r="A95" s="24" t="s">
        <v>94</v>
      </c>
      <c r="B95" s="24" t="s">
        <v>98</v>
      </c>
      <c r="C95" s="24">
        <v>4</v>
      </c>
      <c r="D95" s="24">
        <v>2008</v>
      </c>
      <c r="E95" s="24">
        <v>6</v>
      </c>
      <c r="F95" s="24" t="s">
        <v>64</v>
      </c>
      <c r="G95" s="24" t="s">
        <v>77</v>
      </c>
      <c r="H95" s="24">
        <v>16</v>
      </c>
      <c r="I95" s="24">
        <v>24</v>
      </c>
      <c r="J95" s="24" t="s">
        <v>77</v>
      </c>
      <c r="K95" s="24" t="s">
        <v>99</v>
      </c>
    </row>
    <row r="96" spans="1:11" x14ac:dyDescent="0.2">
      <c r="A96" s="24" t="s">
        <v>94</v>
      </c>
      <c r="B96" s="24" t="s">
        <v>98</v>
      </c>
      <c r="C96" s="24">
        <v>4.5999999999999996</v>
      </c>
      <c r="D96" s="24">
        <v>1999</v>
      </c>
      <c r="E96" s="24">
        <v>8</v>
      </c>
      <c r="F96" s="24" t="s">
        <v>76</v>
      </c>
      <c r="G96" s="24" t="s">
        <v>77</v>
      </c>
      <c r="H96" s="24">
        <v>15</v>
      </c>
      <c r="I96" s="24">
        <v>21</v>
      </c>
      <c r="J96" s="24" t="s">
        <v>77</v>
      </c>
      <c r="K96" s="24" t="s">
        <v>99</v>
      </c>
    </row>
    <row r="97" spans="1:11" x14ac:dyDescent="0.2">
      <c r="A97" s="24" t="s">
        <v>94</v>
      </c>
      <c r="B97" s="24" t="s">
        <v>98</v>
      </c>
      <c r="C97" s="24">
        <v>4.5999999999999996</v>
      </c>
      <c r="D97" s="24">
        <v>1999</v>
      </c>
      <c r="E97" s="24">
        <v>8</v>
      </c>
      <c r="F97" s="24" t="s">
        <v>67</v>
      </c>
      <c r="G97" s="24" t="s">
        <v>77</v>
      </c>
      <c r="H97" s="24">
        <v>15</v>
      </c>
      <c r="I97" s="24">
        <v>22</v>
      </c>
      <c r="J97" s="24" t="s">
        <v>77</v>
      </c>
      <c r="K97" s="24" t="s">
        <v>99</v>
      </c>
    </row>
    <row r="98" spans="1:11" x14ac:dyDescent="0.2">
      <c r="A98" s="24" t="s">
        <v>94</v>
      </c>
      <c r="B98" s="24" t="s">
        <v>98</v>
      </c>
      <c r="C98" s="24">
        <v>4.5999999999999996</v>
      </c>
      <c r="D98" s="24">
        <v>2008</v>
      </c>
      <c r="E98" s="24">
        <v>8</v>
      </c>
      <c r="F98" s="24" t="s">
        <v>67</v>
      </c>
      <c r="G98" s="24" t="s">
        <v>77</v>
      </c>
      <c r="H98" s="24">
        <v>15</v>
      </c>
      <c r="I98" s="24">
        <v>23</v>
      </c>
      <c r="J98" s="24" t="s">
        <v>77</v>
      </c>
      <c r="K98" s="24" t="s">
        <v>99</v>
      </c>
    </row>
    <row r="99" spans="1:11" x14ac:dyDescent="0.2">
      <c r="A99" s="24" t="s">
        <v>94</v>
      </c>
      <c r="B99" s="24" t="s">
        <v>98</v>
      </c>
      <c r="C99" s="24">
        <v>4.5999999999999996</v>
      </c>
      <c r="D99" s="24">
        <v>2008</v>
      </c>
      <c r="E99" s="24">
        <v>8</v>
      </c>
      <c r="F99" s="24" t="s">
        <v>64</v>
      </c>
      <c r="G99" s="24" t="s">
        <v>77</v>
      </c>
      <c r="H99" s="24">
        <v>15</v>
      </c>
      <c r="I99" s="24">
        <v>22</v>
      </c>
      <c r="J99" s="24" t="s">
        <v>77</v>
      </c>
      <c r="K99" s="24" t="s">
        <v>99</v>
      </c>
    </row>
    <row r="100" spans="1:11" x14ac:dyDescent="0.2">
      <c r="A100" s="24" t="s">
        <v>94</v>
      </c>
      <c r="B100" s="24" t="s">
        <v>98</v>
      </c>
      <c r="C100" s="24">
        <v>5.4</v>
      </c>
      <c r="D100" s="24">
        <v>2008</v>
      </c>
      <c r="E100" s="24">
        <v>8</v>
      </c>
      <c r="F100" s="24" t="s">
        <v>68</v>
      </c>
      <c r="G100" s="24" t="s">
        <v>77</v>
      </c>
      <c r="H100" s="24">
        <v>14</v>
      </c>
      <c r="I100" s="24">
        <v>20</v>
      </c>
      <c r="J100" s="24" t="s">
        <v>5</v>
      </c>
      <c r="K100" s="24" t="s">
        <v>99</v>
      </c>
    </row>
    <row r="101" spans="1:11" x14ac:dyDescent="0.2">
      <c r="A101" s="24" t="s">
        <v>100</v>
      </c>
      <c r="B101" s="24" t="s">
        <v>101</v>
      </c>
      <c r="C101" s="24">
        <v>1.6</v>
      </c>
      <c r="D101" s="24">
        <v>1999</v>
      </c>
      <c r="E101" s="24">
        <v>4</v>
      </c>
      <c r="F101" s="24" t="s">
        <v>67</v>
      </c>
      <c r="G101" s="24" t="s">
        <v>65</v>
      </c>
      <c r="H101" s="24">
        <v>28</v>
      </c>
      <c r="I101" s="24">
        <v>33</v>
      </c>
      <c r="J101" s="24" t="s">
        <v>77</v>
      </c>
      <c r="K101" s="24" t="s">
        <v>99</v>
      </c>
    </row>
    <row r="102" spans="1:11" x14ac:dyDescent="0.2">
      <c r="A102" s="24" t="s">
        <v>100</v>
      </c>
      <c r="B102" s="24" t="s">
        <v>101</v>
      </c>
      <c r="C102" s="24">
        <v>1.6</v>
      </c>
      <c r="D102" s="24">
        <v>1999</v>
      </c>
      <c r="E102" s="24">
        <v>4</v>
      </c>
      <c r="F102" s="24" t="s">
        <v>76</v>
      </c>
      <c r="G102" s="24" t="s">
        <v>65</v>
      </c>
      <c r="H102" s="24">
        <v>24</v>
      </c>
      <c r="I102" s="24">
        <v>32</v>
      </c>
      <c r="J102" s="24" t="s">
        <v>77</v>
      </c>
      <c r="K102" s="24" t="s">
        <v>99</v>
      </c>
    </row>
    <row r="103" spans="1:11" x14ac:dyDescent="0.2">
      <c r="A103" s="24" t="s">
        <v>100</v>
      </c>
      <c r="B103" s="24" t="s">
        <v>101</v>
      </c>
      <c r="C103" s="24">
        <v>1.6</v>
      </c>
      <c r="D103" s="24">
        <v>1999</v>
      </c>
      <c r="E103" s="24">
        <v>4</v>
      </c>
      <c r="F103" s="24" t="s">
        <v>67</v>
      </c>
      <c r="G103" s="24" t="s">
        <v>65</v>
      </c>
      <c r="H103" s="24">
        <v>25</v>
      </c>
      <c r="I103" s="24">
        <v>32</v>
      </c>
      <c r="J103" s="24" t="s">
        <v>77</v>
      </c>
      <c r="K103" s="24" t="s">
        <v>99</v>
      </c>
    </row>
    <row r="104" spans="1:11" x14ac:dyDescent="0.2">
      <c r="A104" s="24" t="s">
        <v>100</v>
      </c>
      <c r="B104" s="24" t="s">
        <v>101</v>
      </c>
      <c r="C104" s="24">
        <v>1.6</v>
      </c>
      <c r="D104" s="24">
        <v>1999</v>
      </c>
      <c r="E104" s="24">
        <v>4</v>
      </c>
      <c r="F104" s="24" t="s">
        <v>67</v>
      </c>
      <c r="G104" s="24" t="s">
        <v>65</v>
      </c>
      <c r="H104" s="24">
        <v>23</v>
      </c>
      <c r="I104" s="24">
        <v>29</v>
      </c>
      <c r="J104" s="24" t="s">
        <v>5</v>
      </c>
      <c r="K104" s="24" t="s">
        <v>99</v>
      </c>
    </row>
    <row r="105" spans="1:11" x14ac:dyDescent="0.2">
      <c r="A105" s="24" t="s">
        <v>100</v>
      </c>
      <c r="B105" s="24" t="s">
        <v>101</v>
      </c>
      <c r="C105" s="24">
        <v>1.6</v>
      </c>
      <c r="D105" s="24">
        <v>1999</v>
      </c>
      <c r="E105" s="24">
        <v>4</v>
      </c>
      <c r="F105" s="24" t="s">
        <v>76</v>
      </c>
      <c r="G105" s="24" t="s">
        <v>65</v>
      </c>
      <c r="H105" s="24">
        <v>24</v>
      </c>
      <c r="I105" s="24">
        <v>32</v>
      </c>
      <c r="J105" s="24" t="s">
        <v>77</v>
      </c>
      <c r="K105" s="24" t="s">
        <v>99</v>
      </c>
    </row>
    <row r="106" spans="1:11" x14ac:dyDescent="0.2">
      <c r="A106" s="24" t="s">
        <v>100</v>
      </c>
      <c r="B106" s="24" t="s">
        <v>101</v>
      </c>
      <c r="C106" s="24">
        <v>1.8</v>
      </c>
      <c r="D106" s="24">
        <v>2008</v>
      </c>
      <c r="E106" s="24">
        <v>4</v>
      </c>
      <c r="F106" s="24" t="s">
        <v>67</v>
      </c>
      <c r="G106" s="24" t="s">
        <v>65</v>
      </c>
      <c r="H106" s="24">
        <v>26</v>
      </c>
      <c r="I106" s="24">
        <v>34</v>
      </c>
      <c r="J106" s="24" t="s">
        <v>77</v>
      </c>
      <c r="K106" s="24" t="s">
        <v>99</v>
      </c>
    </row>
    <row r="107" spans="1:11" x14ac:dyDescent="0.2">
      <c r="A107" s="24" t="s">
        <v>100</v>
      </c>
      <c r="B107" s="24" t="s">
        <v>101</v>
      </c>
      <c r="C107" s="24">
        <v>1.8</v>
      </c>
      <c r="D107" s="24">
        <v>2008</v>
      </c>
      <c r="E107" s="24">
        <v>4</v>
      </c>
      <c r="F107" s="24" t="s">
        <v>64</v>
      </c>
      <c r="G107" s="24" t="s">
        <v>65</v>
      </c>
      <c r="H107" s="24">
        <v>25</v>
      </c>
      <c r="I107" s="24">
        <v>36</v>
      </c>
      <c r="J107" s="24" t="s">
        <v>77</v>
      </c>
      <c r="K107" s="24" t="s">
        <v>99</v>
      </c>
    </row>
    <row r="108" spans="1:11" x14ac:dyDescent="0.2">
      <c r="A108" s="24" t="s">
        <v>100</v>
      </c>
      <c r="B108" s="24" t="s">
        <v>101</v>
      </c>
      <c r="C108" s="24">
        <v>1.8</v>
      </c>
      <c r="D108" s="24">
        <v>2008</v>
      </c>
      <c r="E108" s="24">
        <v>4</v>
      </c>
      <c r="F108" s="24" t="s">
        <v>64</v>
      </c>
      <c r="G108" s="24" t="s">
        <v>65</v>
      </c>
      <c r="H108" s="24">
        <v>24</v>
      </c>
      <c r="I108" s="24">
        <v>36</v>
      </c>
      <c r="J108" s="24" t="s">
        <v>102</v>
      </c>
      <c r="K108" s="24" t="s">
        <v>99</v>
      </c>
    </row>
    <row r="109" spans="1:11" x14ac:dyDescent="0.2">
      <c r="A109" s="24" t="s">
        <v>100</v>
      </c>
      <c r="B109" s="24" t="s">
        <v>101</v>
      </c>
      <c r="C109" s="24">
        <v>2</v>
      </c>
      <c r="D109" s="24">
        <v>2008</v>
      </c>
      <c r="E109" s="24">
        <v>4</v>
      </c>
      <c r="F109" s="24" t="s">
        <v>68</v>
      </c>
      <c r="G109" s="24" t="s">
        <v>65</v>
      </c>
      <c r="H109" s="24">
        <v>21</v>
      </c>
      <c r="I109" s="24">
        <v>29</v>
      </c>
      <c r="J109" s="24" t="s">
        <v>5</v>
      </c>
      <c r="K109" s="24" t="s">
        <v>99</v>
      </c>
    </row>
    <row r="110" spans="1:11" x14ac:dyDescent="0.2">
      <c r="A110" s="24" t="s">
        <v>103</v>
      </c>
      <c r="B110" s="24" t="s">
        <v>104</v>
      </c>
      <c r="C110" s="24">
        <v>2.4</v>
      </c>
      <c r="D110" s="24">
        <v>1999</v>
      </c>
      <c r="E110" s="24">
        <v>4</v>
      </c>
      <c r="F110" s="24" t="s">
        <v>76</v>
      </c>
      <c r="G110" s="24" t="s">
        <v>65</v>
      </c>
      <c r="H110" s="24">
        <v>18</v>
      </c>
      <c r="I110" s="24">
        <v>26</v>
      </c>
      <c r="J110" s="24" t="s">
        <v>77</v>
      </c>
      <c r="K110" s="24" t="s">
        <v>73</v>
      </c>
    </row>
    <row r="111" spans="1:11" x14ac:dyDescent="0.2">
      <c r="A111" s="24" t="s">
        <v>103</v>
      </c>
      <c r="B111" s="24" t="s">
        <v>104</v>
      </c>
      <c r="C111" s="24">
        <v>2.4</v>
      </c>
      <c r="D111" s="24">
        <v>1999</v>
      </c>
      <c r="E111" s="24">
        <v>4</v>
      </c>
      <c r="F111" s="24" t="s">
        <v>67</v>
      </c>
      <c r="G111" s="24" t="s">
        <v>65</v>
      </c>
      <c r="H111" s="24">
        <v>18</v>
      </c>
      <c r="I111" s="24">
        <v>27</v>
      </c>
      <c r="J111" s="24" t="s">
        <v>77</v>
      </c>
      <c r="K111" s="24" t="s">
        <v>73</v>
      </c>
    </row>
    <row r="112" spans="1:11" x14ac:dyDescent="0.2">
      <c r="A112" s="24" t="s">
        <v>103</v>
      </c>
      <c r="B112" s="24" t="s">
        <v>104</v>
      </c>
      <c r="C112" s="24">
        <v>2.4</v>
      </c>
      <c r="D112" s="24">
        <v>2008</v>
      </c>
      <c r="E112" s="24">
        <v>4</v>
      </c>
      <c r="F112" s="24" t="s">
        <v>76</v>
      </c>
      <c r="G112" s="24" t="s">
        <v>65</v>
      </c>
      <c r="H112" s="24">
        <v>21</v>
      </c>
      <c r="I112" s="24">
        <v>30</v>
      </c>
      <c r="J112" s="24" t="s">
        <v>77</v>
      </c>
      <c r="K112" s="24" t="s">
        <v>73</v>
      </c>
    </row>
    <row r="113" spans="1:11" x14ac:dyDescent="0.2">
      <c r="A113" s="24" t="s">
        <v>103</v>
      </c>
      <c r="B113" s="24" t="s">
        <v>104</v>
      </c>
      <c r="C113" s="24">
        <v>2.4</v>
      </c>
      <c r="D113" s="24">
        <v>2008</v>
      </c>
      <c r="E113" s="24">
        <v>4</v>
      </c>
      <c r="F113" s="24" t="s">
        <v>67</v>
      </c>
      <c r="G113" s="24" t="s">
        <v>65</v>
      </c>
      <c r="H113" s="24">
        <v>21</v>
      </c>
      <c r="I113" s="24">
        <v>31</v>
      </c>
      <c r="J113" s="24" t="s">
        <v>77</v>
      </c>
      <c r="K113" s="24" t="s">
        <v>73</v>
      </c>
    </row>
    <row r="114" spans="1:11" x14ac:dyDescent="0.2">
      <c r="A114" s="24" t="s">
        <v>103</v>
      </c>
      <c r="B114" s="24" t="s">
        <v>104</v>
      </c>
      <c r="C114" s="24">
        <v>2.5</v>
      </c>
      <c r="D114" s="24">
        <v>1999</v>
      </c>
      <c r="E114" s="24">
        <v>6</v>
      </c>
      <c r="F114" s="24" t="s">
        <v>76</v>
      </c>
      <c r="G114" s="24" t="s">
        <v>65</v>
      </c>
      <c r="H114" s="24">
        <v>18</v>
      </c>
      <c r="I114" s="24">
        <v>26</v>
      </c>
      <c r="J114" s="24" t="s">
        <v>77</v>
      </c>
      <c r="K114" s="24" t="s">
        <v>73</v>
      </c>
    </row>
    <row r="115" spans="1:11" x14ac:dyDescent="0.2">
      <c r="A115" s="24" t="s">
        <v>103</v>
      </c>
      <c r="B115" s="24" t="s">
        <v>104</v>
      </c>
      <c r="C115" s="24">
        <v>2.5</v>
      </c>
      <c r="D115" s="24">
        <v>1999</v>
      </c>
      <c r="E115" s="24">
        <v>6</v>
      </c>
      <c r="F115" s="24" t="s">
        <v>67</v>
      </c>
      <c r="G115" s="24" t="s">
        <v>65</v>
      </c>
      <c r="H115" s="24">
        <v>18</v>
      </c>
      <c r="I115" s="24">
        <v>26</v>
      </c>
      <c r="J115" s="24" t="s">
        <v>77</v>
      </c>
      <c r="K115" s="24" t="s">
        <v>73</v>
      </c>
    </row>
    <row r="116" spans="1:11" x14ac:dyDescent="0.2">
      <c r="A116" s="24" t="s">
        <v>103</v>
      </c>
      <c r="B116" s="24" t="s">
        <v>104</v>
      </c>
      <c r="C116" s="24">
        <v>3.3</v>
      </c>
      <c r="D116" s="24">
        <v>2008</v>
      </c>
      <c r="E116" s="24">
        <v>6</v>
      </c>
      <c r="F116" s="24" t="s">
        <v>64</v>
      </c>
      <c r="G116" s="24" t="s">
        <v>65</v>
      </c>
      <c r="H116" s="24">
        <v>19</v>
      </c>
      <c r="I116" s="24">
        <v>28</v>
      </c>
      <c r="J116" s="24" t="s">
        <v>77</v>
      </c>
      <c r="K116" s="24" t="s">
        <v>73</v>
      </c>
    </row>
    <row r="117" spans="1:11" x14ac:dyDescent="0.2">
      <c r="A117" s="24" t="s">
        <v>103</v>
      </c>
      <c r="B117" s="24" t="s">
        <v>105</v>
      </c>
      <c r="C117" s="24">
        <v>2</v>
      </c>
      <c r="D117" s="24">
        <v>1999</v>
      </c>
      <c r="E117" s="24">
        <v>4</v>
      </c>
      <c r="F117" s="24" t="s">
        <v>76</v>
      </c>
      <c r="G117" s="24" t="s">
        <v>65</v>
      </c>
      <c r="H117" s="24">
        <v>19</v>
      </c>
      <c r="I117" s="24">
        <v>26</v>
      </c>
      <c r="J117" s="24" t="s">
        <v>77</v>
      </c>
      <c r="K117" s="24" t="s">
        <v>99</v>
      </c>
    </row>
    <row r="118" spans="1:11" x14ac:dyDescent="0.2">
      <c r="A118" s="24" t="s">
        <v>103</v>
      </c>
      <c r="B118" s="24" t="s">
        <v>105</v>
      </c>
      <c r="C118" s="24">
        <v>2</v>
      </c>
      <c r="D118" s="24">
        <v>1999</v>
      </c>
      <c r="E118" s="24">
        <v>4</v>
      </c>
      <c r="F118" s="24" t="s">
        <v>67</v>
      </c>
      <c r="G118" s="24" t="s">
        <v>65</v>
      </c>
      <c r="H118" s="24">
        <v>19</v>
      </c>
      <c r="I118" s="24">
        <v>29</v>
      </c>
      <c r="J118" s="24" t="s">
        <v>77</v>
      </c>
      <c r="K118" s="24" t="s">
        <v>99</v>
      </c>
    </row>
    <row r="119" spans="1:11" x14ac:dyDescent="0.2">
      <c r="A119" s="24" t="s">
        <v>103</v>
      </c>
      <c r="B119" s="24" t="s">
        <v>105</v>
      </c>
      <c r="C119" s="24">
        <v>2</v>
      </c>
      <c r="D119" s="24">
        <v>2008</v>
      </c>
      <c r="E119" s="24">
        <v>4</v>
      </c>
      <c r="F119" s="24" t="s">
        <v>67</v>
      </c>
      <c r="G119" s="24" t="s">
        <v>65</v>
      </c>
      <c r="H119" s="24">
        <v>20</v>
      </c>
      <c r="I119" s="24">
        <v>28</v>
      </c>
      <c r="J119" s="24" t="s">
        <v>77</v>
      </c>
      <c r="K119" s="24" t="s">
        <v>99</v>
      </c>
    </row>
    <row r="120" spans="1:11" x14ac:dyDescent="0.2">
      <c r="A120" s="24" t="s">
        <v>103</v>
      </c>
      <c r="B120" s="24" t="s">
        <v>105</v>
      </c>
      <c r="C120" s="24">
        <v>2</v>
      </c>
      <c r="D120" s="24">
        <v>2008</v>
      </c>
      <c r="E120" s="24">
        <v>4</v>
      </c>
      <c r="F120" s="24" t="s">
        <v>76</v>
      </c>
      <c r="G120" s="24" t="s">
        <v>65</v>
      </c>
      <c r="H120" s="24">
        <v>20</v>
      </c>
      <c r="I120" s="24">
        <v>27</v>
      </c>
      <c r="J120" s="24" t="s">
        <v>77</v>
      </c>
      <c r="K120" s="24" t="s">
        <v>99</v>
      </c>
    </row>
    <row r="121" spans="1:11" x14ac:dyDescent="0.2">
      <c r="A121" s="24" t="s">
        <v>103</v>
      </c>
      <c r="B121" s="24" t="s">
        <v>105</v>
      </c>
      <c r="C121" s="24">
        <v>2.7</v>
      </c>
      <c r="D121" s="24">
        <v>2008</v>
      </c>
      <c r="E121" s="24">
        <v>6</v>
      </c>
      <c r="F121" s="24" t="s">
        <v>76</v>
      </c>
      <c r="G121" s="24" t="s">
        <v>65</v>
      </c>
      <c r="H121" s="24">
        <v>17</v>
      </c>
      <c r="I121" s="24">
        <v>24</v>
      </c>
      <c r="J121" s="24" t="s">
        <v>77</v>
      </c>
      <c r="K121" s="24" t="s">
        <v>99</v>
      </c>
    </row>
    <row r="122" spans="1:11" x14ac:dyDescent="0.2">
      <c r="A122" s="24" t="s">
        <v>103</v>
      </c>
      <c r="B122" s="24" t="s">
        <v>105</v>
      </c>
      <c r="C122" s="24">
        <v>2.7</v>
      </c>
      <c r="D122" s="24">
        <v>2008</v>
      </c>
      <c r="E122" s="24">
        <v>6</v>
      </c>
      <c r="F122" s="24" t="s">
        <v>68</v>
      </c>
      <c r="G122" s="24" t="s">
        <v>65</v>
      </c>
      <c r="H122" s="24">
        <v>16</v>
      </c>
      <c r="I122" s="24">
        <v>24</v>
      </c>
      <c r="J122" s="24" t="s">
        <v>77</v>
      </c>
      <c r="K122" s="24" t="s">
        <v>99</v>
      </c>
    </row>
    <row r="123" spans="1:11" x14ac:dyDescent="0.2">
      <c r="A123" s="24" t="s">
        <v>103</v>
      </c>
      <c r="B123" s="24" t="s">
        <v>105</v>
      </c>
      <c r="C123" s="24">
        <v>2.7</v>
      </c>
      <c r="D123" s="24">
        <v>2008</v>
      </c>
      <c r="E123" s="24">
        <v>6</v>
      </c>
      <c r="F123" s="24" t="s">
        <v>67</v>
      </c>
      <c r="G123" s="24" t="s">
        <v>65</v>
      </c>
      <c r="H123" s="24">
        <v>17</v>
      </c>
      <c r="I123" s="24">
        <v>24</v>
      </c>
      <c r="J123" s="24" t="s">
        <v>77</v>
      </c>
      <c r="K123" s="24" t="s">
        <v>99</v>
      </c>
    </row>
    <row r="124" spans="1:11" x14ac:dyDescent="0.2">
      <c r="A124" s="24" t="s">
        <v>106</v>
      </c>
      <c r="B124" s="24" t="s">
        <v>107</v>
      </c>
      <c r="C124" s="24">
        <v>3</v>
      </c>
      <c r="D124" s="24">
        <v>2008</v>
      </c>
      <c r="E124" s="24">
        <v>6</v>
      </c>
      <c r="F124" s="24" t="s">
        <v>64</v>
      </c>
      <c r="G124" s="24">
        <v>4</v>
      </c>
      <c r="H124" s="24">
        <v>17</v>
      </c>
      <c r="I124" s="24">
        <v>22</v>
      </c>
      <c r="J124" s="24" t="s">
        <v>83</v>
      </c>
      <c r="K124" s="24" t="s">
        <v>78</v>
      </c>
    </row>
    <row r="125" spans="1:11" x14ac:dyDescent="0.2">
      <c r="A125" s="24" t="s">
        <v>106</v>
      </c>
      <c r="B125" s="24" t="s">
        <v>107</v>
      </c>
      <c r="C125" s="24">
        <v>3.7</v>
      </c>
      <c r="D125" s="24">
        <v>2008</v>
      </c>
      <c r="E125" s="24">
        <v>6</v>
      </c>
      <c r="F125" s="24" t="s">
        <v>64</v>
      </c>
      <c r="G125" s="24">
        <v>4</v>
      </c>
      <c r="H125" s="24">
        <v>15</v>
      </c>
      <c r="I125" s="24">
        <v>19</v>
      </c>
      <c r="J125" s="24" t="s">
        <v>77</v>
      </c>
      <c r="K125" s="24" t="s">
        <v>78</v>
      </c>
    </row>
    <row r="126" spans="1:11" x14ac:dyDescent="0.2">
      <c r="A126" s="24" t="s">
        <v>106</v>
      </c>
      <c r="B126" s="24" t="s">
        <v>107</v>
      </c>
      <c r="C126" s="24">
        <v>4</v>
      </c>
      <c r="D126" s="24">
        <v>1999</v>
      </c>
      <c r="E126" s="24">
        <v>6</v>
      </c>
      <c r="F126" s="24" t="s">
        <v>76</v>
      </c>
      <c r="G126" s="24">
        <v>4</v>
      </c>
      <c r="H126" s="24">
        <v>15</v>
      </c>
      <c r="I126" s="24">
        <v>20</v>
      </c>
      <c r="J126" s="24" t="s">
        <v>77</v>
      </c>
      <c r="K126" s="24" t="s">
        <v>78</v>
      </c>
    </row>
    <row r="127" spans="1:11" x14ac:dyDescent="0.2">
      <c r="A127" s="24" t="s">
        <v>106</v>
      </c>
      <c r="B127" s="24" t="s">
        <v>107</v>
      </c>
      <c r="C127" s="24">
        <v>4.7</v>
      </c>
      <c r="D127" s="24">
        <v>1999</v>
      </c>
      <c r="E127" s="24">
        <v>8</v>
      </c>
      <c r="F127" s="24" t="s">
        <v>76</v>
      </c>
      <c r="G127" s="24">
        <v>4</v>
      </c>
      <c r="H127" s="24">
        <v>14</v>
      </c>
      <c r="I127" s="24">
        <v>17</v>
      </c>
      <c r="J127" s="24" t="s">
        <v>77</v>
      </c>
      <c r="K127" s="24" t="s">
        <v>78</v>
      </c>
    </row>
    <row r="128" spans="1:11" x14ac:dyDescent="0.2">
      <c r="A128" s="24" t="s">
        <v>106</v>
      </c>
      <c r="B128" s="24" t="s">
        <v>107</v>
      </c>
      <c r="C128" s="24">
        <v>4.7</v>
      </c>
      <c r="D128" s="24">
        <v>2008</v>
      </c>
      <c r="E128" s="24">
        <v>8</v>
      </c>
      <c r="F128" s="24" t="s">
        <v>64</v>
      </c>
      <c r="G128" s="24">
        <v>4</v>
      </c>
      <c r="H128" s="24">
        <v>9</v>
      </c>
      <c r="I128" s="24">
        <v>12</v>
      </c>
      <c r="J128" s="24" t="s">
        <v>79</v>
      </c>
      <c r="K128" s="24" t="s">
        <v>78</v>
      </c>
    </row>
    <row r="129" spans="1:11" x14ac:dyDescent="0.2">
      <c r="A129" s="24" t="s">
        <v>106</v>
      </c>
      <c r="B129" s="24" t="s">
        <v>107</v>
      </c>
      <c r="C129" s="24">
        <v>4.7</v>
      </c>
      <c r="D129" s="24">
        <v>2008</v>
      </c>
      <c r="E129" s="24">
        <v>8</v>
      </c>
      <c r="F129" s="24" t="s">
        <v>64</v>
      </c>
      <c r="G129" s="24">
        <v>4</v>
      </c>
      <c r="H129" s="24">
        <v>14</v>
      </c>
      <c r="I129" s="24">
        <v>19</v>
      </c>
      <c r="J129" s="24" t="s">
        <v>77</v>
      </c>
      <c r="K129" s="24" t="s">
        <v>78</v>
      </c>
    </row>
    <row r="130" spans="1:11" x14ac:dyDescent="0.2">
      <c r="A130" s="24" t="s">
        <v>106</v>
      </c>
      <c r="B130" s="24" t="s">
        <v>107</v>
      </c>
      <c r="C130" s="24">
        <v>5.7</v>
      </c>
      <c r="D130" s="24">
        <v>2008</v>
      </c>
      <c r="E130" s="24">
        <v>8</v>
      </c>
      <c r="F130" s="24" t="s">
        <v>64</v>
      </c>
      <c r="G130" s="24">
        <v>4</v>
      </c>
      <c r="H130" s="24">
        <v>13</v>
      </c>
      <c r="I130" s="24">
        <v>18</v>
      </c>
      <c r="J130" s="24" t="s">
        <v>77</v>
      </c>
      <c r="K130" s="24" t="s">
        <v>78</v>
      </c>
    </row>
    <row r="131" spans="1:11" x14ac:dyDescent="0.2">
      <c r="A131" s="24" t="s">
        <v>106</v>
      </c>
      <c r="B131" s="24" t="s">
        <v>107</v>
      </c>
      <c r="C131" s="24">
        <v>6.1</v>
      </c>
      <c r="D131" s="24">
        <v>2008</v>
      </c>
      <c r="E131" s="24">
        <v>8</v>
      </c>
      <c r="F131" s="24" t="s">
        <v>64</v>
      </c>
      <c r="G131" s="24">
        <v>4</v>
      </c>
      <c r="H131" s="24">
        <v>11</v>
      </c>
      <c r="I131" s="24">
        <v>14</v>
      </c>
      <c r="J131" s="24" t="s">
        <v>5</v>
      </c>
      <c r="K131" s="24" t="s">
        <v>78</v>
      </c>
    </row>
    <row r="132" spans="1:11" x14ac:dyDescent="0.2">
      <c r="A132" s="24" t="s">
        <v>108</v>
      </c>
      <c r="B132" s="24" t="s">
        <v>109</v>
      </c>
      <c r="C132" s="24">
        <v>4</v>
      </c>
      <c r="D132" s="24">
        <v>1999</v>
      </c>
      <c r="E132" s="24">
        <v>8</v>
      </c>
      <c r="F132" s="24" t="s">
        <v>76</v>
      </c>
      <c r="G132" s="24">
        <v>4</v>
      </c>
      <c r="H132" s="24">
        <v>11</v>
      </c>
      <c r="I132" s="24">
        <v>15</v>
      </c>
      <c r="J132" s="24" t="s">
        <v>5</v>
      </c>
      <c r="K132" s="24" t="s">
        <v>78</v>
      </c>
    </row>
    <row r="133" spans="1:11" x14ac:dyDescent="0.2">
      <c r="A133" s="24" t="s">
        <v>108</v>
      </c>
      <c r="B133" s="24" t="s">
        <v>109</v>
      </c>
      <c r="C133" s="24">
        <v>4.2</v>
      </c>
      <c r="D133" s="24">
        <v>2008</v>
      </c>
      <c r="E133" s="24">
        <v>8</v>
      </c>
      <c r="F133" s="24" t="s">
        <v>71</v>
      </c>
      <c r="G133" s="24">
        <v>4</v>
      </c>
      <c r="H133" s="24">
        <v>12</v>
      </c>
      <c r="I133" s="24">
        <v>18</v>
      </c>
      <c r="J133" s="24" t="s">
        <v>77</v>
      </c>
      <c r="K133" s="24" t="s">
        <v>78</v>
      </c>
    </row>
    <row r="134" spans="1:11" x14ac:dyDescent="0.2">
      <c r="A134" s="24" t="s">
        <v>108</v>
      </c>
      <c r="B134" s="24" t="s">
        <v>109</v>
      </c>
      <c r="C134" s="24">
        <v>4.4000000000000004</v>
      </c>
      <c r="D134" s="24">
        <v>2008</v>
      </c>
      <c r="E134" s="24">
        <v>8</v>
      </c>
      <c r="F134" s="24" t="s">
        <v>71</v>
      </c>
      <c r="G134" s="24">
        <v>4</v>
      </c>
      <c r="H134" s="24">
        <v>12</v>
      </c>
      <c r="I134" s="24">
        <v>18</v>
      </c>
      <c r="J134" s="24" t="s">
        <v>77</v>
      </c>
      <c r="K134" s="24" t="s">
        <v>78</v>
      </c>
    </row>
    <row r="135" spans="1:11" x14ac:dyDescent="0.2">
      <c r="A135" s="24" t="s">
        <v>108</v>
      </c>
      <c r="B135" s="24" t="s">
        <v>109</v>
      </c>
      <c r="C135" s="24">
        <v>4.5999999999999996</v>
      </c>
      <c r="D135" s="24">
        <v>1999</v>
      </c>
      <c r="E135" s="24">
        <v>8</v>
      </c>
      <c r="F135" s="24" t="s">
        <v>76</v>
      </c>
      <c r="G135" s="24">
        <v>4</v>
      </c>
      <c r="H135" s="24">
        <v>11</v>
      </c>
      <c r="I135" s="24">
        <v>15</v>
      </c>
      <c r="J135" s="24" t="s">
        <v>5</v>
      </c>
      <c r="K135" s="24" t="s">
        <v>78</v>
      </c>
    </row>
    <row r="136" spans="1:11" x14ac:dyDescent="0.2">
      <c r="A136" s="24" t="s">
        <v>110</v>
      </c>
      <c r="B136" s="24" t="s">
        <v>111</v>
      </c>
      <c r="C136" s="24">
        <v>5.4</v>
      </c>
      <c r="D136" s="24">
        <v>1999</v>
      </c>
      <c r="E136" s="24">
        <v>8</v>
      </c>
      <c r="F136" s="24" t="s">
        <v>76</v>
      </c>
      <c r="G136" s="24" t="s">
        <v>77</v>
      </c>
      <c r="H136" s="24">
        <v>11</v>
      </c>
      <c r="I136" s="24">
        <v>17</v>
      </c>
      <c r="J136" s="24" t="s">
        <v>77</v>
      </c>
      <c r="K136" s="24" t="s">
        <v>78</v>
      </c>
    </row>
    <row r="137" spans="1:11" x14ac:dyDescent="0.2">
      <c r="A137" s="24" t="s">
        <v>110</v>
      </c>
      <c r="B137" s="24" t="s">
        <v>111</v>
      </c>
      <c r="C137" s="24">
        <v>5.4</v>
      </c>
      <c r="D137" s="24">
        <v>1999</v>
      </c>
      <c r="E137" s="24">
        <v>8</v>
      </c>
      <c r="F137" s="24" t="s">
        <v>76</v>
      </c>
      <c r="G137" s="24" t="s">
        <v>77</v>
      </c>
      <c r="H137" s="24">
        <v>11</v>
      </c>
      <c r="I137" s="24">
        <v>16</v>
      </c>
      <c r="J137" s="24" t="s">
        <v>5</v>
      </c>
      <c r="K137" s="24" t="s">
        <v>78</v>
      </c>
    </row>
    <row r="138" spans="1:11" x14ac:dyDescent="0.2">
      <c r="A138" s="24" t="s">
        <v>110</v>
      </c>
      <c r="B138" s="24" t="s">
        <v>111</v>
      </c>
      <c r="C138" s="24">
        <v>5.4</v>
      </c>
      <c r="D138" s="24">
        <v>2008</v>
      </c>
      <c r="E138" s="24">
        <v>8</v>
      </c>
      <c r="F138" s="24" t="s">
        <v>89</v>
      </c>
      <c r="G138" s="24" t="s">
        <v>77</v>
      </c>
      <c r="H138" s="24">
        <v>12</v>
      </c>
      <c r="I138" s="24">
        <v>18</v>
      </c>
      <c r="J138" s="24" t="s">
        <v>77</v>
      </c>
      <c r="K138" s="24" t="s">
        <v>78</v>
      </c>
    </row>
    <row r="139" spans="1:11" x14ac:dyDescent="0.2">
      <c r="A139" s="24" t="s">
        <v>112</v>
      </c>
      <c r="B139" s="24" t="s">
        <v>113</v>
      </c>
      <c r="C139" s="24">
        <v>4</v>
      </c>
      <c r="D139" s="24">
        <v>1999</v>
      </c>
      <c r="E139" s="24">
        <v>6</v>
      </c>
      <c r="F139" s="24" t="s">
        <v>64</v>
      </c>
      <c r="G139" s="24">
        <v>4</v>
      </c>
      <c r="H139" s="24">
        <v>14</v>
      </c>
      <c r="I139" s="24">
        <v>17</v>
      </c>
      <c r="J139" s="24" t="s">
        <v>77</v>
      </c>
      <c r="K139" s="24" t="s">
        <v>78</v>
      </c>
    </row>
    <row r="140" spans="1:11" x14ac:dyDescent="0.2">
      <c r="A140" s="24" t="s">
        <v>112</v>
      </c>
      <c r="B140" s="24" t="s">
        <v>113</v>
      </c>
      <c r="C140" s="24">
        <v>4</v>
      </c>
      <c r="D140" s="24">
        <v>2008</v>
      </c>
      <c r="E140" s="24">
        <v>6</v>
      </c>
      <c r="F140" s="24" t="s">
        <v>64</v>
      </c>
      <c r="G140" s="24">
        <v>4</v>
      </c>
      <c r="H140" s="24">
        <v>13</v>
      </c>
      <c r="I140" s="24">
        <v>19</v>
      </c>
      <c r="J140" s="24" t="s">
        <v>77</v>
      </c>
      <c r="K140" s="24" t="s">
        <v>78</v>
      </c>
    </row>
    <row r="141" spans="1:11" x14ac:dyDescent="0.2">
      <c r="A141" s="24" t="s">
        <v>112</v>
      </c>
      <c r="B141" s="24" t="s">
        <v>113</v>
      </c>
      <c r="C141" s="24">
        <v>4.5999999999999996</v>
      </c>
      <c r="D141" s="24">
        <v>2008</v>
      </c>
      <c r="E141" s="24">
        <v>8</v>
      </c>
      <c r="F141" s="24" t="s">
        <v>89</v>
      </c>
      <c r="G141" s="24">
        <v>4</v>
      </c>
      <c r="H141" s="24">
        <v>13</v>
      </c>
      <c r="I141" s="24">
        <v>19</v>
      </c>
      <c r="J141" s="24" t="s">
        <v>77</v>
      </c>
      <c r="K141" s="24" t="s">
        <v>78</v>
      </c>
    </row>
    <row r="142" spans="1:11" x14ac:dyDescent="0.2">
      <c r="A142" s="24" t="s">
        <v>112</v>
      </c>
      <c r="B142" s="24" t="s">
        <v>113</v>
      </c>
      <c r="C142" s="24">
        <v>5</v>
      </c>
      <c r="D142" s="24">
        <v>1999</v>
      </c>
      <c r="E142" s="24">
        <v>8</v>
      </c>
      <c r="F142" s="24" t="s">
        <v>76</v>
      </c>
      <c r="G142" s="24">
        <v>4</v>
      </c>
      <c r="H142" s="24">
        <v>13</v>
      </c>
      <c r="I142" s="24">
        <v>17</v>
      </c>
      <c r="J142" s="24" t="s">
        <v>77</v>
      </c>
      <c r="K142" s="24" t="s">
        <v>78</v>
      </c>
    </row>
    <row r="143" spans="1:11" x14ac:dyDescent="0.2">
      <c r="A143" s="24" t="s">
        <v>114</v>
      </c>
      <c r="B143" s="24" t="s">
        <v>115</v>
      </c>
      <c r="C143" s="24">
        <v>2.4</v>
      </c>
      <c r="D143" s="24">
        <v>1999</v>
      </c>
      <c r="E143" s="24">
        <v>4</v>
      </c>
      <c r="F143" s="24" t="s">
        <v>67</v>
      </c>
      <c r="G143" s="24" t="s">
        <v>65</v>
      </c>
      <c r="H143" s="24">
        <v>21</v>
      </c>
      <c r="I143" s="24">
        <v>29</v>
      </c>
      <c r="J143" s="24" t="s">
        <v>77</v>
      </c>
      <c r="K143" s="24" t="s">
        <v>66</v>
      </c>
    </row>
    <row r="144" spans="1:11" x14ac:dyDescent="0.2">
      <c r="A144" s="24" t="s">
        <v>114</v>
      </c>
      <c r="B144" s="24" t="s">
        <v>115</v>
      </c>
      <c r="C144" s="24">
        <v>2.4</v>
      </c>
      <c r="D144" s="24">
        <v>1999</v>
      </c>
      <c r="E144" s="24">
        <v>4</v>
      </c>
      <c r="F144" s="24" t="s">
        <v>76</v>
      </c>
      <c r="G144" s="24" t="s">
        <v>65</v>
      </c>
      <c r="H144" s="24">
        <v>19</v>
      </c>
      <c r="I144" s="24">
        <v>27</v>
      </c>
      <c r="J144" s="24" t="s">
        <v>77</v>
      </c>
      <c r="K144" s="24" t="s">
        <v>66</v>
      </c>
    </row>
    <row r="145" spans="1:11" x14ac:dyDescent="0.2">
      <c r="A145" s="24" t="s">
        <v>114</v>
      </c>
      <c r="B145" s="24" t="s">
        <v>115</v>
      </c>
      <c r="C145" s="24">
        <v>2.5</v>
      </c>
      <c r="D145" s="24">
        <v>2008</v>
      </c>
      <c r="E145" s="24">
        <v>4</v>
      </c>
      <c r="F145" s="24" t="s">
        <v>69</v>
      </c>
      <c r="G145" s="24" t="s">
        <v>65</v>
      </c>
      <c r="H145" s="24">
        <v>23</v>
      </c>
      <c r="I145" s="24">
        <v>31</v>
      </c>
      <c r="J145" s="24" t="s">
        <v>77</v>
      </c>
      <c r="K145" s="24" t="s">
        <v>73</v>
      </c>
    </row>
    <row r="146" spans="1:11" x14ac:dyDescent="0.2">
      <c r="A146" s="24" t="s">
        <v>114</v>
      </c>
      <c r="B146" s="24" t="s">
        <v>115</v>
      </c>
      <c r="C146" s="24">
        <v>2.5</v>
      </c>
      <c r="D146" s="24">
        <v>2008</v>
      </c>
      <c r="E146" s="24">
        <v>4</v>
      </c>
      <c r="F146" s="24" t="s">
        <v>68</v>
      </c>
      <c r="G146" s="24" t="s">
        <v>65</v>
      </c>
      <c r="H146" s="24">
        <v>23</v>
      </c>
      <c r="I146" s="24">
        <v>32</v>
      </c>
      <c r="J146" s="24" t="s">
        <v>77</v>
      </c>
      <c r="K146" s="24" t="s">
        <v>73</v>
      </c>
    </row>
    <row r="147" spans="1:11" x14ac:dyDescent="0.2">
      <c r="A147" s="24" t="s">
        <v>114</v>
      </c>
      <c r="B147" s="24" t="s">
        <v>115</v>
      </c>
      <c r="C147" s="24">
        <v>3.5</v>
      </c>
      <c r="D147" s="24">
        <v>2008</v>
      </c>
      <c r="E147" s="24">
        <v>6</v>
      </c>
      <c r="F147" s="24" t="s">
        <v>68</v>
      </c>
      <c r="G147" s="24" t="s">
        <v>65</v>
      </c>
      <c r="H147" s="24">
        <v>19</v>
      </c>
      <c r="I147" s="24">
        <v>27</v>
      </c>
      <c r="J147" s="24" t="s">
        <v>5</v>
      </c>
      <c r="K147" s="24" t="s">
        <v>73</v>
      </c>
    </row>
    <row r="148" spans="1:11" x14ac:dyDescent="0.2">
      <c r="A148" s="24" t="s">
        <v>114</v>
      </c>
      <c r="B148" s="24" t="s">
        <v>115</v>
      </c>
      <c r="C148" s="24">
        <v>3.5</v>
      </c>
      <c r="D148" s="24">
        <v>2008</v>
      </c>
      <c r="E148" s="24">
        <v>6</v>
      </c>
      <c r="F148" s="24" t="s">
        <v>69</v>
      </c>
      <c r="G148" s="24" t="s">
        <v>65</v>
      </c>
      <c r="H148" s="24">
        <v>19</v>
      </c>
      <c r="I148" s="24">
        <v>26</v>
      </c>
      <c r="J148" s="24" t="s">
        <v>5</v>
      </c>
      <c r="K148" s="24" t="s">
        <v>73</v>
      </c>
    </row>
    <row r="149" spans="1:11" x14ac:dyDescent="0.2">
      <c r="A149" s="24" t="s">
        <v>114</v>
      </c>
      <c r="B149" s="24" t="s">
        <v>116</v>
      </c>
      <c r="C149" s="24">
        <v>3</v>
      </c>
      <c r="D149" s="24">
        <v>1999</v>
      </c>
      <c r="E149" s="24">
        <v>6</v>
      </c>
      <c r="F149" s="24" t="s">
        <v>76</v>
      </c>
      <c r="G149" s="24" t="s">
        <v>65</v>
      </c>
      <c r="H149" s="24">
        <v>18</v>
      </c>
      <c r="I149" s="24">
        <v>26</v>
      </c>
      <c r="J149" s="24" t="s">
        <v>77</v>
      </c>
      <c r="K149" s="24" t="s">
        <v>73</v>
      </c>
    </row>
    <row r="150" spans="1:11" x14ac:dyDescent="0.2">
      <c r="A150" s="24" t="s">
        <v>114</v>
      </c>
      <c r="B150" s="24" t="s">
        <v>116</v>
      </c>
      <c r="C150" s="24">
        <v>3</v>
      </c>
      <c r="D150" s="24">
        <v>1999</v>
      </c>
      <c r="E150" s="24">
        <v>6</v>
      </c>
      <c r="F150" s="24" t="s">
        <v>67</v>
      </c>
      <c r="G150" s="24" t="s">
        <v>65</v>
      </c>
      <c r="H150" s="24">
        <v>19</v>
      </c>
      <c r="I150" s="24">
        <v>25</v>
      </c>
      <c r="J150" s="24" t="s">
        <v>77</v>
      </c>
      <c r="K150" s="24" t="s">
        <v>73</v>
      </c>
    </row>
    <row r="151" spans="1:11" x14ac:dyDescent="0.2">
      <c r="A151" s="24" t="s">
        <v>114</v>
      </c>
      <c r="B151" s="24" t="s">
        <v>116</v>
      </c>
      <c r="C151" s="24">
        <v>3.5</v>
      </c>
      <c r="D151" s="24">
        <v>2008</v>
      </c>
      <c r="E151" s="24">
        <v>6</v>
      </c>
      <c r="F151" s="24" t="s">
        <v>69</v>
      </c>
      <c r="G151" s="24" t="s">
        <v>65</v>
      </c>
      <c r="H151" s="24">
        <v>19</v>
      </c>
      <c r="I151" s="24">
        <v>25</v>
      </c>
      <c r="J151" s="24" t="s">
        <v>5</v>
      </c>
      <c r="K151" s="24" t="s">
        <v>73</v>
      </c>
    </row>
    <row r="152" spans="1:11" x14ac:dyDescent="0.2">
      <c r="A152" s="24" t="s">
        <v>114</v>
      </c>
      <c r="B152" s="24" t="s">
        <v>117</v>
      </c>
      <c r="C152" s="24">
        <v>3.3</v>
      </c>
      <c r="D152" s="24">
        <v>1999</v>
      </c>
      <c r="E152" s="24">
        <v>6</v>
      </c>
      <c r="F152" s="24" t="s">
        <v>76</v>
      </c>
      <c r="G152" s="24">
        <v>4</v>
      </c>
      <c r="H152" s="24">
        <v>14</v>
      </c>
      <c r="I152" s="24">
        <v>17</v>
      </c>
      <c r="J152" s="24" t="s">
        <v>77</v>
      </c>
      <c r="K152" s="24" t="s">
        <v>78</v>
      </c>
    </row>
    <row r="153" spans="1:11" x14ac:dyDescent="0.2">
      <c r="A153" s="24" t="s">
        <v>114</v>
      </c>
      <c r="B153" s="24" t="s">
        <v>117</v>
      </c>
      <c r="C153" s="24">
        <v>3.3</v>
      </c>
      <c r="D153" s="24">
        <v>1999</v>
      </c>
      <c r="E153" s="24">
        <v>6</v>
      </c>
      <c r="F153" s="24" t="s">
        <v>67</v>
      </c>
      <c r="G153" s="24">
        <v>4</v>
      </c>
      <c r="H153" s="24">
        <v>15</v>
      </c>
      <c r="I153" s="24">
        <v>17</v>
      </c>
      <c r="J153" s="24" t="s">
        <v>77</v>
      </c>
      <c r="K153" s="24" t="s">
        <v>78</v>
      </c>
    </row>
    <row r="154" spans="1:11" x14ac:dyDescent="0.2">
      <c r="A154" s="24" t="s">
        <v>114</v>
      </c>
      <c r="B154" s="24" t="s">
        <v>117</v>
      </c>
      <c r="C154" s="24">
        <v>4</v>
      </c>
      <c r="D154" s="24">
        <v>2008</v>
      </c>
      <c r="E154" s="24">
        <v>6</v>
      </c>
      <c r="F154" s="24" t="s">
        <v>64</v>
      </c>
      <c r="G154" s="24">
        <v>4</v>
      </c>
      <c r="H154" s="24">
        <v>14</v>
      </c>
      <c r="I154" s="24">
        <v>20</v>
      </c>
      <c r="J154" s="24" t="s">
        <v>5</v>
      </c>
      <c r="K154" s="24" t="s">
        <v>78</v>
      </c>
    </row>
    <row r="155" spans="1:11" x14ac:dyDescent="0.2">
      <c r="A155" s="24" t="s">
        <v>114</v>
      </c>
      <c r="B155" s="24" t="s">
        <v>117</v>
      </c>
      <c r="C155" s="24">
        <v>5.6</v>
      </c>
      <c r="D155" s="24">
        <v>2008</v>
      </c>
      <c r="E155" s="24">
        <v>8</v>
      </c>
      <c r="F155" s="24" t="s">
        <v>118</v>
      </c>
      <c r="G155" s="24">
        <v>4</v>
      </c>
      <c r="H155" s="24">
        <v>12</v>
      </c>
      <c r="I155" s="24">
        <v>18</v>
      </c>
      <c r="J155" s="24" t="s">
        <v>5</v>
      </c>
      <c r="K155" s="24" t="s">
        <v>78</v>
      </c>
    </row>
    <row r="156" spans="1:11" x14ac:dyDescent="0.2">
      <c r="A156" s="24" t="s">
        <v>119</v>
      </c>
      <c r="B156" s="24" t="s">
        <v>120</v>
      </c>
      <c r="C156" s="24">
        <v>3.1</v>
      </c>
      <c r="D156" s="24">
        <v>1999</v>
      </c>
      <c r="E156" s="24">
        <v>6</v>
      </c>
      <c r="F156" s="24" t="s">
        <v>76</v>
      </c>
      <c r="G156" s="24" t="s">
        <v>65</v>
      </c>
      <c r="H156" s="24">
        <v>18</v>
      </c>
      <c r="I156" s="24">
        <v>26</v>
      </c>
      <c r="J156" s="24" t="s">
        <v>77</v>
      </c>
      <c r="K156" s="24" t="s">
        <v>73</v>
      </c>
    </row>
    <row r="157" spans="1:11" x14ac:dyDescent="0.2">
      <c r="A157" s="24" t="s">
        <v>119</v>
      </c>
      <c r="B157" s="24" t="s">
        <v>120</v>
      </c>
      <c r="C157" s="24">
        <v>3.8</v>
      </c>
      <c r="D157" s="24">
        <v>1999</v>
      </c>
      <c r="E157" s="24">
        <v>6</v>
      </c>
      <c r="F157" s="24" t="s">
        <v>76</v>
      </c>
      <c r="G157" s="24" t="s">
        <v>65</v>
      </c>
      <c r="H157" s="24">
        <v>16</v>
      </c>
      <c r="I157" s="24">
        <v>26</v>
      </c>
      <c r="J157" s="24" t="s">
        <v>5</v>
      </c>
      <c r="K157" s="24" t="s">
        <v>73</v>
      </c>
    </row>
    <row r="158" spans="1:11" x14ac:dyDescent="0.2">
      <c r="A158" s="24" t="s">
        <v>119</v>
      </c>
      <c r="B158" s="24" t="s">
        <v>120</v>
      </c>
      <c r="C158" s="24">
        <v>3.8</v>
      </c>
      <c r="D158" s="24">
        <v>1999</v>
      </c>
      <c r="E158" s="24">
        <v>6</v>
      </c>
      <c r="F158" s="24" t="s">
        <v>76</v>
      </c>
      <c r="G158" s="24" t="s">
        <v>65</v>
      </c>
      <c r="H158" s="24">
        <v>17</v>
      </c>
      <c r="I158" s="24">
        <v>27</v>
      </c>
      <c r="J158" s="24" t="s">
        <v>77</v>
      </c>
      <c r="K158" s="24" t="s">
        <v>73</v>
      </c>
    </row>
    <row r="159" spans="1:11" x14ac:dyDescent="0.2">
      <c r="A159" s="24" t="s">
        <v>119</v>
      </c>
      <c r="B159" s="24" t="s">
        <v>120</v>
      </c>
      <c r="C159" s="24">
        <v>3.8</v>
      </c>
      <c r="D159" s="24">
        <v>2008</v>
      </c>
      <c r="E159" s="24">
        <v>6</v>
      </c>
      <c r="F159" s="24" t="s">
        <v>76</v>
      </c>
      <c r="G159" s="24" t="s">
        <v>65</v>
      </c>
      <c r="H159" s="24">
        <v>18</v>
      </c>
      <c r="I159" s="24">
        <v>28</v>
      </c>
      <c r="J159" s="24" t="s">
        <v>77</v>
      </c>
      <c r="K159" s="24" t="s">
        <v>73</v>
      </c>
    </row>
    <row r="160" spans="1:11" x14ac:dyDescent="0.2">
      <c r="A160" s="24" t="s">
        <v>119</v>
      </c>
      <c r="B160" s="24" t="s">
        <v>120</v>
      </c>
      <c r="C160" s="24">
        <v>5.3</v>
      </c>
      <c r="D160" s="24">
        <v>2008</v>
      </c>
      <c r="E160" s="24">
        <v>8</v>
      </c>
      <c r="F160" s="24" t="s">
        <v>121</v>
      </c>
      <c r="G160" s="24" t="s">
        <v>65</v>
      </c>
      <c r="H160" s="24">
        <v>16</v>
      </c>
      <c r="I160" s="24">
        <v>25</v>
      </c>
      <c r="J160" s="24" t="s">
        <v>5</v>
      </c>
      <c r="K160" s="24" t="s">
        <v>73</v>
      </c>
    </row>
    <row r="161" spans="1:11" x14ac:dyDescent="0.2">
      <c r="A161" s="24" t="s">
        <v>122</v>
      </c>
      <c r="B161" s="24" t="s">
        <v>123</v>
      </c>
      <c r="C161" s="24">
        <v>2.5</v>
      </c>
      <c r="D161" s="24">
        <v>1999</v>
      </c>
      <c r="E161" s="24">
        <v>4</v>
      </c>
      <c r="F161" s="24" t="s">
        <v>67</v>
      </c>
      <c r="G161" s="24">
        <v>4</v>
      </c>
      <c r="H161" s="24">
        <v>18</v>
      </c>
      <c r="I161" s="24">
        <v>25</v>
      </c>
      <c r="J161" s="24" t="s">
        <v>77</v>
      </c>
      <c r="K161" s="24" t="s">
        <v>78</v>
      </c>
    </row>
    <row r="162" spans="1:11" x14ac:dyDescent="0.2">
      <c r="A162" s="24" t="s">
        <v>122</v>
      </c>
      <c r="B162" s="24" t="s">
        <v>123</v>
      </c>
      <c r="C162" s="24">
        <v>2.5</v>
      </c>
      <c r="D162" s="24">
        <v>1999</v>
      </c>
      <c r="E162" s="24">
        <v>4</v>
      </c>
      <c r="F162" s="24" t="s">
        <v>76</v>
      </c>
      <c r="G162" s="24">
        <v>4</v>
      </c>
      <c r="H162" s="24">
        <v>18</v>
      </c>
      <c r="I162" s="24">
        <v>24</v>
      </c>
      <c r="J162" s="24" t="s">
        <v>77</v>
      </c>
      <c r="K162" s="24" t="s">
        <v>78</v>
      </c>
    </row>
    <row r="163" spans="1:11" x14ac:dyDescent="0.2">
      <c r="A163" s="24" t="s">
        <v>122</v>
      </c>
      <c r="B163" s="24" t="s">
        <v>123</v>
      </c>
      <c r="C163" s="24">
        <v>2.5</v>
      </c>
      <c r="D163" s="24">
        <v>2008</v>
      </c>
      <c r="E163" s="24">
        <v>4</v>
      </c>
      <c r="F163" s="24" t="s">
        <v>67</v>
      </c>
      <c r="G163" s="24">
        <v>4</v>
      </c>
      <c r="H163" s="24">
        <v>20</v>
      </c>
      <c r="I163" s="24">
        <v>27</v>
      </c>
      <c r="J163" s="24" t="s">
        <v>77</v>
      </c>
      <c r="K163" s="24" t="s">
        <v>78</v>
      </c>
    </row>
    <row r="164" spans="1:11" x14ac:dyDescent="0.2">
      <c r="A164" s="24" t="s">
        <v>122</v>
      </c>
      <c r="B164" s="24" t="s">
        <v>123</v>
      </c>
      <c r="C164" s="24">
        <v>2.5</v>
      </c>
      <c r="D164" s="24">
        <v>2008</v>
      </c>
      <c r="E164" s="24">
        <v>4</v>
      </c>
      <c r="F164" s="24" t="s">
        <v>67</v>
      </c>
      <c r="G164" s="24">
        <v>4</v>
      </c>
      <c r="H164" s="24">
        <v>19</v>
      </c>
      <c r="I164" s="24">
        <v>25</v>
      </c>
      <c r="J164" s="24" t="s">
        <v>5</v>
      </c>
      <c r="K164" s="24" t="s">
        <v>78</v>
      </c>
    </row>
    <row r="165" spans="1:11" x14ac:dyDescent="0.2">
      <c r="A165" s="24" t="s">
        <v>122</v>
      </c>
      <c r="B165" s="24" t="s">
        <v>123</v>
      </c>
      <c r="C165" s="24">
        <v>2.5</v>
      </c>
      <c r="D165" s="24">
        <v>2008</v>
      </c>
      <c r="E165" s="24">
        <v>4</v>
      </c>
      <c r="F165" s="24" t="s">
        <v>76</v>
      </c>
      <c r="G165" s="24">
        <v>4</v>
      </c>
      <c r="H165" s="24">
        <v>20</v>
      </c>
      <c r="I165" s="24">
        <v>26</v>
      </c>
      <c r="J165" s="24" t="s">
        <v>77</v>
      </c>
      <c r="K165" s="24" t="s">
        <v>78</v>
      </c>
    </row>
    <row r="166" spans="1:11" x14ac:dyDescent="0.2">
      <c r="A166" s="24" t="s">
        <v>122</v>
      </c>
      <c r="B166" s="24" t="s">
        <v>123</v>
      </c>
      <c r="C166" s="24">
        <v>2.5</v>
      </c>
      <c r="D166" s="24">
        <v>2008</v>
      </c>
      <c r="E166" s="24">
        <v>4</v>
      </c>
      <c r="F166" s="24" t="s">
        <v>76</v>
      </c>
      <c r="G166" s="24">
        <v>4</v>
      </c>
      <c r="H166" s="24">
        <v>18</v>
      </c>
      <c r="I166" s="24">
        <v>23</v>
      </c>
      <c r="J166" s="24" t="s">
        <v>5</v>
      </c>
      <c r="K166" s="24" t="s">
        <v>78</v>
      </c>
    </row>
    <row r="167" spans="1:11" x14ac:dyDescent="0.2">
      <c r="A167" s="24" t="s">
        <v>122</v>
      </c>
      <c r="B167" s="24" t="s">
        <v>124</v>
      </c>
      <c r="C167" s="24">
        <v>2.2000000000000002</v>
      </c>
      <c r="D167" s="24">
        <v>1999</v>
      </c>
      <c r="E167" s="24">
        <v>4</v>
      </c>
      <c r="F167" s="24" t="s">
        <v>76</v>
      </c>
      <c r="G167" s="24">
        <v>4</v>
      </c>
      <c r="H167" s="24">
        <v>21</v>
      </c>
      <c r="I167" s="24">
        <v>26</v>
      </c>
      <c r="J167" s="24" t="s">
        <v>77</v>
      </c>
      <c r="K167" s="24" t="s">
        <v>99</v>
      </c>
    </row>
    <row r="168" spans="1:11" x14ac:dyDescent="0.2">
      <c r="A168" s="24" t="s">
        <v>122</v>
      </c>
      <c r="B168" s="24" t="s">
        <v>124</v>
      </c>
      <c r="C168" s="24">
        <v>2.2000000000000002</v>
      </c>
      <c r="D168" s="24">
        <v>1999</v>
      </c>
      <c r="E168" s="24">
        <v>4</v>
      </c>
      <c r="F168" s="24" t="s">
        <v>67</v>
      </c>
      <c r="G168" s="24">
        <v>4</v>
      </c>
      <c r="H168" s="24">
        <v>19</v>
      </c>
      <c r="I168" s="24">
        <v>26</v>
      </c>
      <c r="J168" s="24" t="s">
        <v>77</v>
      </c>
      <c r="K168" s="24" t="s">
        <v>99</v>
      </c>
    </row>
    <row r="169" spans="1:11" x14ac:dyDescent="0.2">
      <c r="A169" s="24" t="s">
        <v>122</v>
      </c>
      <c r="B169" s="24" t="s">
        <v>124</v>
      </c>
      <c r="C169" s="24">
        <v>2.5</v>
      </c>
      <c r="D169" s="24">
        <v>1999</v>
      </c>
      <c r="E169" s="24">
        <v>4</v>
      </c>
      <c r="F169" s="24" t="s">
        <v>67</v>
      </c>
      <c r="G169" s="24">
        <v>4</v>
      </c>
      <c r="H169" s="24">
        <v>19</v>
      </c>
      <c r="I169" s="24">
        <v>26</v>
      </c>
      <c r="J169" s="24" t="s">
        <v>77</v>
      </c>
      <c r="K169" s="24" t="s">
        <v>99</v>
      </c>
    </row>
    <row r="170" spans="1:11" x14ac:dyDescent="0.2">
      <c r="A170" s="24" t="s">
        <v>122</v>
      </c>
      <c r="B170" s="24" t="s">
        <v>124</v>
      </c>
      <c r="C170" s="24">
        <v>2.5</v>
      </c>
      <c r="D170" s="24">
        <v>1999</v>
      </c>
      <c r="E170" s="24">
        <v>4</v>
      </c>
      <c r="F170" s="24" t="s">
        <v>76</v>
      </c>
      <c r="G170" s="24">
        <v>4</v>
      </c>
      <c r="H170" s="24">
        <v>19</v>
      </c>
      <c r="I170" s="24">
        <v>26</v>
      </c>
      <c r="J170" s="24" t="s">
        <v>77</v>
      </c>
      <c r="K170" s="24" t="s">
        <v>99</v>
      </c>
    </row>
    <row r="171" spans="1:11" x14ac:dyDescent="0.2">
      <c r="A171" s="24" t="s">
        <v>122</v>
      </c>
      <c r="B171" s="24" t="s">
        <v>124</v>
      </c>
      <c r="C171" s="24">
        <v>2.5</v>
      </c>
      <c r="D171" s="24">
        <v>2008</v>
      </c>
      <c r="E171" s="24">
        <v>4</v>
      </c>
      <c r="F171" s="24" t="s">
        <v>121</v>
      </c>
      <c r="G171" s="24">
        <v>4</v>
      </c>
      <c r="H171" s="24">
        <v>20</v>
      </c>
      <c r="I171" s="24">
        <v>25</v>
      </c>
      <c r="J171" s="24" t="s">
        <v>5</v>
      </c>
      <c r="K171" s="24" t="s">
        <v>66</v>
      </c>
    </row>
    <row r="172" spans="1:11" x14ac:dyDescent="0.2">
      <c r="A172" s="24" t="s">
        <v>122</v>
      </c>
      <c r="B172" s="24" t="s">
        <v>124</v>
      </c>
      <c r="C172" s="24">
        <v>2.5</v>
      </c>
      <c r="D172" s="24">
        <v>2008</v>
      </c>
      <c r="E172" s="24">
        <v>4</v>
      </c>
      <c r="F172" s="24" t="s">
        <v>121</v>
      </c>
      <c r="G172" s="24">
        <v>4</v>
      </c>
      <c r="H172" s="24">
        <v>20</v>
      </c>
      <c r="I172" s="24">
        <v>27</v>
      </c>
      <c r="J172" s="24" t="s">
        <v>77</v>
      </c>
      <c r="K172" s="24" t="s">
        <v>66</v>
      </c>
    </row>
    <row r="173" spans="1:11" x14ac:dyDescent="0.2">
      <c r="A173" s="24" t="s">
        <v>122</v>
      </c>
      <c r="B173" s="24" t="s">
        <v>124</v>
      </c>
      <c r="C173" s="24">
        <v>2.5</v>
      </c>
      <c r="D173" s="24">
        <v>2008</v>
      </c>
      <c r="E173" s="24">
        <v>4</v>
      </c>
      <c r="F173" s="24" t="s">
        <v>67</v>
      </c>
      <c r="G173" s="24">
        <v>4</v>
      </c>
      <c r="H173" s="24">
        <v>19</v>
      </c>
      <c r="I173" s="24">
        <v>25</v>
      </c>
      <c r="J173" s="24" t="s">
        <v>5</v>
      </c>
      <c r="K173" s="24" t="s">
        <v>66</v>
      </c>
    </row>
    <row r="174" spans="1:11" x14ac:dyDescent="0.2">
      <c r="A174" s="24" t="s">
        <v>122</v>
      </c>
      <c r="B174" s="24" t="s">
        <v>124</v>
      </c>
      <c r="C174" s="24">
        <v>2.5</v>
      </c>
      <c r="D174" s="24">
        <v>2008</v>
      </c>
      <c r="E174" s="24">
        <v>4</v>
      </c>
      <c r="F174" s="24" t="s">
        <v>67</v>
      </c>
      <c r="G174" s="24">
        <v>4</v>
      </c>
      <c r="H174" s="24">
        <v>20</v>
      </c>
      <c r="I174" s="24">
        <v>27</v>
      </c>
      <c r="J174" s="24" t="s">
        <v>77</v>
      </c>
      <c r="K174" s="24" t="s">
        <v>66</v>
      </c>
    </row>
    <row r="175" spans="1:11" x14ac:dyDescent="0.2">
      <c r="A175" s="24" t="s">
        <v>125</v>
      </c>
      <c r="B175" s="24" t="s">
        <v>126</v>
      </c>
      <c r="C175" s="24">
        <v>2.7</v>
      </c>
      <c r="D175" s="24">
        <v>1999</v>
      </c>
      <c r="E175" s="24">
        <v>4</v>
      </c>
      <c r="F175" s="24" t="s">
        <v>67</v>
      </c>
      <c r="G175" s="24">
        <v>4</v>
      </c>
      <c r="H175" s="24">
        <v>15</v>
      </c>
      <c r="I175" s="24">
        <v>20</v>
      </c>
      <c r="J175" s="24" t="s">
        <v>77</v>
      </c>
      <c r="K175" s="24" t="s">
        <v>78</v>
      </c>
    </row>
    <row r="176" spans="1:11" x14ac:dyDescent="0.2">
      <c r="A176" s="24" t="s">
        <v>125</v>
      </c>
      <c r="B176" s="24" t="s">
        <v>126</v>
      </c>
      <c r="C176" s="24">
        <v>2.7</v>
      </c>
      <c r="D176" s="24">
        <v>1999</v>
      </c>
      <c r="E176" s="24">
        <v>4</v>
      </c>
      <c r="F176" s="24" t="s">
        <v>76</v>
      </c>
      <c r="G176" s="24">
        <v>4</v>
      </c>
      <c r="H176" s="24">
        <v>16</v>
      </c>
      <c r="I176" s="24">
        <v>20</v>
      </c>
      <c r="J176" s="24" t="s">
        <v>77</v>
      </c>
      <c r="K176" s="24" t="s">
        <v>78</v>
      </c>
    </row>
    <row r="177" spans="1:11" x14ac:dyDescent="0.2">
      <c r="A177" s="24" t="s">
        <v>125</v>
      </c>
      <c r="B177" s="24" t="s">
        <v>126</v>
      </c>
      <c r="C177" s="24">
        <v>3.4</v>
      </c>
      <c r="D177" s="24">
        <v>1999</v>
      </c>
      <c r="E177" s="24">
        <v>6</v>
      </c>
      <c r="F177" s="24" t="s">
        <v>76</v>
      </c>
      <c r="G177" s="24">
        <v>4</v>
      </c>
      <c r="H177" s="24">
        <v>15</v>
      </c>
      <c r="I177" s="24">
        <v>19</v>
      </c>
      <c r="J177" s="24" t="s">
        <v>77</v>
      </c>
      <c r="K177" s="24" t="s">
        <v>78</v>
      </c>
    </row>
    <row r="178" spans="1:11" x14ac:dyDescent="0.2">
      <c r="A178" s="24" t="s">
        <v>125</v>
      </c>
      <c r="B178" s="24" t="s">
        <v>126</v>
      </c>
      <c r="C178" s="24">
        <v>3.4</v>
      </c>
      <c r="D178" s="24">
        <v>1999</v>
      </c>
      <c r="E178" s="24">
        <v>6</v>
      </c>
      <c r="F178" s="24" t="s">
        <v>67</v>
      </c>
      <c r="G178" s="24">
        <v>4</v>
      </c>
      <c r="H178" s="24">
        <v>15</v>
      </c>
      <c r="I178" s="24">
        <v>17</v>
      </c>
      <c r="J178" s="24" t="s">
        <v>77</v>
      </c>
      <c r="K178" s="24" t="s">
        <v>78</v>
      </c>
    </row>
    <row r="179" spans="1:11" x14ac:dyDescent="0.2">
      <c r="A179" s="24" t="s">
        <v>125</v>
      </c>
      <c r="B179" s="24" t="s">
        <v>126</v>
      </c>
      <c r="C179" s="24">
        <v>4</v>
      </c>
      <c r="D179" s="24">
        <v>2008</v>
      </c>
      <c r="E179" s="24">
        <v>6</v>
      </c>
      <c r="F179" s="24" t="s">
        <v>64</v>
      </c>
      <c r="G179" s="24">
        <v>4</v>
      </c>
      <c r="H179" s="24">
        <v>16</v>
      </c>
      <c r="I179" s="24">
        <v>20</v>
      </c>
      <c r="J179" s="24" t="s">
        <v>77</v>
      </c>
      <c r="K179" s="24" t="s">
        <v>78</v>
      </c>
    </row>
    <row r="180" spans="1:11" x14ac:dyDescent="0.2">
      <c r="A180" s="24" t="s">
        <v>125</v>
      </c>
      <c r="B180" s="24" t="s">
        <v>126</v>
      </c>
      <c r="C180" s="24">
        <v>4.7</v>
      </c>
      <c r="D180" s="24">
        <v>2008</v>
      </c>
      <c r="E180" s="24">
        <v>8</v>
      </c>
      <c r="F180" s="24" t="s">
        <v>64</v>
      </c>
      <c r="G180" s="24">
        <v>4</v>
      </c>
      <c r="H180" s="24">
        <v>14</v>
      </c>
      <c r="I180" s="24">
        <v>17</v>
      </c>
      <c r="J180" s="24" t="s">
        <v>77</v>
      </c>
      <c r="K180" s="24" t="s">
        <v>78</v>
      </c>
    </row>
    <row r="181" spans="1:11" x14ac:dyDescent="0.2">
      <c r="A181" s="24" t="s">
        <v>125</v>
      </c>
      <c r="B181" s="24" t="s">
        <v>127</v>
      </c>
      <c r="C181" s="24">
        <v>2.2000000000000002</v>
      </c>
      <c r="D181" s="24">
        <v>1999</v>
      </c>
      <c r="E181" s="24">
        <v>4</v>
      </c>
      <c r="F181" s="24" t="s">
        <v>67</v>
      </c>
      <c r="G181" s="24" t="s">
        <v>65</v>
      </c>
      <c r="H181" s="24">
        <v>21</v>
      </c>
      <c r="I181" s="24">
        <v>29</v>
      </c>
      <c r="J181" s="24" t="s">
        <v>77</v>
      </c>
      <c r="K181" s="24" t="s">
        <v>73</v>
      </c>
    </row>
    <row r="182" spans="1:11" x14ac:dyDescent="0.2">
      <c r="A182" s="24" t="s">
        <v>125</v>
      </c>
      <c r="B182" s="24" t="s">
        <v>127</v>
      </c>
      <c r="C182" s="24">
        <v>2.2000000000000002</v>
      </c>
      <c r="D182" s="24">
        <v>1999</v>
      </c>
      <c r="E182" s="24">
        <v>4</v>
      </c>
      <c r="F182" s="24" t="s">
        <v>76</v>
      </c>
      <c r="G182" s="24" t="s">
        <v>65</v>
      </c>
      <c r="H182" s="24">
        <v>21</v>
      </c>
      <c r="I182" s="24">
        <v>27</v>
      </c>
      <c r="J182" s="24" t="s">
        <v>77</v>
      </c>
      <c r="K182" s="24" t="s">
        <v>73</v>
      </c>
    </row>
    <row r="183" spans="1:11" x14ac:dyDescent="0.2">
      <c r="A183" s="24" t="s">
        <v>125</v>
      </c>
      <c r="B183" s="24" t="s">
        <v>127</v>
      </c>
      <c r="C183" s="24">
        <v>2.4</v>
      </c>
      <c r="D183" s="24">
        <v>2008</v>
      </c>
      <c r="E183" s="24">
        <v>4</v>
      </c>
      <c r="F183" s="24" t="s">
        <v>67</v>
      </c>
      <c r="G183" s="24" t="s">
        <v>65</v>
      </c>
      <c r="H183" s="24">
        <v>21</v>
      </c>
      <c r="I183" s="24">
        <v>31</v>
      </c>
      <c r="J183" s="24" t="s">
        <v>77</v>
      </c>
      <c r="K183" s="24" t="s">
        <v>73</v>
      </c>
    </row>
    <row r="184" spans="1:11" x14ac:dyDescent="0.2">
      <c r="A184" s="24" t="s">
        <v>125</v>
      </c>
      <c r="B184" s="24" t="s">
        <v>127</v>
      </c>
      <c r="C184" s="24">
        <v>2.4</v>
      </c>
      <c r="D184" s="24">
        <v>2008</v>
      </c>
      <c r="E184" s="24">
        <v>4</v>
      </c>
      <c r="F184" s="24" t="s">
        <v>64</v>
      </c>
      <c r="G184" s="24" t="s">
        <v>65</v>
      </c>
      <c r="H184" s="24">
        <v>21</v>
      </c>
      <c r="I184" s="24">
        <v>31</v>
      </c>
      <c r="J184" s="24" t="s">
        <v>77</v>
      </c>
      <c r="K184" s="24" t="s">
        <v>73</v>
      </c>
    </row>
    <row r="185" spans="1:11" x14ac:dyDescent="0.2">
      <c r="A185" s="24" t="s">
        <v>125</v>
      </c>
      <c r="B185" s="24" t="s">
        <v>127</v>
      </c>
      <c r="C185" s="24">
        <v>3</v>
      </c>
      <c r="D185" s="24">
        <v>1999</v>
      </c>
      <c r="E185" s="24">
        <v>6</v>
      </c>
      <c r="F185" s="24" t="s">
        <v>76</v>
      </c>
      <c r="G185" s="24" t="s">
        <v>65</v>
      </c>
      <c r="H185" s="24">
        <v>18</v>
      </c>
      <c r="I185" s="24">
        <v>26</v>
      </c>
      <c r="J185" s="24" t="s">
        <v>77</v>
      </c>
      <c r="K185" s="24" t="s">
        <v>73</v>
      </c>
    </row>
    <row r="186" spans="1:11" x14ac:dyDescent="0.2">
      <c r="A186" s="24" t="s">
        <v>125</v>
      </c>
      <c r="B186" s="24" t="s">
        <v>127</v>
      </c>
      <c r="C186" s="24">
        <v>3</v>
      </c>
      <c r="D186" s="24">
        <v>1999</v>
      </c>
      <c r="E186" s="24">
        <v>6</v>
      </c>
      <c r="F186" s="24" t="s">
        <v>67</v>
      </c>
      <c r="G186" s="24" t="s">
        <v>65</v>
      </c>
      <c r="H186" s="24">
        <v>18</v>
      </c>
      <c r="I186" s="24">
        <v>26</v>
      </c>
      <c r="J186" s="24" t="s">
        <v>77</v>
      </c>
      <c r="K186" s="24" t="s">
        <v>73</v>
      </c>
    </row>
    <row r="187" spans="1:11" x14ac:dyDescent="0.2">
      <c r="A187" s="24" t="s">
        <v>125</v>
      </c>
      <c r="B187" s="24" t="s">
        <v>127</v>
      </c>
      <c r="C187" s="24">
        <v>3.5</v>
      </c>
      <c r="D187" s="24">
        <v>2008</v>
      </c>
      <c r="E187" s="24">
        <v>6</v>
      </c>
      <c r="F187" s="24" t="s">
        <v>71</v>
      </c>
      <c r="G187" s="24" t="s">
        <v>65</v>
      </c>
      <c r="H187" s="24">
        <v>19</v>
      </c>
      <c r="I187" s="24">
        <v>28</v>
      </c>
      <c r="J187" s="24" t="s">
        <v>77</v>
      </c>
      <c r="K187" s="24" t="s">
        <v>73</v>
      </c>
    </row>
    <row r="188" spans="1:11" x14ac:dyDescent="0.2">
      <c r="A188" s="24" t="s">
        <v>125</v>
      </c>
      <c r="B188" s="24" t="s">
        <v>128</v>
      </c>
      <c r="C188" s="24">
        <v>2.2000000000000002</v>
      </c>
      <c r="D188" s="24">
        <v>1999</v>
      </c>
      <c r="E188" s="24">
        <v>4</v>
      </c>
      <c r="F188" s="24" t="s">
        <v>76</v>
      </c>
      <c r="G188" s="24" t="s">
        <v>65</v>
      </c>
      <c r="H188" s="24">
        <v>21</v>
      </c>
      <c r="I188" s="24">
        <v>27</v>
      </c>
      <c r="J188" s="24" t="s">
        <v>77</v>
      </c>
      <c r="K188" s="24" t="s">
        <v>66</v>
      </c>
    </row>
    <row r="189" spans="1:11" x14ac:dyDescent="0.2">
      <c r="A189" s="24" t="s">
        <v>125</v>
      </c>
      <c r="B189" s="24" t="s">
        <v>128</v>
      </c>
      <c r="C189" s="24">
        <v>2.2000000000000002</v>
      </c>
      <c r="D189" s="24">
        <v>1999</v>
      </c>
      <c r="E189" s="24">
        <v>4</v>
      </c>
      <c r="F189" s="24" t="s">
        <v>67</v>
      </c>
      <c r="G189" s="24" t="s">
        <v>65</v>
      </c>
      <c r="H189" s="24">
        <v>21</v>
      </c>
      <c r="I189" s="24">
        <v>29</v>
      </c>
      <c r="J189" s="24" t="s">
        <v>77</v>
      </c>
      <c r="K189" s="24" t="s">
        <v>66</v>
      </c>
    </row>
    <row r="190" spans="1:11" x14ac:dyDescent="0.2">
      <c r="A190" s="24" t="s">
        <v>125</v>
      </c>
      <c r="B190" s="24" t="s">
        <v>128</v>
      </c>
      <c r="C190" s="24">
        <v>2.4</v>
      </c>
      <c r="D190" s="24">
        <v>2008</v>
      </c>
      <c r="E190" s="24">
        <v>4</v>
      </c>
      <c r="F190" s="24" t="s">
        <v>67</v>
      </c>
      <c r="G190" s="24" t="s">
        <v>65</v>
      </c>
      <c r="H190" s="24">
        <v>21</v>
      </c>
      <c r="I190" s="24">
        <v>31</v>
      </c>
      <c r="J190" s="24" t="s">
        <v>77</v>
      </c>
      <c r="K190" s="24" t="s">
        <v>66</v>
      </c>
    </row>
    <row r="191" spans="1:11" x14ac:dyDescent="0.2">
      <c r="A191" s="24" t="s">
        <v>125</v>
      </c>
      <c r="B191" s="24" t="s">
        <v>128</v>
      </c>
      <c r="C191" s="24">
        <v>2.4</v>
      </c>
      <c r="D191" s="24">
        <v>2008</v>
      </c>
      <c r="E191" s="24">
        <v>4</v>
      </c>
      <c r="F191" s="24" t="s">
        <v>118</v>
      </c>
      <c r="G191" s="24" t="s">
        <v>65</v>
      </c>
      <c r="H191" s="24">
        <v>22</v>
      </c>
      <c r="I191" s="24">
        <v>31</v>
      </c>
      <c r="J191" s="24" t="s">
        <v>77</v>
      </c>
      <c r="K191" s="24" t="s">
        <v>66</v>
      </c>
    </row>
    <row r="192" spans="1:11" x14ac:dyDescent="0.2">
      <c r="A192" s="24" t="s">
        <v>125</v>
      </c>
      <c r="B192" s="24" t="s">
        <v>128</v>
      </c>
      <c r="C192" s="24">
        <v>3</v>
      </c>
      <c r="D192" s="24">
        <v>1999</v>
      </c>
      <c r="E192" s="24">
        <v>6</v>
      </c>
      <c r="F192" s="24" t="s">
        <v>76</v>
      </c>
      <c r="G192" s="24" t="s">
        <v>65</v>
      </c>
      <c r="H192" s="24">
        <v>18</v>
      </c>
      <c r="I192" s="24">
        <v>26</v>
      </c>
      <c r="J192" s="24" t="s">
        <v>77</v>
      </c>
      <c r="K192" s="24" t="s">
        <v>66</v>
      </c>
    </row>
    <row r="193" spans="1:11" x14ac:dyDescent="0.2">
      <c r="A193" s="24" t="s">
        <v>125</v>
      </c>
      <c r="B193" s="24" t="s">
        <v>128</v>
      </c>
      <c r="C193" s="24">
        <v>3</v>
      </c>
      <c r="D193" s="24">
        <v>1999</v>
      </c>
      <c r="E193" s="24">
        <v>6</v>
      </c>
      <c r="F193" s="24" t="s">
        <v>67</v>
      </c>
      <c r="G193" s="24" t="s">
        <v>65</v>
      </c>
      <c r="H193" s="24">
        <v>18</v>
      </c>
      <c r="I193" s="24">
        <v>26</v>
      </c>
      <c r="J193" s="24" t="s">
        <v>77</v>
      </c>
      <c r="K193" s="24" t="s">
        <v>66</v>
      </c>
    </row>
    <row r="194" spans="1:11" x14ac:dyDescent="0.2">
      <c r="A194" s="24" t="s">
        <v>125</v>
      </c>
      <c r="B194" s="24" t="s">
        <v>128</v>
      </c>
      <c r="C194" s="24">
        <v>3.3</v>
      </c>
      <c r="D194" s="24">
        <v>2008</v>
      </c>
      <c r="E194" s="24">
        <v>6</v>
      </c>
      <c r="F194" s="24" t="s">
        <v>118</v>
      </c>
      <c r="G194" s="24" t="s">
        <v>65</v>
      </c>
      <c r="H194" s="24">
        <v>18</v>
      </c>
      <c r="I194" s="24">
        <v>27</v>
      </c>
      <c r="J194" s="24" t="s">
        <v>77</v>
      </c>
      <c r="K194" s="24" t="s">
        <v>66</v>
      </c>
    </row>
    <row r="195" spans="1:11" x14ac:dyDescent="0.2">
      <c r="A195" s="24" t="s">
        <v>125</v>
      </c>
      <c r="B195" s="24" t="s">
        <v>129</v>
      </c>
      <c r="C195" s="24">
        <v>1.8</v>
      </c>
      <c r="D195" s="24">
        <v>1999</v>
      </c>
      <c r="E195" s="24">
        <v>4</v>
      </c>
      <c r="F195" s="24" t="s">
        <v>87</v>
      </c>
      <c r="G195" s="24" t="s">
        <v>65</v>
      </c>
      <c r="H195" s="24">
        <v>24</v>
      </c>
      <c r="I195" s="24">
        <v>30</v>
      </c>
      <c r="J195" s="24" t="s">
        <v>77</v>
      </c>
      <c r="K195" s="24" t="s">
        <v>66</v>
      </c>
    </row>
    <row r="196" spans="1:11" x14ac:dyDescent="0.2">
      <c r="A196" s="24" t="s">
        <v>125</v>
      </c>
      <c r="B196" s="24" t="s">
        <v>129</v>
      </c>
      <c r="C196" s="24">
        <v>1.8</v>
      </c>
      <c r="D196" s="24">
        <v>1999</v>
      </c>
      <c r="E196" s="24">
        <v>4</v>
      </c>
      <c r="F196" s="24" t="s">
        <v>76</v>
      </c>
      <c r="G196" s="24" t="s">
        <v>65</v>
      </c>
      <c r="H196" s="24">
        <v>24</v>
      </c>
      <c r="I196" s="24">
        <v>33</v>
      </c>
      <c r="J196" s="24" t="s">
        <v>77</v>
      </c>
      <c r="K196" s="24" t="s">
        <v>66</v>
      </c>
    </row>
    <row r="197" spans="1:11" x14ac:dyDescent="0.2">
      <c r="A197" s="24" t="s">
        <v>125</v>
      </c>
      <c r="B197" s="24" t="s">
        <v>129</v>
      </c>
      <c r="C197" s="24">
        <v>1.8</v>
      </c>
      <c r="D197" s="24">
        <v>1999</v>
      </c>
      <c r="E197" s="24">
        <v>4</v>
      </c>
      <c r="F197" s="24" t="s">
        <v>67</v>
      </c>
      <c r="G197" s="24" t="s">
        <v>65</v>
      </c>
      <c r="H197" s="24">
        <v>26</v>
      </c>
      <c r="I197" s="24">
        <v>35</v>
      </c>
      <c r="J197" s="24" t="s">
        <v>77</v>
      </c>
      <c r="K197" s="24" t="s">
        <v>66</v>
      </c>
    </row>
    <row r="198" spans="1:11" x14ac:dyDescent="0.2">
      <c r="A198" s="24" t="s">
        <v>125</v>
      </c>
      <c r="B198" s="24" t="s">
        <v>129</v>
      </c>
      <c r="C198" s="24">
        <v>1.8</v>
      </c>
      <c r="D198" s="24">
        <v>2008</v>
      </c>
      <c r="E198" s="24">
        <v>4</v>
      </c>
      <c r="F198" s="24" t="s">
        <v>67</v>
      </c>
      <c r="G198" s="24" t="s">
        <v>65</v>
      </c>
      <c r="H198" s="24">
        <v>28</v>
      </c>
      <c r="I198" s="24">
        <v>37</v>
      </c>
      <c r="J198" s="24" t="s">
        <v>77</v>
      </c>
      <c r="K198" s="24" t="s">
        <v>66</v>
      </c>
    </row>
    <row r="199" spans="1:11" x14ac:dyDescent="0.2">
      <c r="A199" s="24" t="s">
        <v>125</v>
      </c>
      <c r="B199" s="24" t="s">
        <v>129</v>
      </c>
      <c r="C199" s="24">
        <v>1.8</v>
      </c>
      <c r="D199" s="24">
        <v>2008</v>
      </c>
      <c r="E199" s="24">
        <v>4</v>
      </c>
      <c r="F199" s="24" t="s">
        <v>76</v>
      </c>
      <c r="G199" s="24" t="s">
        <v>65</v>
      </c>
      <c r="H199" s="24">
        <v>26</v>
      </c>
      <c r="I199" s="24">
        <v>35</v>
      </c>
      <c r="J199" s="24" t="s">
        <v>77</v>
      </c>
      <c r="K199" s="24" t="s">
        <v>66</v>
      </c>
    </row>
    <row r="200" spans="1:11" x14ac:dyDescent="0.2">
      <c r="A200" s="24" t="s">
        <v>125</v>
      </c>
      <c r="B200" s="24" t="s">
        <v>130</v>
      </c>
      <c r="C200" s="24">
        <v>4.7</v>
      </c>
      <c r="D200" s="24">
        <v>1999</v>
      </c>
      <c r="E200" s="24">
        <v>8</v>
      </c>
      <c r="F200" s="24" t="s">
        <v>76</v>
      </c>
      <c r="G200" s="24">
        <v>4</v>
      </c>
      <c r="H200" s="24">
        <v>11</v>
      </c>
      <c r="I200" s="24">
        <v>15</v>
      </c>
      <c r="J200" s="24" t="s">
        <v>77</v>
      </c>
      <c r="K200" s="24" t="s">
        <v>78</v>
      </c>
    </row>
    <row r="201" spans="1:11" x14ac:dyDescent="0.2">
      <c r="A201" s="24" t="s">
        <v>125</v>
      </c>
      <c r="B201" s="24" t="s">
        <v>130</v>
      </c>
      <c r="C201" s="24">
        <v>5.7</v>
      </c>
      <c r="D201" s="24">
        <v>2008</v>
      </c>
      <c r="E201" s="24">
        <v>8</v>
      </c>
      <c r="F201" s="24" t="s">
        <v>71</v>
      </c>
      <c r="G201" s="24">
        <v>4</v>
      </c>
      <c r="H201" s="24">
        <v>13</v>
      </c>
      <c r="I201" s="24">
        <v>18</v>
      </c>
      <c r="J201" s="24" t="s">
        <v>77</v>
      </c>
      <c r="K201" s="24" t="s">
        <v>78</v>
      </c>
    </row>
    <row r="202" spans="1:11" x14ac:dyDescent="0.2">
      <c r="A202" s="24" t="s">
        <v>125</v>
      </c>
      <c r="B202" s="24" t="s">
        <v>131</v>
      </c>
      <c r="C202" s="24">
        <v>2.7</v>
      </c>
      <c r="D202" s="24">
        <v>1999</v>
      </c>
      <c r="E202" s="24">
        <v>4</v>
      </c>
      <c r="F202" s="24" t="s">
        <v>67</v>
      </c>
      <c r="G202" s="24">
        <v>4</v>
      </c>
      <c r="H202" s="24">
        <v>15</v>
      </c>
      <c r="I202" s="24">
        <v>20</v>
      </c>
      <c r="J202" s="24" t="s">
        <v>77</v>
      </c>
      <c r="K202" s="24" t="s">
        <v>91</v>
      </c>
    </row>
    <row r="203" spans="1:11" x14ac:dyDescent="0.2">
      <c r="A203" s="24" t="s">
        <v>125</v>
      </c>
      <c r="B203" s="24" t="s">
        <v>131</v>
      </c>
      <c r="C203" s="24">
        <v>2.7</v>
      </c>
      <c r="D203" s="24">
        <v>1999</v>
      </c>
      <c r="E203" s="24">
        <v>4</v>
      </c>
      <c r="F203" s="24" t="s">
        <v>76</v>
      </c>
      <c r="G203" s="24">
        <v>4</v>
      </c>
      <c r="H203" s="24">
        <v>16</v>
      </c>
      <c r="I203" s="24">
        <v>20</v>
      </c>
      <c r="J203" s="24" t="s">
        <v>77</v>
      </c>
      <c r="K203" s="24" t="s">
        <v>91</v>
      </c>
    </row>
    <row r="204" spans="1:11" x14ac:dyDescent="0.2">
      <c r="A204" s="24" t="s">
        <v>125</v>
      </c>
      <c r="B204" s="24" t="s">
        <v>131</v>
      </c>
      <c r="C204" s="24">
        <v>2.7</v>
      </c>
      <c r="D204" s="24">
        <v>2008</v>
      </c>
      <c r="E204" s="24">
        <v>4</v>
      </c>
      <c r="F204" s="24" t="s">
        <v>67</v>
      </c>
      <c r="G204" s="24">
        <v>4</v>
      </c>
      <c r="H204" s="24">
        <v>17</v>
      </c>
      <c r="I204" s="24">
        <v>22</v>
      </c>
      <c r="J204" s="24" t="s">
        <v>77</v>
      </c>
      <c r="K204" s="24" t="s">
        <v>91</v>
      </c>
    </row>
    <row r="205" spans="1:11" x14ac:dyDescent="0.2">
      <c r="A205" s="24" t="s">
        <v>125</v>
      </c>
      <c r="B205" s="24" t="s">
        <v>131</v>
      </c>
      <c r="C205" s="24">
        <v>3.4</v>
      </c>
      <c r="D205" s="24">
        <v>1999</v>
      </c>
      <c r="E205" s="24">
        <v>6</v>
      </c>
      <c r="F205" s="24" t="s">
        <v>67</v>
      </c>
      <c r="G205" s="24">
        <v>4</v>
      </c>
      <c r="H205" s="24">
        <v>15</v>
      </c>
      <c r="I205" s="24">
        <v>17</v>
      </c>
      <c r="J205" s="24" t="s">
        <v>77</v>
      </c>
      <c r="K205" s="24" t="s">
        <v>91</v>
      </c>
    </row>
    <row r="206" spans="1:11" x14ac:dyDescent="0.2">
      <c r="A206" s="24" t="s">
        <v>125</v>
      </c>
      <c r="B206" s="24" t="s">
        <v>131</v>
      </c>
      <c r="C206" s="24">
        <v>3.4</v>
      </c>
      <c r="D206" s="24">
        <v>1999</v>
      </c>
      <c r="E206" s="24">
        <v>6</v>
      </c>
      <c r="F206" s="24" t="s">
        <v>76</v>
      </c>
      <c r="G206" s="24">
        <v>4</v>
      </c>
      <c r="H206" s="24">
        <v>15</v>
      </c>
      <c r="I206" s="24">
        <v>19</v>
      </c>
      <c r="J206" s="24" t="s">
        <v>77</v>
      </c>
      <c r="K206" s="24" t="s">
        <v>91</v>
      </c>
    </row>
    <row r="207" spans="1:11" x14ac:dyDescent="0.2">
      <c r="A207" s="24" t="s">
        <v>125</v>
      </c>
      <c r="B207" s="24" t="s">
        <v>131</v>
      </c>
      <c r="C207" s="24">
        <v>4</v>
      </c>
      <c r="D207" s="24">
        <v>2008</v>
      </c>
      <c r="E207" s="24">
        <v>6</v>
      </c>
      <c r="F207" s="24" t="s">
        <v>68</v>
      </c>
      <c r="G207" s="24">
        <v>4</v>
      </c>
      <c r="H207" s="24">
        <v>15</v>
      </c>
      <c r="I207" s="24">
        <v>18</v>
      </c>
      <c r="J207" s="24" t="s">
        <v>77</v>
      </c>
      <c r="K207" s="24" t="s">
        <v>91</v>
      </c>
    </row>
    <row r="208" spans="1:11" x14ac:dyDescent="0.2">
      <c r="A208" s="24" t="s">
        <v>125</v>
      </c>
      <c r="B208" s="24" t="s">
        <v>131</v>
      </c>
      <c r="C208" s="24">
        <v>4</v>
      </c>
      <c r="D208" s="24">
        <v>2008</v>
      </c>
      <c r="E208" s="24">
        <v>6</v>
      </c>
      <c r="F208" s="24" t="s">
        <v>64</v>
      </c>
      <c r="G208" s="24">
        <v>4</v>
      </c>
      <c r="H208" s="24">
        <v>16</v>
      </c>
      <c r="I208" s="24">
        <v>20</v>
      </c>
      <c r="J208" s="24" t="s">
        <v>77</v>
      </c>
      <c r="K208" s="24" t="s">
        <v>91</v>
      </c>
    </row>
    <row r="209" spans="1:11" x14ac:dyDescent="0.2">
      <c r="A209" s="24" t="s">
        <v>132</v>
      </c>
      <c r="B209" s="24" t="s">
        <v>133</v>
      </c>
      <c r="C209" s="24">
        <v>2</v>
      </c>
      <c r="D209" s="24">
        <v>1999</v>
      </c>
      <c r="E209" s="24">
        <v>4</v>
      </c>
      <c r="F209" s="24" t="s">
        <v>67</v>
      </c>
      <c r="G209" s="24" t="s">
        <v>65</v>
      </c>
      <c r="H209" s="24">
        <v>21</v>
      </c>
      <c r="I209" s="24">
        <v>29</v>
      </c>
      <c r="J209" s="24" t="s">
        <v>77</v>
      </c>
      <c r="K209" s="24" t="s">
        <v>66</v>
      </c>
    </row>
    <row r="210" spans="1:11" x14ac:dyDescent="0.2">
      <c r="A210" s="24" t="s">
        <v>132</v>
      </c>
      <c r="B210" s="24" t="s">
        <v>133</v>
      </c>
      <c r="C210" s="24">
        <v>2</v>
      </c>
      <c r="D210" s="24">
        <v>1999</v>
      </c>
      <c r="E210" s="24">
        <v>4</v>
      </c>
      <c r="F210" s="24" t="s">
        <v>76</v>
      </c>
      <c r="G210" s="24" t="s">
        <v>65</v>
      </c>
      <c r="H210" s="24">
        <v>19</v>
      </c>
      <c r="I210" s="24">
        <v>26</v>
      </c>
      <c r="J210" s="24" t="s">
        <v>77</v>
      </c>
      <c r="K210" s="24" t="s">
        <v>66</v>
      </c>
    </row>
    <row r="211" spans="1:11" x14ac:dyDescent="0.2">
      <c r="A211" s="24" t="s">
        <v>132</v>
      </c>
      <c r="B211" s="24" t="s">
        <v>133</v>
      </c>
      <c r="C211" s="24">
        <v>2</v>
      </c>
      <c r="D211" s="24">
        <v>2008</v>
      </c>
      <c r="E211" s="24">
        <v>4</v>
      </c>
      <c r="F211" s="24" t="s">
        <v>68</v>
      </c>
      <c r="G211" s="24" t="s">
        <v>65</v>
      </c>
      <c r="H211" s="24">
        <v>21</v>
      </c>
      <c r="I211" s="24">
        <v>29</v>
      </c>
      <c r="J211" s="24" t="s">
        <v>5</v>
      </c>
      <c r="K211" s="24" t="s">
        <v>66</v>
      </c>
    </row>
    <row r="212" spans="1:11" x14ac:dyDescent="0.2">
      <c r="A212" s="24" t="s">
        <v>132</v>
      </c>
      <c r="B212" s="24" t="s">
        <v>133</v>
      </c>
      <c r="C212" s="24">
        <v>2</v>
      </c>
      <c r="D212" s="24">
        <v>2008</v>
      </c>
      <c r="E212" s="24">
        <v>4</v>
      </c>
      <c r="F212" s="24" t="s">
        <v>71</v>
      </c>
      <c r="G212" s="24" t="s">
        <v>65</v>
      </c>
      <c r="H212" s="24">
        <v>22</v>
      </c>
      <c r="I212" s="24">
        <v>29</v>
      </c>
      <c r="J212" s="24" t="s">
        <v>5</v>
      </c>
      <c r="K212" s="24" t="s">
        <v>66</v>
      </c>
    </row>
    <row r="213" spans="1:11" x14ac:dyDescent="0.2">
      <c r="A213" s="24" t="s">
        <v>132</v>
      </c>
      <c r="B213" s="24" t="s">
        <v>133</v>
      </c>
      <c r="C213" s="24">
        <v>2.8</v>
      </c>
      <c r="D213" s="24">
        <v>1999</v>
      </c>
      <c r="E213" s="24">
        <v>6</v>
      </c>
      <c r="F213" s="24" t="s">
        <v>67</v>
      </c>
      <c r="G213" s="24" t="s">
        <v>65</v>
      </c>
      <c r="H213" s="24">
        <v>17</v>
      </c>
      <c r="I213" s="24">
        <v>24</v>
      </c>
      <c r="J213" s="24" t="s">
        <v>77</v>
      </c>
      <c r="K213" s="24" t="s">
        <v>66</v>
      </c>
    </row>
    <row r="214" spans="1:11" x14ac:dyDescent="0.2">
      <c r="A214" s="24" t="s">
        <v>132</v>
      </c>
      <c r="B214" s="24" t="s">
        <v>134</v>
      </c>
      <c r="C214" s="24">
        <v>1.9</v>
      </c>
      <c r="D214" s="24">
        <v>1999</v>
      </c>
      <c r="E214" s="24">
        <v>4</v>
      </c>
      <c r="F214" s="24" t="s">
        <v>67</v>
      </c>
      <c r="G214" s="24" t="s">
        <v>65</v>
      </c>
      <c r="H214" s="24">
        <v>33</v>
      </c>
      <c r="I214" s="24">
        <v>44</v>
      </c>
      <c r="J214" s="24" t="s">
        <v>83</v>
      </c>
      <c r="K214" s="24" t="s">
        <v>66</v>
      </c>
    </row>
    <row r="215" spans="1:11" x14ac:dyDescent="0.2">
      <c r="A215" s="24" t="s">
        <v>132</v>
      </c>
      <c r="B215" s="24" t="s">
        <v>134</v>
      </c>
      <c r="C215" s="24">
        <v>2</v>
      </c>
      <c r="D215" s="24">
        <v>1999</v>
      </c>
      <c r="E215" s="24">
        <v>4</v>
      </c>
      <c r="F215" s="24" t="s">
        <v>67</v>
      </c>
      <c r="G215" s="24" t="s">
        <v>65</v>
      </c>
      <c r="H215" s="24">
        <v>21</v>
      </c>
      <c r="I215" s="24">
        <v>29</v>
      </c>
      <c r="J215" s="24" t="s">
        <v>77</v>
      </c>
      <c r="K215" s="24" t="s">
        <v>66</v>
      </c>
    </row>
    <row r="216" spans="1:11" x14ac:dyDescent="0.2">
      <c r="A216" s="24" t="s">
        <v>132</v>
      </c>
      <c r="B216" s="24" t="s">
        <v>134</v>
      </c>
      <c r="C216" s="24">
        <v>2</v>
      </c>
      <c r="D216" s="24">
        <v>1999</v>
      </c>
      <c r="E216" s="24">
        <v>4</v>
      </c>
      <c r="F216" s="24" t="s">
        <v>76</v>
      </c>
      <c r="G216" s="24" t="s">
        <v>65</v>
      </c>
      <c r="H216" s="24">
        <v>19</v>
      </c>
      <c r="I216" s="24">
        <v>26</v>
      </c>
      <c r="J216" s="24" t="s">
        <v>77</v>
      </c>
      <c r="K216" s="24" t="s">
        <v>66</v>
      </c>
    </row>
    <row r="217" spans="1:11" x14ac:dyDescent="0.2">
      <c r="A217" s="24" t="s">
        <v>132</v>
      </c>
      <c r="B217" s="24" t="s">
        <v>134</v>
      </c>
      <c r="C217" s="24">
        <v>2</v>
      </c>
      <c r="D217" s="24">
        <v>2008</v>
      </c>
      <c r="E217" s="24">
        <v>4</v>
      </c>
      <c r="F217" s="24" t="s">
        <v>71</v>
      </c>
      <c r="G217" s="24" t="s">
        <v>65</v>
      </c>
      <c r="H217" s="24">
        <v>22</v>
      </c>
      <c r="I217" s="24">
        <v>29</v>
      </c>
      <c r="J217" s="24" t="s">
        <v>5</v>
      </c>
      <c r="K217" s="24" t="s">
        <v>66</v>
      </c>
    </row>
    <row r="218" spans="1:11" x14ac:dyDescent="0.2">
      <c r="A218" s="24" t="s">
        <v>132</v>
      </c>
      <c r="B218" s="24" t="s">
        <v>134</v>
      </c>
      <c r="C218" s="24">
        <v>2</v>
      </c>
      <c r="D218" s="24">
        <v>2008</v>
      </c>
      <c r="E218" s="24">
        <v>4</v>
      </c>
      <c r="F218" s="24" t="s">
        <v>68</v>
      </c>
      <c r="G218" s="24" t="s">
        <v>65</v>
      </c>
      <c r="H218" s="24">
        <v>21</v>
      </c>
      <c r="I218" s="24">
        <v>29</v>
      </c>
      <c r="J218" s="24" t="s">
        <v>5</v>
      </c>
      <c r="K218" s="24" t="s">
        <v>66</v>
      </c>
    </row>
    <row r="219" spans="1:11" x14ac:dyDescent="0.2">
      <c r="A219" s="24" t="s">
        <v>132</v>
      </c>
      <c r="B219" s="24" t="s">
        <v>134</v>
      </c>
      <c r="C219" s="24">
        <v>2.5</v>
      </c>
      <c r="D219" s="24">
        <v>2008</v>
      </c>
      <c r="E219" s="24">
        <v>5</v>
      </c>
      <c r="F219" s="24" t="s">
        <v>71</v>
      </c>
      <c r="G219" s="24" t="s">
        <v>65</v>
      </c>
      <c r="H219" s="24">
        <v>21</v>
      </c>
      <c r="I219" s="24">
        <v>29</v>
      </c>
      <c r="J219" s="24" t="s">
        <v>77</v>
      </c>
      <c r="K219" s="24" t="s">
        <v>66</v>
      </c>
    </row>
    <row r="220" spans="1:11" x14ac:dyDescent="0.2">
      <c r="A220" s="24" t="s">
        <v>132</v>
      </c>
      <c r="B220" s="24" t="s">
        <v>134</v>
      </c>
      <c r="C220" s="24">
        <v>2.5</v>
      </c>
      <c r="D220" s="24">
        <v>2008</v>
      </c>
      <c r="E220" s="24">
        <v>5</v>
      </c>
      <c r="F220" s="24" t="s">
        <v>67</v>
      </c>
      <c r="G220" s="24" t="s">
        <v>65</v>
      </c>
      <c r="H220" s="24">
        <v>21</v>
      </c>
      <c r="I220" s="24">
        <v>29</v>
      </c>
      <c r="J220" s="24" t="s">
        <v>77</v>
      </c>
      <c r="K220" s="24" t="s">
        <v>66</v>
      </c>
    </row>
    <row r="221" spans="1:11" x14ac:dyDescent="0.2">
      <c r="A221" s="24" t="s">
        <v>132</v>
      </c>
      <c r="B221" s="24" t="s">
        <v>134</v>
      </c>
      <c r="C221" s="24">
        <v>2.8</v>
      </c>
      <c r="D221" s="24">
        <v>1999</v>
      </c>
      <c r="E221" s="24">
        <v>6</v>
      </c>
      <c r="F221" s="24" t="s">
        <v>76</v>
      </c>
      <c r="G221" s="24" t="s">
        <v>65</v>
      </c>
      <c r="H221" s="24">
        <v>16</v>
      </c>
      <c r="I221" s="24">
        <v>23</v>
      </c>
      <c r="J221" s="24" t="s">
        <v>77</v>
      </c>
      <c r="K221" s="24" t="s">
        <v>66</v>
      </c>
    </row>
    <row r="222" spans="1:11" x14ac:dyDescent="0.2">
      <c r="A222" s="24" t="s">
        <v>132</v>
      </c>
      <c r="B222" s="24" t="s">
        <v>134</v>
      </c>
      <c r="C222" s="24">
        <v>2.8</v>
      </c>
      <c r="D222" s="24">
        <v>1999</v>
      </c>
      <c r="E222" s="24">
        <v>6</v>
      </c>
      <c r="F222" s="24" t="s">
        <v>67</v>
      </c>
      <c r="G222" s="24" t="s">
        <v>65</v>
      </c>
      <c r="H222" s="24">
        <v>17</v>
      </c>
      <c r="I222" s="24">
        <v>24</v>
      </c>
      <c r="J222" s="24" t="s">
        <v>77</v>
      </c>
      <c r="K222" s="24" t="s">
        <v>66</v>
      </c>
    </row>
    <row r="223" spans="1:11" x14ac:dyDescent="0.2">
      <c r="A223" s="24" t="s">
        <v>132</v>
      </c>
      <c r="B223" s="24" t="s">
        <v>135</v>
      </c>
      <c r="C223" s="24">
        <v>1.9</v>
      </c>
      <c r="D223" s="24">
        <v>1999</v>
      </c>
      <c r="E223" s="24">
        <v>4</v>
      </c>
      <c r="F223" s="24" t="s">
        <v>67</v>
      </c>
      <c r="G223" s="24" t="s">
        <v>65</v>
      </c>
      <c r="H223" s="24">
        <v>35</v>
      </c>
      <c r="I223" s="24">
        <v>44</v>
      </c>
      <c r="J223" s="24" t="s">
        <v>83</v>
      </c>
      <c r="K223" s="24" t="s">
        <v>99</v>
      </c>
    </row>
    <row r="224" spans="1:11" x14ac:dyDescent="0.2">
      <c r="A224" s="24" t="s">
        <v>132</v>
      </c>
      <c r="B224" s="24" t="s">
        <v>135</v>
      </c>
      <c r="C224" s="24">
        <v>1.9</v>
      </c>
      <c r="D224" s="24">
        <v>1999</v>
      </c>
      <c r="E224" s="24">
        <v>4</v>
      </c>
      <c r="F224" s="24" t="s">
        <v>76</v>
      </c>
      <c r="G224" s="24" t="s">
        <v>65</v>
      </c>
      <c r="H224" s="24">
        <v>29</v>
      </c>
      <c r="I224" s="24">
        <v>41</v>
      </c>
      <c r="J224" s="24" t="s">
        <v>83</v>
      </c>
      <c r="K224" s="24" t="s">
        <v>99</v>
      </c>
    </row>
    <row r="225" spans="1:11" x14ac:dyDescent="0.2">
      <c r="A225" s="24" t="s">
        <v>132</v>
      </c>
      <c r="B225" s="24" t="s">
        <v>135</v>
      </c>
      <c r="C225" s="24">
        <v>2</v>
      </c>
      <c r="D225" s="24">
        <v>1999</v>
      </c>
      <c r="E225" s="24">
        <v>4</v>
      </c>
      <c r="F225" s="24" t="s">
        <v>67</v>
      </c>
      <c r="G225" s="24" t="s">
        <v>65</v>
      </c>
      <c r="H225" s="24">
        <v>21</v>
      </c>
      <c r="I225" s="24">
        <v>29</v>
      </c>
      <c r="J225" s="24" t="s">
        <v>77</v>
      </c>
      <c r="K225" s="24" t="s">
        <v>99</v>
      </c>
    </row>
    <row r="226" spans="1:11" x14ac:dyDescent="0.2">
      <c r="A226" s="24" t="s">
        <v>132</v>
      </c>
      <c r="B226" s="24" t="s">
        <v>135</v>
      </c>
      <c r="C226" s="24">
        <v>2</v>
      </c>
      <c r="D226" s="24">
        <v>1999</v>
      </c>
      <c r="E226" s="24">
        <v>4</v>
      </c>
      <c r="F226" s="24" t="s">
        <v>76</v>
      </c>
      <c r="G226" s="24" t="s">
        <v>65</v>
      </c>
      <c r="H226" s="24">
        <v>19</v>
      </c>
      <c r="I226" s="24">
        <v>26</v>
      </c>
      <c r="J226" s="24" t="s">
        <v>77</v>
      </c>
      <c r="K226" s="24" t="s">
        <v>99</v>
      </c>
    </row>
    <row r="227" spans="1:11" x14ac:dyDescent="0.2">
      <c r="A227" s="24" t="s">
        <v>132</v>
      </c>
      <c r="B227" s="24" t="s">
        <v>135</v>
      </c>
      <c r="C227" s="24">
        <v>2.5</v>
      </c>
      <c r="D227" s="24">
        <v>2008</v>
      </c>
      <c r="E227" s="24">
        <v>5</v>
      </c>
      <c r="F227" s="24" t="s">
        <v>67</v>
      </c>
      <c r="G227" s="24" t="s">
        <v>65</v>
      </c>
      <c r="H227" s="24">
        <v>20</v>
      </c>
      <c r="I227" s="24">
        <v>28</v>
      </c>
      <c r="J227" s="24" t="s">
        <v>77</v>
      </c>
      <c r="K227" s="24" t="s">
        <v>99</v>
      </c>
    </row>
    <row r="228" spans="1:11" x14ac:dyDescent="0.2">
      <c r="A228" s="24" t="s">
        <v>132</v>
      </c>
      <c r="B228" s="24" t="s">
        <v>135</v>
      </c>
      <c r="C228" s="24">
        <v>2.5</v>
      </c>
      <c r="D228" s="24">
        <v>2008</v>
      </c>
      <c r="E228" s="24">
        <v>5</v>
      </c>
      <c r="F228" s="24" t="s">
        <v>71</v>
      </c>
      <c r="G228" s="24" t="s">
        <v>65</v>
      </c>
      <c r="H228" s="24">
        <v>20</v>
      </c>
      <c r="I228" s="24">
        <v>29</v>
      </c>
      <c r="J228" s="24" t="s">
        <v>77</v>
      </c>
      <c r="K228" s="24" t="s">
        <v>99</v>
      </c>
    </row>
    <row r="229" spans="1:11" x14ac:dyDescent="0.2">
      <c r="A229" s="24" t="s">
        <v>132</v>
      </c>
      <c r="B229" s="24" t="s">
        <v>136</v>
      </c>
      <c r="C229" s="24">
        <v>1.8</v>
      </c>
      <c r="D229" s="24">
        <v>1999</v>
      </c>
      <c r="E229" s="24">
        <v>4</v>
      </c>
      <c r="F229" s="24" t="s">
        <v>67</v>
      </c>
      <c r="G229" s="24" t="s">
        <v>65</v>
      </c>
      <c r="H229" s="24">
        <v>21</v>
      </c>
      <c r="I229" s="24">
        <v>29</v>
      </c>
      <c r="J229" s="24" t="s">
        <v>5</v>
      </c>
      <c r="K229" s="24" t="s">
        <v>73</v>
      </c>
    </row>
    <row r="230" spans="1:11" x14ac:dyDescent="0.2">
      <c r="A230" s="24" t="s">
        <v>132</v>
      </c>
      <c r="B230" s="24" t="s">
        <v>136</v>
      </c>
      <c r="C230" s="24">
        <v>1.8</v>
      </c>
      <c r="D230" s="24">
        <v>1999</v>
      </c>
      <c r="E230" s="24">
        <v>4</v>
      </c>
      <c r="F230" s="24" t="s">
        <v>64</v>
      </c>
      <c r="G230" s="24" t="s">
        <v>65</v>
      </c>
      <c r="H230" s="24">
        <v>18</v>
      </c>
      <c r="I230" s="24">
        <v>29</v>
      </c>
      <c r="J230" s="24" t="s">
        <v>5</v>
      </c>
      <c r="K230" s="24" t="s">
        <v>73</v>
      </c>
    </row>
    <row r="231" spans="1:11" x14ac:dyDescent="0.2">
      <c r="A231" s="24" t="s">
        <v>132</v>
      </c>
      <c r="B231" s="24" t="s">
        <v>136</v>
      </c>
      <c r="C231" s="24">
        <v>2</v>
      </c>
      <c r="D231" s="24">
        <v>2008</v>
      </c>
      <c r="E231" s="24">
        <v>4</v>
      </c>
      <c r="F231" s="24" t="s">
        <v>71</v>
      </c>
      <c r="G231" s="24" t="s">
        <v>65</v>
      </c>
      <c r="H231" s="24">
        <v>19</v>
      </c>
      <c r="I231" s="24">
        <v>28</v>
      </c>
      <c r="J231" s="24" t="s">
        <v>5</v>
      </c>
      <c r="K231" s="24" t="s">
        <v>73</v>
      </c>
    </row>
    <row r="232" spans="1:11" x14ac:dyDescent="0.2">
      <c r="A232" s="24" t="s">
        <v>132</v>
      </c>
      <c r="B232" s="24" t="s">
        <v>136</v>
      </c>
      <c r="C232" s="24">
        <v>2</v>
      </c>
      <c r="D232" s="24">
        <v>2008</v>
      </c>
      <c r="E232" s="24">
        <v>4</v>
      </c>
      <c r="F232" s="24" t="s">
        <v>68</v>
      </c>
      <c r="G232" s="24" t="s">
        <v>65</v>
      </c>
      <c r="H232" s="24">
        <v>21</v>
      </c>
      <c r="I232" s="24">
        <v>29</v>
      </c>
      <c r="J232" s="24" t="s">
        <v>5</v>
      </c>
      <c r="K232" s="24" t="s">
        <v>73</v>
      </c>
    </row>
    <row r="233" spans="1:11" x14ac:dyDescent="0.2">
      <c r="A233" s="24" t="s">
        <v>132</v>
      </c>
      <c r="B233" s="24" t="s">
        <v>136</v>
      </c>
      <c r="C233" s="24">
        <v>2.8</v>
      </c>
      <c r="D233" s="24">
        <v>1999</v>
      </c>
      <c r="E233" s="24">
        <v>6</v>
      </c>
      <c r="F233" s="24" t="s">
        <v>64</v>
      </c>
      <c r="G233" s="24" t="s">
        <v>65</v>
      </c>
      <c r="H233" s="24">
        <v>16</v>
      </c>
      <c r="I233" s="24">
        <v>26</v>
      </c>
      <c r="J233" s="24" t="s">
        <v>5</v>
      </c>
      <c r="K233" s="24" t="s">
        <v>73</v>
      </c>
    </row>
    <row r="234" spans="1:11" x14ac:dyDescent="0.2">
      <c r="A234" s="24" t="s">
        <v>132</v>
      </c>
      <c r="B234" s="24" t="s">
        <v>136</v>
      </c>
      <c r="C234" s="24">
        <v>2.8</v>
      </c>
      <c r="D234" s="24">
        <v>1999</v>
      </c>
      <c r="E234" s="24">
        <v>6</v>
      </c>
      <c r="F234" s="24" t="s">
        <v>67</v>
      </c>
      <c r="G234" s="24" t="s">
        <v>65</v>
      </c>
      <c r="H234" s="24">
        <v>18</v>
      </c>
      <c r="I234" s="24">
        <v>26</v>
      </c>
      <c r="J234" s="24" t="s">
        <v>5</v>
      </c>
      <c r="K234" s="24" t="s">
        <v>73</v>
      </c>
    </row>
    <row r="235" spans="1:11" x14ac:dyDescent="0.2">
      <c r="A235" s="24" t="s">
        <v>132</v>
      </c>
      <c r="B235" s="24" t="s">
        <v>136</v>
      </c>
      <c r="C235" s="24">
        <v>3.6</v>
      </c>
      <c r="D235" s="24">
        <v>2008</v>
      </c>
      <c r="E235" s="24">
        <v>6</v>
      </c>
      <c r="F235" s="24" t="s">
        <v>71</v>
      </c>
      <c r="G235" s="24" t="s">
        <v>65</v>
      </c>
      <c r="H235" s="24">
        <v>17</v>
      </c>
      <c r="I235" s="24">
        <v>26</v>
      </c>
      <c r="J235" s="24" t="s">
        <v>5</v>
      </c>
      <c r="K235" s="24" t="s">
        <v>73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2" x14ac:dyDescent="0.2">
      <c r="A1" s="24" t="s">
        <v>58</v>
      </c>
      <c r="B1" s="24" t="s">
        <v>137</v>
      </c>
      <c r="C1" s="24"/>
      <c r="D1" s="17" t="s">
        <v>138</v>
      </c>
      <c r="E1" s="17" t="s">
        <v>139</v>
      </c>
      <c r="F1" s="17" t="s">
        <v>140</v>
      </c>
      <c r="G1" s="17" t="s">
        <v>142</v>
      </c>
      <c r="H1" s="17" t="s">
        <v>141</v>
      </c>
      <c r="I1" s="17" t="s">
        <v>144</v>
      </c>
      <c r="J1" s="17" t="s">
        <v>5</v>
      </c>
      <c r="K1" s="17" t="s">
        <v>143</v>
      </c>
      <c r="L1" s="17"/>
    </row>
    <row r="2" spans="1:12" x14ac:dyDescent="0.2">
      <c r="A2" s="24">
        <v>18</v>
      </c>
      <c r="B2" s="24">
        <v>1</v>
      </c>
      <c r="C2" s="24"/>
      <c r="D2" s="17" cm="1">
        <f t="array" ref="D2:D235">TREND(A2:A235,B2:B235,B2:B235,FALSE)</f>
        <v>16.858974358974358</v>
      </c>
      <c r="E2" s="17">
        <f>D2-A2</f>
        <v>-1.1410256410256423</v>
      </c>
      <c r="F2" s="17">
        <f>STDEV(E2:E235)</f>
        <v>4.2559456788893932</v>
      </c>
      <c r="G2" s="17">
        <f>_xlfn.NORM.DIST(E2,0,$F$2,FALSE)</f>
        <v>9.0428595220514676E-2</v>
      </c>
      <c r="H2" s="17" cm="1">
        <f t="array" ref="H2">SUM(LN(G2:G235))</f>
        <v>-670.43779208802937</v>
      </c>
      <c r="I2" s="17">
        <f>COUNT(A2:A235)</f>
        <v>234</v>
      </c>
      <c r="J2" s="17">
        <v>1</v>
      </c>
      <c r="K2" s="17">
        <f>-2*H2+2*J2</f>
        <v>1342.8755841760587</v>
      </c>
      <c r="L2" s="17"/>
    </row>
    <row r="3" spans="1:12" x14ac:dyDescent="0.2">
      <c r="A3" s="24">
        <v>21</v>
      </c>
      <c r="B3" s="24">
        <v>1</v>
      </c>
      <c r="C3" s="24"/>
      <c r="D3" s="17">
        <v>16.858974358974358</v>
      </c>
      <c r="E3" s="17">
        <f t="shared" ref="E3:E66" si="0">D3-A3</f>
        <v>-4.1410256410256423</v>
      </c>
      <c r="G3" s="17">
        <f t="shared" ref="G3:G66" si="1">_xlfn.NORM.DIST(E3,0,$F$2,FALSE)</f>
        <v>5.8389578885814829E-2</v>
      </c>
      <c r="L3" s="17"/>
    </row>
    <row r="4" spans="1:12" x14ac:dyDescent="0.2">
      <c r="A4" s="24">
        <v>20</v>
      </c>
      <c r="B4" s="24">
        <v>1</v>
      </c>
      <c r="C4" s="24"/>
      <c r="D4" s="17">
        <v>16.858974358974358</v>
      </c>
      <c r="E4" s="17">
        <f t="shared" si="0"/>
        <v>-3.1410256410256423</v>
      </c>
      <c r="G4" s="17">
        <f t="shared" si="1"/>
        <v>7.138971945227178E-2</v>
      </c>
      <c r="H4" s="17" t="s">
        <v>145</v>
      </c>
      <c r="I4" s="17" t="s">
        <v>146</v>
      </c>
      <c r="L4" s="17"/>
    </row>
    <row r="5" spans="1:12" x14ac:dyDescent="0.2">
      <c r="A5" s="24">
        <v>21</v>
      </c>
      <c r="B5" s="24">
        <v>1</v>
      </c>
      <c r="C5" s="24"/>
      <c r="D5" s="17">
        <v>16.858974358974358</v>
      </c>
      <c r="E5" s="17">
        <f t="shared" si="0"/>
        <v>-4.1410256410256423</v>
      </c>
      <c r="G5" s="17">
        <f t="shared" si="1"/>
        <v>5.8389578885814829E-2</v>
      </c>
      <c r="H5" s="17">
        <f>SUMSQ(E2:E235)</f>
        <v>4220.3461538461506</v>
      </c>
      <c r="I5" s="17">
        <f>H5/I2</f>
        <v>18.035667324128848</v>
      </c>
      <c r="L5" s="17"/>
    </row>
    <row r="6" spans="1:12" x14ac:dyDescent="0.2">
      <c r="A6" s="24">
        <v>16</v>
      </c>
      <c r="B6" s="24">
        <v>1</v>
      </c>
      <c r="C6" s="24"/>
      <c r="D6" s="17">
        <v>16.858974358974358</v>
      </c>
      <c r="E6" s="17">
        <f t="shared" si="0"/>
        <v>0.8589743589743577</v>
      </c>
      <c r="G6" s="17">
        <f t="shared" si="1"/>
        <v>9.1847742433773194E-2</v>
      </c>
      <c r="L6" s="17"/>
    </row>
    <row r="7" spans="1:12" x14ac:dyDescent="0.2">
      <c r="A7" s="24">
        <v>18</v>
      </c>
      <c r="B7" s="24">
        <v>1</v>
      </c>
      <c r="C7" s="24"/>
      <c r="D7" s="17">
        <v>16.858974358974358</v>
      </c>
      <c r="E7" s="17">
        <f t="shared" si="0"/>
        <v>-1.1410256410256423</v>
      </c>
      <c r="G7" s="17">
        <f t="shared" si="1"/>
        <v>9.0428595220514676E-2</v>
      </c>
      <c r="H7" s="17" t="s">
        <v>148</v>
      </c>
      <c r="K7" s="17" t="s">
        <v>150</v>
      </c>
      <c r="L7" s="17"/>
    </row>
    <row r="8" spans="1:12" x14ac:dyDescent="0.2">
      <c r="A8" s="24">
        <v>18</v>
      </c>
      <c r="B8" s="24">
        <v>1</v>
      </c>
      <c r="C8" s="24"/>
      <c r="D8" s="17">
        <v>16.858974358974358</v>
      </c>
      <c r="E8" s="17">
        <f t="shared" si="0"/>
        <v>-1.1410256410256423</v>
      </c>
      <c r="G8" s="17">
        <f t="shared" si="1"/>
        <v>9.0428595220514676E-2</v>
      </c>
      <c r="H8" s="17">
        <f>I2*LN(I5)</f>
        <v>676.81020777694471</v>
      </c>
      <c r="K8" s="17">
        <f>H8+2*J2</f>
        <v>678.81020777694471</v>
      </c>
      <c r="L8" s="17"/>
    </row>
    <row r="9" spans="1:12" x14ac:dyDescent="0.2">
      <c r="A9" s="24">
        <v>18</v>
      </c>
      <c r="B9" s="24">
        <v>1</v>
      </c>
      <c r="C9" s="24"/>
      <c r="D9" s="17">
        <v>16.858974358974358</v>
      </c>
      <c r="E9" s="17">
        <f t="shared" si="0"/>
        <v>-1.1410256410256423</v>
      </c>
      <c r="G9" s="17">
        <f t="shared" si="1"/>
        <v>9.0428595220514676E-2</v>
      </c>
      <c r="L9" s="17"/>
    </row>
    <row r="10" spans="1:12" x14ac:dyDescent="0.2">
      <c r="A10" s="24">
        <v>16</v>
      </c>
      <c r="B10" s="24">
        <v>1</v>
      </c>
      <c r="C10" s="24"/>
      <c r="D10" s="17">
        <v>16.858974358974358</v>
      </c>
      <c r="E10" s="17">
        <f t="shared" si="0"/>
        <v>0.8589743589743577</v>
      </c>
      <c r="G10" s="17">
        <f t="shared" si="1"/>
        <v>9.1847742433773194E-2</v>
      </c>
      <c r="H10" s="17" t="s">
        <v>149</v>
      </c>
      <c r="L10" s="17"/>
    </row>
    <row r="11" spans="1:12" x14ac:dyDescent="0.2">
      <c r="A11" s="24">
        <v>20</v>
      </c>
      <c r="B11" s="24">
        <v>1</v>
      </c>
      <c r="C11" s="24"/>
      <c r="D11" s="17">
        <v>16.858974358974358</v>
      </c>
      <c r="E11" s="17">
        <f t="shared" si="0"/>
        <v>-3.1410256410256423</v>
      </c>
      <c r="G11" s="17">
        <f t="shared" si="1"/>
        <v>7.138971945227178E-2</v>
      </c>
      <c r="H11" s="17">
        <f>I2*LN(2*PI())</f>
        <v>430.06323353978684</v>
      </c>
      <c r="L11" s="17"/>
    </row>
    <row r="12" spans="1:12" x14ac:dyDescent="0.2">
      <c r="A12" s="24">
        <v>19</v>
      </c>
      <c r="B12" s="24">
        <v>1</v>
      </c>
      <c r="C12" s="24"/>
      <c r="D12" s="17">
        <v>16.858974358974358</v>
      </c>
      <c r="E12" s="17">
        <f t="shared" si="0"/>
        <v>-2.1410256410256423</v>
      </c>
      <c r="G12" s="17">
        <f t="shared" si="1"/>
        <v>8.2596026638649928E-2</v>
      </c>
      <c r="L12" s="17"/>
    </row>
    <row r="13" spans="1:12" x14ac:dyDescent="0.2">
      <c r="A13" s="24">
        <v>15</v>
      </c>
      <c r="B13" s="24">
        <v>1</v>
      </c>
      <c r="C13" s="24"/>
      <c r="D13" s="17">
        <v>16.858974358974358</v>
      </c>
      <c r="E13" s="17">
        <f t="shared" si="0"/>
        <v>1.8589743589743577</v>
      </c>
      <c r="G13" s="17">
        <f t="shared" si="1"/>
        <v>8.5208821600122359E-2</v>
      </c>
      <c r="H13" s="17" t="s">
        <v>147</v>
      </c>
      <c r="K13" s="17" t="s">
        <v>143</v>
      </c>
      <c r="L13" s="17"/>
    </row>
    <row r="14" spans="1:12" x14ac:dyDescent="0.2">
      <c r="A14" s="24">
        <v>17</v>
      </c>
      <c r="B14" s="24">
        <v>1</v>
      </c>
      <c r="C14" s="24"/>
      <c r="D14" s="17">
        <v>16.858974358974358</v>
      </c>
      <c r="E14" s="17">
        <f t="shared" si="0"/>
        <v>-0.1410256410256423</v>
      </c>
      <c r="G14" s="17">
        <f t="shared" si="1"/>
        <v>9.3686186441259228E-2</v>
      </c>
      <c r="H14" s="17">
        <f>H8+H11+I2</f>
        <v>1340.8734413167315</v>
      </c>
      <c r="K14" s="17">
        <f>H14+2*J2</f>
        <v>1342.8734413167315</v>
      </c>
      <c r="L14" s="17"/>
    </row>
    <row r="15" spans="1:12" x14ac:dyDescent="0.2">
      <c r="A15" s="24">
        <v>17</v>
      </c>
      <c r="B15" s="24">
        <v>1</v>
      </c>
      <c r="C15" s="24"/>
      <c r="D15" s="17">
        <v>16.858974358974358</v>
      </c>
      <c r="E15" s="17">
        <f t="shared" si="0"/>
        <v>-0.1410256410256423</v>
      </c>
      <c r="G15" s="17">
        <f t="shared" si="1"/>
        <v>9.3686186441259228E-2</v>
      </c>
      <c r="L15" s="17"/>
    </row>
    <row r="16" spans="1:12" x14ac:dyDescent="0.2">
      <c r="A16" s="24">
        <v>15</v>
      </c>
      <c r="B16" s="24">
        <v>1</v>
      </c>
      <c r="C16" s="24"/>
      <c r="D16" s="17">
        <v>16.858974358974358</v>
      </c>
      <c r="E16" s="17">
        <f t="shared" si="0"/>
        <v>1.8589743589743577</v>
      </c>
      <c r="G16" s="17">
        <f t="shared" si="1"/>
        <v>8.5208821600122359E-2</v>
      </c>
      <c r="L16" s="17"/>
    </row>
    <row r="17" spans="1:12" x14ac:dyDescent="0.2">
      <c r="A17" s="24">
        <v>15</v>
      </c>
      <c r="B17" s="24">
        <v>1</v>
      </c>
      <c r="C17" s="24"/>
      <c r="D17" s="17">
        <v>16.858974358974358</v>
      </c>
      <c r="E17" s="17">
        <f t="shared" si="0"/>
        <v>1.8589743589743577</v>
      </c>
      <c r="G17" s="17">
        <f t="shared" si="1"/>
        <v>8.5208821600122359E-2</v>
      </c>
      <c r="L17" s="17"/>
    </row>
    <row r="18" spans="1:12" x14ac:dyDescent="0.2">
      <c r="A18" s="24">
        <v>17</v>
      </c>
      <c r="B18" s="24">
        <v>1</v>
      </c>
      <c r="C18" s="24"/>
      <c r="D18" s="17">
        <v>16.858974358974358</v>
      </c>
      <c r="E18" s="17">
        <f t="shared" si="0"/>
        <v>-0.1410256410256423</v>
      </c>
      <c r="G18" s="17">
        <f t="shared" si="1"/>
        <v>9.3686186441259228E-2</v>
      </c>
      <c r="L18" s="17"/>
    </row>
    <row r="19" spans="1:12" x14ac:dyDescent="0.2">
      <c r="A19" s="24">
        <v>16</v>
      </c>
      <c r="B19" s="24">
        <v>1</v>
      </c>
      <c r="C19" s="24"/>
      <c r="D19" s="17">
        <v>16.858974358974358</v>
      </c>
      <c r="E19" s="17">
        <f t="shared" si="0"/>
        <v>0.8589743589743577</v>
      </c>
      <c r="G19" s="17">
        <f t="shared" si="1"/>
        <v>9.1847742433773194E-2</v>
      </c>
      <c r="L19" s="17"/>
    </row>
    <row r="20" spans="1:12" x14ac:dyDescent="0.2">
      <c r="A20" s="24">
        <v>14</v>
      </c>
      <c r="B20" s="24">
        <v>1</v>
      </c>
      <c r="C20" s="24"/>
      <c r="D20" s="17">
        <v>16.858974358974358</v>
      </c>
      <c r="E20" s="17">
        <f t="shared" si="0"/>
        <v>2.8589743589743577</v>
      </c>
      <c r="G20" s="17">
        <f t="shared" si="1"/>
        <v>7.4803820711623142E-2</v>
      </c>
      <c r="L20" s="17"/>
    </row>
    <row r="21" spans="1:12" x14ac:dyDescent="0.2">
      <c r="A21" s="24">
        <v>11</v>
      </c>
      <c r="B21" s="24">
        <v>1</v>
      </c>
      <c r="C21" s="24"/>
      <c r="D21" s="17">
        <v>16.858974358974358</v>
      </c>
      <c r="E21" s="17">
        <f t="shared" si="0"/>
        <v>5.8589743589743577</v>
      </c>
      <c r="G21" s="17">
        <f t="shared" si="1"/>
        <v>3.6339616015446226E-2</v>
      </c>
      <c r="L21" s="17"/>
    </row>
    <row r="22" spans="1:12" x14ac:dyDescent="0.2">
      <c r="A22" s="24">
        <v>14</v>
      </c>
      <c r="B22" s="24">
        <v>1</v>
      </c>
      <c r="C22" s="24"/>
      <c r="D22" s="17">
        <v>16.858974358974358</v>
      </c>
      <c r="E22" s="17">
        <f t="shared" si="0"/>
        <v>2.8589743589743577</v>
      </c>
      <c r="G22" s="17">
        <f t="shared" si="1"/>
        <v>7.4803820711623142E-2</v>
      </c>
      <c r="L22" s="17"/>
    </row>
    <row r="23" spans="1:12" x14ac:dyDescent="0.2">
      <c r="A23" s="24">
        <v>13</v>
      </c>
      <c r="B23" s="24">
        <v>1</v>
      </c>
      <c r="C23" s="24"/>
      <c r="D23" s="17">
        <v>16.858974358974358</v>
      </c>
      <c r="E23" s="17">
        <f t="shared" si="0"/>
        <v>3.8589743589743577</v>
      </c>
      <c r="G23" s="17">
        <f t="shared" si="1"/>
        <v>6.2142132155231941E-2</v>
      </c>
      <c r="L23" s="17"/>
    </row>
    <row r="24" spans="1:12" x14ac:dyDescent="0.2">
      <c r="A24" s="24">
        <v>12</v>
      </c>
      <c r="B24" s="24">
        <v>1</v>
      </c>
      <c r="C24" s="24"/>
      <c r="D24" s="17">
        <v>16.858974358974358</v>
      </c>
      <c r="E24" s="17">
        <f t="shared" si="0"/>
        <v>4.8589743589743577</v>
      </c>
      <c r="G24" s="17">
        <f t="shared" si="1"/>
        <v>4.8850798619149906E-2</v>
      </c>
      <c r="L24" s="17"/>
    </row>
    <row r="25" spans="1:12" x14ac:dyDescent="0.2">
      <c r="A25" s="24">
        <v>16</v>
      </c>
      <c r="B25" s="24">
        <v>1</v>
      </c>
      <c r="C25" s="24"/>
      <c r="D25" s="17">
        <v>16.858974358974358</v>
      </c>
      <c r="E25" s="17">
        <f t="shared" si="0"/>
        <v>0.8589743589743577</v>
      </c>
      <c r="G25" s="17">
        <f t="shared" si="1"/>
        <v>9.1847742433773194E-2</v>
      </c>
      <c r="L25" s="17"/>
    </row>
    <row r="26" spans="1:12" x14ac:dyDescent="0.2">
      <c r="A26" s="24">
        <v>15</v>
      </c>
      <c r="B26" s="24">
        <v>1</v>
      </c>
      <c r="C26" s="24"/>
      <c r="D26" s="17">
        <v>16.858974358974358</v>
      </c>
      <c r="E26" s="17">
        <f t="shared" si="0"/>
        <v>1.8589743589743577</v>
      </c>
      <c r="G26" s="17">
        <f t="shared" si="1"/>
        <v>8.5208821600122359E-2</v>
      </c>
      <c r="L26" s="17"/>
    </row>
    <row r="27" spans="1:12" x14ac:dyDescent="0.2">
      <c r="A27" s="24">
        <v>16</v>
      </c>
      <c r="B27" s="24">
        <v>1</v>
      </c>
      <c r="C27" s="24"/>
      <c r="D27" s="17">
        <v>16.858974358974358</v>
      </c>
      <c r="E27" s="17">
        <f t="shared" si="0"/>
        <v>0.8589743589743577</v>
      </c>
      <c r="G27" s="17">
        <f t="shared" si="1"/>
        <v>9.1847742433773194E-2</v>
      </c>
      <c r="L27" s="17"/>
    </row>
    <row r="28" spans="1:12" x14ac:dyDescent="0.2">
      <c r="A28" s="24">
        <v>15</v>
      </c>
      <c r="B28" s="24">
        <v>1</v>
      </c>
      <c r="C28" s="24"/>
      <c r="D28" s="17">
        <v>16.858974358974358</v>
      </c>
      <c r="E28" s="17">
        <f t="shared" si="0"/>
        <v>1.8589743589743577</v>
      </c>
      <c r="G28" s="17">
        <f t="shared" si="1"/>
        <v>8.5208821600122359E-2</v>
      </c>
      <c r="L28" s="17"/>
    </row>
    <row r="29" spans="1:12" x14ac:dyDescent="0.2">
      <c r="A29" s="24">
        <v>15</v>
      </c>
      <c r="B29" s="24">
        <v>1</v>
      </c>
      <c r="C29" s="24"/>
      <c r="D29" s="17">
        <v>16.858974358974358</v>
      </c>
      <c r="E29" s="17">
        <f t="shared" si="0"/>
        <v>1.8589743589743577</v>
      </c>
      <c r="G29" s="17">
        <f t="shared" si="1"/>
        <v>8.5208821600122359E-2</v>
      </c>
      <c r="L29" s="17"/>
    </row>
    <row r="30" spans="1:12" x14ac:dyDescent="0.2">
      <c r="A30" s="24">
        <v>14</v>
      </c>
      <c r="B30" s="24">
        <v>1</v>
      </c>
      <c r="C30" s="24"/>
      <c r="D30" s="17">
        <v>16.858974358974358</v>
      </c>
      <c r="E30" s="17">
        <f t="shared" si="0"/>
        <v>2.8589743589743577</v>
      </c>
      <c r="G30" s="17">
        <f t="shared" si="1"/>
        <v>7.4803820711623142E-2</v>
      </c>
      <c r="L30" s="17"/>
    </row>
    <row r="31" spans="1:12" x14ac:dyDescent="0.2">
      <c r="A31" s="24">
        <v>11</v>
      </c>
      <c r="B31" s="24">
        <v>1</v>
      </c>
      <c r="C31" s="24"/>
      <c r="D31" s="17">
        <v>16.858974358974358</v>
      </c>
      <c r="E31" s="17">
        <f t="shared" si="0"/>
        <v>5.8589743589743577</v>
      </c>
      <c r="G31" s="17">
        <f t="shared" si="1"/>
        <v>3.6339616015446226E-2</v>
      </c>
      <c r="L31" s="17"/>
    </row>
    <row r="32" spans="1:12" x14ac:dyDescent="0.2">
      <c r="A32" s="24">
        <v>11</v>
      </c>
      <c r="B32" s="24">
        <v>1</v>
      </c>
      <c r="C32" s="24"/>
      <c r="D32" s="17">
        <v>16.858974358974358</v>
      </c>
      <c r="E32" s="17">
        <f t="shared" si="0"/>
        <v>5.8589743589743577</v>
      </c>
      <c r="G32" s="17">
        <f t="shared" si="1"/>
        <v>3.6339616015446226E-2</v>
      </c>
      <c r="L32" s="17"/>
    </row>
    <row r="33" spans="1:12" x14ac:dyDescent="0.2">
      <c r="A33" s="24">
        <v>14</v>
      </c>
      <c r="B33" s="24">
        <v>1</v>
      </c>
      <c r="C33" s="24"/>
      <c r="D33" s="17">
        <v>16.858974358974358</v>
      </c>
      <c r="E33" s="17">
        <f t="shared" si="0"/>
        <v>2.8589743589743577</v>
      </c>
      <c r="G33" s="17">
        <f t="shared" si="1"/>
        <v>7.4803820711623142E-2</v>
      </c>
      <c r="L33" s="17"/>
    </row>
    <row r="34" spans="1:12" x14ac:dyDescent="0.2">
      <c r="A34" s="24">
        <v>19</v>
      </c>
      <c r="B34" s="24">
        <v>1</v>
      </c>
      <c r="C34" s="24"/>
      <c r="D34" s="17">
        <v>16.858974358974358</v>
      </c>
      <c r="E34" s="17">
        <f t="shared" si="0"/>
        <v>-2.1410256410256423</v>
      </c>
      <c r="G34" s="17">
        <f t="shared" si="1"/>
        <v>8.2596026638649928E-2</v>
      </c>
      <c r="L34" s="17"/>
    </row>
    <row r="35" spans="1:12" x14ac:dyDescent="0.2">
      <c r="A35" s="24">
        <v>22</v>
      </c>
      <c r="B35" s="24">
        <v>1</v>
      </c>
      <c r="C35" s="24"/>
      <c r="D35" s="17">
        <v>16.858974358974358</v>
      </c>
      <c r="E35" s="17">
        <f t="shared" si="0"/>
        <v>-5.1410256410256423</v>
      </c>
      <c r="G35" s="17">
        <f t="shared" si="1"/>
        <v>4.5191645925457373E-2</v>
      </c>
      <c r="L35" s="17"/>
    </row>
    <row r="36" spans="1:12" x14ac:dyDescent="0.2">
      <c r="A36" s="24">
        <v>18</v>
      </c>
      <c r="B36" s="24">
        <v>1</v>
      </c>
      <c r="C36" s="24"/>
      <c r="D36" s="17">
        <v>16.858974358974358</v>
      </c>
      <c r="E36" s="17">
        <f t="shared" si="0"/>
        <v>-1.1410256410256423</v>
      </c>
      <c r="G36" s="17">
        <f t="shared" si="1"/>
        <v>9.0428595220514676E-2</v>
      </c>
      <c r="L36" s="17"/>
    </row>
    <row r="37" spans="1:12" x14ac:dyDescent="0.2">
      <c r="A37" s="24">
        <v>18</v>
      </c>
      <c r="B37" s="24">
        <v>1</v>
      </c>
      <c r="C37" s="24"/>
      <c r="D37" s="17">
        <v>16.858974358974358</v>
      </c>
      <c r="E37" s="17">
        <f t="shared" si="0"/>
        <v>-1.1410256410256423</v>
      </c>
      <c r="G37" s="17">
        <f t="shared" si="1"/>
        <v>9.0428595220514676E-2</v>
      </c>
      <c r="L37" s="17"/>
    </row>
    <row r="38" spans="1:12" x14ac:dyDescent="0.2">
      <c r="A38" s="24">
        <v>17</v>
      </c>
      <c r="B38" s="24">
        <v>1</v>
      </c>
      <c r="C38" s="24"/>
      <c r="D38" s="17">
        <v>16.858974358974358</v>
      </c>
      <c r="E38" s="17">
        <f t="shared" si="0"/>
        <v>-0.1410256410256423</v>
      </c>
      <c r="G38" s="17">
        <f t="shared" si="1"/>
        <v>9.3686186441259228E-2</v>
      </c>
      <c r="L38" s="17"/>
    </row>
    <row r="39" spans="1:12" x14ac:dyDescent="0.2">
      <c r="A39" s="24">
        <v>18</v>
      </c>
      <c r="B39" s="24">
        <v>1</v>
      </c>
      <c r="C39" s="24"/>
      <c r="D39" s="17">
        <v>16.858974358974358</v>
      </c>
      <c r="E39" s="17">
        <f t="shared" si="0"/>
        <v>-1.1410256410256423</v>
      </c>
      <c r="G39" s="17">
        <f t="shared" si="1"/>
        <v>9.0428595220514676E-2</v>
      </c>
      <c r="L39" s="17"/>
    </row>
    <row r="40" spans="1:12" x14ac:dyDescent="0.2">
      <c r="A40" s="24">
        <v>17</v>
      </c>
      <c r="B40" s="24">
        <v>1</v>
      </c>
      <c r="C40" s="24"/>
      <c r="D40" s="17">
        <v>16.858974358974358</v>
      </c>
      <c r="E40" s="17">
        <f t="shared" si="0"/>
        <v>-0.1410256410256423</v>
      </c>
      <c r="G40" s="17">
        <f t="shared" si="1"/>
        <v>9.3686186441259228E-2</v>
      </c>
      <c r="L40" s="17"/>
    </row>
    <row r="41" spans="1:12" x14ac:dyDescent="0.2">
      <c r="A41" s="24">
        <v>16</v>
      </c>
      <c r="B41" s="24">
        <v>1</v>
      </c>
      <c r="C41" s="24"/>
      <c r="D41" s="17">
        <v>16.858974358974358</v>
      </c>
      <c r="E41" s="17">
        <f t="shared" si="0"/>
        <v>0.8589743589743577</v>
      </c>
      <c r="G41" s="17">
        <f t="shared" si="1"/>
        <v>9.1847742433773194E-2</v>
      </c>
      <c r="L41" s="17"/>
    </row>
    <row r="42" spans="1:12" x14ac:dyDescent="0.2">
      <c r="A42" s="24">
        <v>16</v>
      </c>
      <c r="B42" s="24">
        <v>1</v>
      </c>
      <c r="C42" s="24"/>
      <c r="D42" s="17">
        <v>16.858974358974358</v>
      </c>
      <c r="E42" s="17">
        <f t="shared" si="0"/>
        <v>0.8589743589743577</v>
      </c>
      <c r="G42" s="17">
        <f t="shared" si="1"/>
        <v>9.1847742433773194E-2</v>
      </c>
      <c r="L42" s="17"/>
    </row>
    <row r="43" spans="1:12" x14ac:dyDescent="0.2">
      <c r="A43" s="24">
        <v>17</v>
      </c>
      <c r="B43" s="24">
        <v>1</v>
      </c>
      <c r="C43" s="24"/>
      <c r="D43" s="17">
        <v>16.858974358974358</v>
      </c>
      <c r="E43" s="17">
        <f t="shared" si="0"/>
        <v>-0.1410256410256423</v>
      </c>
      <c r="G43" s="17">
        <f t="shared" si="1"/>
        <v>9.3686186441259228E-2</v>
      </c>
      <c r="L43" s="17"/>
    </row>
    <row r="44" spans="1:12" x14ac:dyDescent="0.2">
      <c r="A44" s="24">
        <v>17</v>
      </c>
      <c r="B44" s="24">
        <v>1</v>
      </c>
      <c r="C44" s="24"/>
      <c r="D44" s="17">
        <v>16.858974358974358</v>
      </c>
      <c r="E44" s="17">
        <f t="shared" si="0"/>
        <v>-0.1410256410256423</v>
      </c>
      <c r="G44" s="17">
        <f t="shared" si="1"/>
        <v>9.3686186441259228E-2</v>
      </c>
      <c r="L44" s="17"/>
    </row>
    <row r="45" spans="1:12" x14ac:dyDescent="0.2">
      <c r="A45" s="24">
        <v>11</v>
      </c>
      <c r="B45" s="24">
        <v>1</v>
      </c>
      <c r="C45" s="24"/>
      <c r="D45" s="17">
        <v>16.858974358974358</v>
      </c>
      <c r="E45" s="17">
        <f t="shared" si="0"/>
        <v>5.8589743589743577</v>
      </c>
      <c r="G45" s="17">
        <f t="shared" si="1"/>
        <v>3.6339616015446226E-2</v>
      </c>
      <c r="L45" s="17"/>
    </row>
    <row r="46" spans="1:12" x14ac:dyDescent="0.2">
      <c r="A46" s="24">
        <v>15</v>
      </c>
      <c r="B46" s="24">
        <v>1</v>
      </c>
      <c r="C46" s="24"/>
      <c r="D46" s="17">
        <v>16.858974358974358</v>
      </c>
      <c r="E46" s="17">
        <f t="shared" si="0"/>
        <v>1.8589743589743577</v>
      </c>
      <c r="G46" s="17">
        <f t="shared" si="1"/>
        <v>8.5208821600122359E-2</v>
      </c>
      <c r="L46" s="17"/>
    </row>
    <row r="47" spans="1:12" x14ac:dyDescent="0.2">
      <c r="A47" s="24">
        <v>15</v>
      </c>
      <c r="B47" s="24">
        <v>1</v>
      </c>
      <c r="C47" s="24"/>
      <c r="D47" s="17">
        <v>16.858974358974358</v>
      </c>
      <c r="E47" s="17">
        <f t="shared" si="0"/>
        <v>1.8589743589743577</v>
      </c>
      <c r="G47" s="17">
        <f t="shared" si="1"/>
        <v>8.5208821600122359E-2</v>
      </c>
      <c r="L47" s="17"/>
    </row>
    <row r="48" spans="1:12" x14ac:dyDescent="0.2">
      <c r="A48" s="24">
        <v>16</v>
      </c>
      <c r="B48" s="24">
        <v>1</v>
      </c>
      <c r="C48" s="24"/>
      <c r="D48" s="17">
        <v>16.858974358974358</v>
      </c>
      <c r="E48" s="17">
        <f t="shared" si="0"/>
        <v>0.8589743589743577</v>
      </c>
      <c r="G48" s="17">
        <f t="shared" si="1"/>
        <v>9.1847742433773194E-2</v>
      </c>
      <c r="L48" s="17"/>
    </row>
    <row r="49" spans="1:12" x14ac:dyDescent="0.2">
      <c r="A49" s="24">
        <v>16</v>
      </c>
      <c r="B49" s="24">
        <v>1</v>
      </c>
      <c r="C49" s="24"/>
      <c r="D49" s="17">
        <v>16.858974358974358</v>
      </c>
      <c r="E49" s="17">
        <f t="shared" si="0"/>
        <v>0.8589743589743577</v>
      </c>
      <c r="G49" s="17">
        <f t="shared" si="1"/>
        <v>9.1847742433773194E-2</v>
      </c>
      <c r="L49" s="17"/>
    </row>
    <row r="50" spans="1:12" x14ac:dyDescent="0.2">
      <c r="A50" s="24">
        <v>15</v>
      </c>
      <c r="B50" s="24">
        <v>1</v>
      </c>
      <c r="C50" s="24"/>
      <c r="D50" s="17">
        <v>16.858974358974358</v>
      </c>
      <c r="E50" s="17">
        <f t="shared" si="0"/>
        <v>1.8589743589743577</v>
      </c>
      <c r="G50" s="17">
        <f t="shared" si="1"/>
        <v>8.5208821600122359E-2</v>
      </c>
      <c r="L50" s="17"/>
    </row>
    <row r="51" spans="1:12" x14ac:dyDescent="0.2">
      <c r="A51" s="24">
        <v>14</v>
      </c>
      <c r="B51" s="24">
        <v>1</v>
      </c>
      <c r="C51" s="24"/>
      <c r="D51" s="17">
        <v>16.858974358974358</v>
      </c>
      <c r="E51" s="17">
        <f t="shared" si="0"/>
        <v>2.8589743589743577</v>
      </c>
      <c r="G51" s="17">
        <f t="shared" si="1"/>
        <v>7.4803820711623142E-2</v>
      </c>
      <c r="L51" s="17"/>
    </row>
    <row r="52" spans="1:12" x14ac:dyDescent="0.2">
      <c r="A52" s="24">
        <v>13</v>
      </c>
      <c r="B52" s="24">
        <v>1</v>
      </c>
      <c r="C52" s="24"/>
      <c r="D52" s="17">
        <v>16.858974358974358</v>
      </c>
      <c r="E52" s="17">
        <f t="shared" si="0"/>
        <v>3.8589743589743577</v>
      </c>
      <c r="G52" s="17">
        <f t="shared" si="1"/>
        <v>6.2142132155231941E-2</v>
      </c>
      <c r="L52" s="17"/>
    </row>
    <row r="53" spans="1:12" x14ac:dyDescent="0.2">
      <c r="A53" s="24">
        <v>14</v>
      </c>
      <c r="B53" s="24">
        <v>1</v>
      </c>
      <c r="C53" s="24"/>
      <c r="D53" s="17">
        <v>16.858974358974358</v>
      </c>
      <c r="E53" s="17">
        <f t="shared" si="0"/>
        <v>2.8589743589743577</v>
      </c>
      <c r="G53" s="17">
        <f t="shared" si="1"/>
        <v>7.4803820711623142E-2</v>
      </c>
      <c r="L53" s="17"/>
    </row>
    <row r="54" spans="1:12" x14ac:dyDescent="0.2">
      <c r="A54" s="24">
        <v>14</v>
      </c>
      <c r="B54" s="24">
        <v>1</v>
      </c>
      <c r="C54" s="24"/>
      <c r="D54" s="17">
        <v>16.858974358974358</v>
      </c>
      <c r="E54" s="17">
        <f t="shared" si="0"/>
        <v>2.8589743589743577</v>
      </c>
      <c r="G54" s="17">
        <f t="shared" si="1"/>
        <v>7.4803820711623142E-2</v>
      </c>
      <c r="L54" s="17"/>
    </row>
    <row r="55" spans="1:12" x14ac:dyDescent="0.2">
      <c r="A55" s="24">
        <v>14</v>
      </c>
      <c r="B55" s="24">
        <v>1</v>
      </c>
      <c r="C55" s="24"/>
      <c r="D55" s="17">
        <v>16.858974358974358</v>
      </c>
      <c r="E55" s="17">
        <f t="shared" si="0"/>
        <v>2.8589743589743577</v>
      </c>
      <c r="G55" s="17">
        <f t="shared" si="1"/>
        <v>7.4803820711623142E-2</v>
      </c>
      <c r="L55" s="17"/>
    </row>
    <row r="56" spans="1:12" x14ac:dyDescent="0.2">
      <c r="A56" s="24">
        <v>9</v>
      </c>
      <c r="B56" s="24">
        <v>1</v>
      </c>
      <c r="C56" s="24"/>
      <c r="D56" s="17">
        <v>16.858974358974358</v>
      </c>
      <c r="E56" s="17">
        <f t="shared" si="0"/>
        <v>7.8589743589743577</v>
      </c>
      <c r="G56" s="17">
        <f t="shared" si="1"/>
        <v>1.7039902700084295E-2</v>
      </c>
      <c r="L56" s="17"/>
    </row>
    <row r="57" spans="1:12" x14ac:dyDescent="0.2">
      <c r="A57" s="24">
        <v>11</v>
      </c>
      <c r="B57" s="24">
        <v>1</v>
      </c>
      <c r="C57" s="24"/>
      <c r="D57" s="17">
        <v>16.858974358974358</v>
      </c>
      <c r="E57" s="17">
        <f t="shared" si="0"/>
        <v>5.8589743589743577</v>
      </c>
      <c r="G57" s="17">
        <f t="shared" si="1"/>
        <v>3.6339616015446226E-2</v>
      </c>
      <c r="L57" s="17"/>
    </row>
    <row r="58" spans="1:12" x14ac:dyDescent="0.2">
      <c r="A58" s="24">
        <v>11</v>
      </c>
      <c r="B58" s="24">
        <v>1</v>
      </c>
      <c r="C58" s="24"/>
      <c r="D58" s="17">
        <v>16.858974358974358</v>
      </c>
      <c r="E58" s="17">
        <f t="shared" si="0"/>
        <v>5.8589743589743577</v>
      </c>
      <c r="G58" s="17">
        <f t="shared" si="1"/>
        <v>3.6339616015446226E-2</v>
      </c>
      <c r="L58" s="17"/>
    </row>
    <row r="59" spans="1:12" x14ac:dyDescent="0.2">
      <c r="A59" s="24">
        <v>13</v>
      </c>
      <c r="B59" s="24">
        <v>1</v>
      </c>
      <c r="C59" s="24"/>
      <c r="D59" s="17">
        <v>16.858974358974358</v>
      </c>
      <c r="E59" s="17">
        <f t="shared" si="0"/>
        <v>3.8589743589743577</v>
      </c>
      <c r="G59" s="17">
        <f t="shared" si="1"/>
        <v>6.2142132155231941E-2</v>
      </c>
      <c r="L59" s="17"/>
    </row>
    <row r="60" spans="1:12" x14ac:dyDescent="0.2">
      <c r="A60" s="24">
        <v>13</v>
      </c>
      <c r="B60" s="24">
        <v>1</v>
      </c>
      <c r="C60" s="24"/>
      <c r="D60" s="17">
        <v>16.858974358974358</v>
      </c>
      <c r="E60" s="17">
        <f t="shared" si="0"/>
        <v>3.8589743589743577</v>
      </c>
      <c r="G60" s="17">
        <f t="shared" si="1"/>
        <v>6.2142132155231941E-2</v>
      </c>
      <c r="L60" s="17"/>
    </row>
    <row r="61" spans="1:12" x14ac:dyDescent="0.2">
      <c r="A61" s="24">
        <v>9</v>
      </c>
      <c r="B61" s="24">
        <v>1</v>
      </c>
      <c r="C61" s="24"/>
      <c r="D61" s="17">
        <v>16.858974358974358</v>
      </c>
      <c r="E61" s="17">
        <f t="shared" si="0"/>
        <v>7.8589743589743577</v>
      </c>
      <c r="G61" s="17">
        <f t="shared" si="1"/>
        <v>1.7039902700084295E-2</v>
      </c>
      <c r="L61" s="17"/>
    </row>
    <row r="62" spans="1:12" x14ac:dyDescent="0.2">
      <c r="A62" s="24">
        <v>13</v>
      </c>
      <c r="B62" s="24">
        <v>1</v>
      </c>
      <c r="C62" s="24"/>
      <c r="D62" s="17">
        <v>16.858974358974358</v>
      </c>
      <c r="E62" s="17">
        <f t="shared" si="0"/>
        <v>3.8589743589743577</v>
      </c>
      <c r="G62" s="17">
        <f t="shared" si="1"/>
        <v>6.2142132155231941E-2</v>
      </c>
      <c r="L62" s="17"/>
    </row>
    <row r="63" spans="1:12" x14ac:dyDescent="0.2">
      <c r="A63" s="24">
        <v>11</v>
      </c>
      <c r="B63" s="24">
        <v>1</v>
      </c>
      <c r="C63" s="24"/>
      <c r="D63" s="17">
        <v>16.858974358974358</v>
      </c>
      <c r="E63" s="17">
        <f t="shared" si="0"/>
        <v>5.8589743589743577</v>
      </c>
      <c r="G63" s="17">
        <f t="shared" si="1"/>
        <v>3.6339616015446226E-2</v>
      </c>
      <c r="L63" s="17"/>
    </row>
    <row r="64" spans="1:12" x14ac:dyDescent="0.2">
      <c r="A64" s="24">
        <v>13</v>
      </c>
      <c r="B64" s="24">
        <v>1</v>
      </c>
      <c r="C64" s="24"/>
      <c r="D64" s="17">
        <v>16.858974358974358</v>
      </c>
      <c r="E64" s="17">
        <f t="shared" si="0"/>
        <v>3.8589743589743577</v>
      </c>
      <c r="G64" s="17">
        <f t="shared" si="1"/>
        <v>6.2142132155231941E-2</v>
      </c>
      <c r="L64" s="17"/>
    </row>
    <row r="65" spans="1:12" x14ac:dyDescent="0.2">
      <c r="A65" s="24">
        <v>11</v>
      </c>
      <c r="B65" s="24">
        <v>1</v>
      </c>
      <c r="C65" s="24"/>
      <c r="D65" s="17">
        <v>16.858974358974358</v>
      </c>
      <c r="E65" s="17">
        <f t="shared" si="0"/>
        <v>5.8589743589743577</v>
      </c>
      <c r="G65" s="17">
        <f t="shared" si="1"/>
        <v>3.6339616015446226E-2</v>
      </c>
      <c r="L65" s="17"/>
    </row>
    <row r="66" spans="1:12" x14ac:dyDescent="0.2">
      <c r="A66" s="24">
        <v>12</v>
      </c>
      <c r="B66" s="24">
        <v>1</v>
      </c>
      <c r="C66" s="24"/>
      <c r="D66" s="17">
        <v>16.858974358974358</v>
      </c>
      <c r="E66" s="17">
        <f t="shared" si="0"/>
        <v>4.8589743589743577</v>
      </c>
      <c r="G66" s="17">
        <f t="shared" si="1"/>
        <v>4.8850798619149906E-2</v>
      </c>
      <c r="L66" s="17"/>
    </row>
    <row r="67" spans="1:12" x14ac:dyDescent="0.2">
      <c r="A67" s="24">
        <v>9</v>
      </c>
      <c r="B67" s="24">
        <v>1</v>
      </c>
      <c r="C67" s="24"/>
      <c r="D67" s="17">
        <v>16.858974358974358</v>
      </c>
      <c r="E67" s="17">
        <f t="shared" ref="E67:E130" si="2">D67-A67</f>
        <v>7.8589743589743577</v>
      </c>
      <c r="G67" s="17">
        <f t="shared" ref="G67:G130" si="3">_xlfn.NORM.DIST(E67,0,$F$2,FALSE)</f>
        <v>1.7039902700084295E-2</v>
      </c>
      <c r="L67" s="17"/>
    </row>
    <row r="68" spans="1:12" x14ac:dyDescent="0.2">
      <c r="A68" s="24">
        <v>13</v>
      </c>
      <c r="B68" s="24">
        <v>1</v>
      </c>
      <c r="C68" s="24"/>
      <c r="D68" s="17">
        <v>16.858974358974358</v>
      </c>
      <c r="E68" s="17">
        <f t="shared" si="2"/>
        <v>3.8589743589743577</v>
      </c>
      <c r="G68" s="17">
        <f t="shared" si="3"/>
        <v>6.2142132155231941E-2</v>
      </c>
      <c r="L68" s="17"/>
    </row>
    <row r="69" spans="1:12" x14ac:dyDescent="0.2">
      <c r="A69" s="24">
        <v>13</v>
      </c>
      <c r="B69" s="24">
        <v>1</v>
      </c>
      <c r="C69" s="24"/>
      <c r="D69" s="17">
        <v>16.858974358974358</v>
      </c>
      <c r="E69" s="17">
        <f t="shared" si="2"/>
        <v>3.8589743589743577</v>
      </c>
      <c r="G69" s="17">
        <f t="shared" si="3"/>
        <v>6.2142132155231941E-2</v>
      </c>
      <c r="L69" s="17"/>
    </row>
    <row r="70" spans="1:12" x14ac:dyDescent="0.2">
      <c r="A70" s="24">
        <v>12</v>
      </c>
      <c r="B70" s="24">
        <v>1</v>
      </c>
      <c r="C70" s="24"/>
      <c r="D70" s="17">
        <v>16.858974358974358</v>
      </c>
      <c r="E70" s="17">
        <f t="shared" si="2"/>
        <v>4.8589743589743577</v>
      </c>
      <c r="G70" s="17">
        <f t="shared" si="3"/>
        <v>4.8850798619149906E-2</v>
      </c>
      <c r="L70" s="17"/>
    </row>
    <row r="71" spans="1:12" x14ac:dyDescent="0.2">
      <c r="A71" s="24">
        <v>9</v>
      </c>
      <c r="B71" s="24">
        <v>1</v>
      </c>
      <c r="C71" s="24"/>
      <c r="D71" s="17">
        <v>16.858974358974358</v>
      </c>
      <c r="E71" s="17">
        <f t="shared" si="2"/>
        <v>7.8589743589743577</v>
      </c>
      <c r="G71" s="17">
        <f t="shared" si="3"/>
        <v>1.7039902700084295E-2</v>
      </c>
      <c r="L71" s="17"/>
    </row>
    <row r="72" spans="1:12" x14ac:dyDescent="0.2">
      <c r="A72" s="24">
        <v>11</v>
      </c>
      <c r="B72" s="24">
        <v>1</v>
      </c>
      <c r="C72" s="24"/>
      <c r="D72" s="17">
        <v>16.858974358974358</v>
      </c>
      <c r="E72" s="17">
        <f t="shared" si="2"/>
        <v>5.8589743589743577</v>
      </c>
      <c r="G72" s="17">
        <f t="shared" si="3"/>
        <v>3.6339616015446226E-2</v>
      </c>
      <c r="L72" s="17"/>
    </row>
    <row r="73" spans="1:12" x14ac:dyDescent="0.2">
      <c r="A73" s="24">
        <v>11</v>
      </c>
      <c r="B73" s="24">
        <v>1</v>
      </c>
      <c r="C73" s="24"/>
      <c r="D73" s="17">
        <v>16.858974358974358</v>
      </c>
      <c r="E73" s="17">
        <f t="shared" si="2"/>
        <v>5.8589743589743577</v>
      </c>
      <c r="G73" s="17">
        <f t="shared" si="3"/>
        <v>3.6339616015446226E-2</v>
      </c>
      <c r="L73" s="17"/>
    </row>
    <row r="74" spans="1:12" x14ac:dyDescent="0.2">
      <c r="A74" s="24">
        <v>13</v>
      </c>
      <c r="B74" s="24">
        <v>1</v>
      </c>
      <c r="C74" s="24"/>
      <c r="D74" s="17">
        <v>16.858974358974358</v>
      </c>
      <c r="E74" s="17">
        <f t="shared" si="2"/>
        <v>3.8589743589743577</v>
      </c>
      <c r="G74" s="17">
        <f t="shared" si="3"/>
        <v>6.2142132155231941E-2</v>
      </c>
      <c r="L74" s="17"/>
    </row>
    <row r="75" spans="1:12" x14ac:dyDescent="0.2">
      <c r="A75" s="24">
        <v>11</v>
      </c>
      <c r="B75" s="24">
        <v>1</v>
      </c>
      <c r="C75" s="24"/>
      <c r="D75" s="17">
        <v>16.858974358974358</v>
      </c>
      <c r="E75" s="17">
        <f t="shared" si="2"/>
        <v>5.8589743589743577</v>
      </c>
      <c r="G75" s="17">
        <f t="shared" si="3"/>
        <v>3.6339616015446226E-2</v>
      </c>
      <c r="L75" s="17"/>
    </row>
    <row r="76" spans="1:12" x14ac:dyDescent="0.2">
      <c r="A76" s="24">
        <v>11</v>
      </c>
      <c r="B76" s="24">
        <v>1</v>
      </c>
      <c r="C76" s="24"/>
      <c r="D76" s="17">
        <v>16.858974358974358</v>
      </c>
      <c r="E76" s="17">
        <f t="shared" si="2"/>
        <v>5.8589743589743577</v>
      </c>
      <c r="G76" s="17">
        <f t="shared" si="3"/>
        <v>3.6339616015446226E-2</v>
      </c>
      <c r="L76" s="17"/>
    </row>
    <row r="77" spans="1:12" x14ac:dyDescent="0.2">
      <c r="A77" s="24">
        <v>11</v>
      </c>
      <c r="B77" s="24">
        <v>1</v>
      </c>
      <c r="C77" s="24"/>
      <c r="D77" s="17">
        <v>16.858974358974358</v>
      </c>
      <c r="E77" s="17">
        <f t="shared" si="2"/>
        <v>5.8589743589743577</v>
      </c>
      <c r="G77" s="17">
        <f t="shared" si="3"/>
        <v>3.6339616015446226E-2</v>
      </c>
      <c r="L77" s="17"/>
    </row>
    <row r="78" spans="1:12" x14ac:dyDescent="0.2">
      <c r="A78" s="24">
        <v>12</v>
      </c>
      <c r="B78" s="24">
        <v>1</v>
      </c>
      <c r="C78" s="24"/>
      <c r="D78" s="17">
        <v>16.858974358974358</v>
      </c>
      <c r="E78" s="17">
        <f t="shared" si="2"/>
        <v>4.8589743589743577</v>
      </c>
      <c r="G78" s="17">
        <f t="shared" si="3"/>
        <v>4.8850798619149906E-2</v>
      </c>
      <c r="L78" s="17"/>
    </row>
    <row r="79" spans="1:12" x14ac:dyDescent="0.2">
      <c r="A79" s="24">
        <v>14</v>
      </c>
      <c r="B79" s="24">
        <v>1</v>
      </c>
      <c r="C79" s="24"/>
      <c r="D79" s="17">
        <v>16.858974358974358</v>
      </c>
      <c r="E79" s="17">
        <f t="shared" si="2"/>
        <v>2.8589743589743577</v>
      </c>
      <c r="G79" s="17">
        <f t="shared" si="3"/>
        <v>7.4803820711623142E-2</v>
      </c>
      <c r="L79" s="17"/>
    </row>
    <row r="80" spans="1:12" x14ac:dyDescent="0.2">
      <c r="A80" s="24">
        <v>15</v>
      </c>
      <c r="B80" s="24">
        <v>1</v>
      </c>
      <c r="C80" s="24"/>
      <c r="D80" s="17">
        <v>16.858974358974358</v>
      </c>
      <c r="E80" s="17">
        <f t="shared" si="2"/>
        <v>1.8589743589743577</v>
      </c>
      <c r="G80" s="17">
        <f t="shared" si="3"/>
        <v>8.5208821600122359E-2</v>
      </c>
      <c r="L80" s="17"/>
    </row>
    <row r="81" spans="1:12" x14ac:dyDescent="0.2">
      <c r="A81" s="24">
        <v>14</v>
      </c>
      <c r="B81" s="24">
        <v>1</v>
      </c>
      <c r="C81" s="24"/>
      <c r="D81" s="17">
        <v>16.858974358974358</v>
      </c>
      <c r="E81" s="17">
        <f t="shared" si="2"/>
        <v>2.8589743589743577</v>
      </c>
      <c r="G81" s="17">
        <f t="shared" si="3"/>
        <v>7.4803820711623142E-2</v>
      </c>
      <c r="L81" s="17"/>
    </row>
    <row r="82" spans="1:12" x14ac:dyDescent="0.2">
      <c r="A82" s="24">
        <v>13</v>
      </c>
      <c r="B82" s="24">
        <v>1</v>
      </c>
      <c r="C82" s="24"/>
      <c r="D82" s="17">
        <v>16.858974358974358</v>
      </c>
      <c r="E82" s="17">
        <f t="shared" si="2"/>
        <v>3.8589743589743577</v>
      </c>
      <c r="G82" s="17">
        <f t="shared" si="3"/>
        <v>6.2142132155231941E-2</v>
      </c>
      <c r="L82" s="17"/>
    </row>
    <row r="83" spans="1:12" x14ac:dyDescent="0.2">
      <c r="A83" s="24">
        <v>13</v>
      </c>
      <c r="B83" s="24">
        <v>1</v>
      </c>
      <c r="C83" s="24"/>
      <c r="D83" s="17">
        <v>16.858974358974358</v>
      </c>
      <c r="E83" s="17">
        <f t="shared" si="2"/>
        <v>3.8589743589743577</v>
      </c>
      <c r="G83" s="17">
        <f t="shared" si="3"/>
        <v>6.2142132155231941E-2</v>
      </c>
      <c r="L83" s="17"/>
    </row>
    <row r="84" spans="1:12" x14ac:dyDescent="0.2">
      <c r="A84" s="24">
        <v>13</v>
      </c>
      <c r="B84" s="24">
        <v>1</v>
      </c>
      <c r="C84" s="24"/>
      <c r="D84" s="17">
        <v>16.858974358974358</v>
      </c>
      <c r="E84" s="17">
        <f t="shared" si="2"/>
        <v>3.8589743589743577</v>
      </c>
      <c r="G84" s="17">
        <f t="shared" si="3"/>
        <v>6.2142132155231941E-2</v>
      </c>
      <c r="L84" s="17"/>
    </row>
    <row r="85" spans="1:12" x14ac:dyDescent="0.2">
      <c r="A85" s="24">
        <v>14</v>
      </c>
      <c r="B85" s="24">
        <v>1</v>
      </c>
      <c r="C85" s="24"/>
      <c r="D85" s="17">
        <v>16.858974358974358</v>
      </c>
      <c r="E85" s="17">
        <f t="shared" si="2"/>
        <v>2.8589743589743577</v>
      </c>
      <c r="G85" s="17">
        <f t="shared" si="3"/>
        <v>7.4803820711623142E-2</v>
      </c>
      <c r="L85" s="17"/>
    </row>
    <row r="86" spans="1:12" x14ac:dyDescent="0.2">
      <c r="A86" s="24">
        <v>14</v>
      </c>
      <c r="B86" s="24">
        <v>1</v>
      </c>
      <c r="C86" s="24"/>
      <c r="D86" s="17">
        <v>16.858974358974358</v>
      </c>
      <c r="E86" s="17">
        <f t="shared" si="2"/>
        <v>2.8589743589743577</v>
      </c>
      <c r="G86" s="17">
        <f t="shared" si="3"/>
        <v>7.4803820711623142E-2</v>
      </c>
      <c r="L86" s="17"/>
    </row>
    <row r="87" spans="1:12" x14ac:dyDescent="0.2">
      <c r="A87" s="24">
        <v>13</v>
      </c>
      <c r="B87" s="24">
        <v>1</v>
      </c>
      <c r="C87" s="24"/>
      <c r="D87" s="17">
        <v>16.858974358974358</v>
      </c>
      <c r="E87" s="17">
        <f t="shared" si="2"/>
        <v>3.8589743589743577</v>
      </c>
      <c r="G87" s="17">
        <f t="shared" si="3"/>
        <v>6.2142132155231941E-2</v>
      </c>
      <c r="L87" s="17"/>
    </row>
    <row r="88" spans="1:12" x14ac:dyDescent="0.2">
      <c r="A88" s="24">
        <v>13</v>
      </c>
      <c r="B88" s="24">
        <v>1</v>
      </c>
      <c r="C88" s="24"/>
      <c r="D88" s="17">
        <v>16.858974358974358</v>
      </c>
      <c r="E88" s="17">
        <f t="shared" si="2"/>
        <v>3.8589743589743577</v>
      </c>
      <c r="G88" s="17">
        <f t="shared" si="3"/>
        <v>6.2142132155231941E-2</v>
      </c>
      <c r="L88" s="17"/>
    </row>
    <row r="89" spans="1:12" x14ac:dyDescent="0.2">
      <c r="A89" s="24">
        <v>13</v>
      </c>
      <c r="B89" s="24">
        <v>1</v>
      </c>
      <c r="C89" s="24"/>
      <c r="D89" s="17">
        <v>16.858974358974358</v>
      </c>
      <c r="E89" s="17">
        <f t="shared" si="2"/>
        <v>3.8589743589743577</v>
      </c>
      <c r="G89" s="17">
        <f t="shared" si="3"/>
        <v>6.2142132155231941E-2</v>
      </c>
      <c r="L89" s="17"/>
    </row>
    <row r="90" spans="1:12" x14ac:dyDescent="0.2">
      <c r="A90" s="24">
        <v>11</v>
      </c>
      <c r="B90" s="24">
        <v>1</v>
      </c>
      <c r="C90" s="24"/>
      <c r="D90" s="17">
        <v>16.858974358974358</v>
      </c>
      <c r="E90" s="17">
        <f t="shared" si="2"/>
        <v>5.8589743589743577</v>
      </c>
      <c r="G90" s="17">
        <f t="shared" si="3"/>
        <v>3.6339616015446226E-2</v>
      </c>
      <c r="L90" s="17"/>
    </row>
    <row r="91" spans="1:12" x14ac:dyDescent="0.2">
      <c r="A91" s="24">
        <v>13</v>
      </c>
      <c r="B91" s="24">
        <v>1</v>
      </c>
      <c r="C91" s="24"/>
      <c r="D91" s="17">
        <v>16.858974358974358</v>
      </c>
      <c r="E91" s="17">
        <f t="shared" si="2"/>
        <v>3.8589743589743577</v>
      </c>
      <c r="G91" s="17">
        <f t="shared" si="3"/>
        <v>6.2142132155231941E-2</v>
      </c>
      <c r="L91" s="17"/>
    </row>
    <row r="92" spans="1:12" x14ac:dyDescent="0.2">
      <c r="A92" s="24">
        <v>18</v>
      </c>
      <c r="B92" s="24">
        <v>1</v>
      </c>
      <c r="C92" s="24"/>
      <c r="D92" s="17">
        <v>16.858974358974358</v>
      </c>
      <c r="E92" s="17">
        <f t="shared" si="2"/>
        <v>-1.1410256410256423</v>
      </c>
      <c r="G92" s="17">
        <f t="shared" si="3"/>
        <v>9.0428595220514676E-2</v>
      </c>
      <c r="L92" s="17"/>
    </row>
    <row r="93" spans="1:12" x14ac:dyDescent="0.2">
      <c r="A93" s="24">
        <v>18</v>
      </c>
      <c r="B93" s="24">
        <v>1</v>
      </c>
      <c r="C93" s="24"/>
      <c r="D93" s="17">
        <v>16.858974358974358</v>
      </c>
      <c r="E93" s="17">
        <f t="shared" si="2"/>
        <v>-1.1410256410256423</v>
      </c>
      <c r="G93" s="17">
        <f t="shared" si="3"/>
        <v>9.0428595220514676E-2</v>
      </c>
      <c r="L93" s="17"/>
    </row>
    <row r="94" spans="1:12" x14ac:dyDescent="0.2">
      <c r="A94" s="24">
        <v>17</v>
      </c>
      <c r="B94" s="24">
        <v>1</v>
      </c>
      <c r="C94" s="24"/>
      <c r="D94" s="17">
        <v>16.858974358974358</v>
      </c>
      <c r="E94" s="17">
        <f t="shared" si="2"/>
        <v>-0.1410256410256423</v>
      </c>
      <c r="G94" s="17">
        <f t="shared" si="3"/>
        <v>9.3686186441259228E-2</v>
      </c>
      <c r="L94" s="17"/>
    </row>
    <row r="95" spans="1:12" x14ac:dyDescent="0.2">
      <c r="A95" s="24">
        <v>16</v>
      </c>
      <c r="B95" s="24">
        <v>1</v>
      </c>
      <c r="C95" s="24"/>
      <c r="D95" s="17">
        <v>16.858974358974358</v>
      </c>
      <c r="E95" s="17">
        <f t="shared" si="2"/>
        <v>0.8589743589743577</v>
      </c>
      <c r="G95" s="17">
        <f t="shared" si="3"/>
        <v>9.1847742433773194E-2</v>
      </c>
      <c r="L95" s="17"/>
    </row>
    <row r="96" spans="1:12" x14ac:dyDescent="0.2">
      <c r="A96" s="24">
        <v>15</v>
      </c>
      <c r="B96" s="24">
        <v>1</v>
      </c>
      <c r="C96" s="24"/>
      <c r="D96" s="17">
        <v>16.858974358974358</v>
      </c>
      <c r="E96" s="17">
        <f t="shared" si="2"/>
        <v>1.8589743589743577</v>
      </c>
      <c r="G96" s="17">
        <f t="shared" si="3"/>
        <v>8.5208821600122359E-2</v>
      </c>
      <c r="L96" s="17"/>
    </row>
    <row r="97" spans="1:12" x14ac:dyDescent="0.2">
      <c r="A97" s="24">
        <v>15</v>
      </c>
      <c r="B97" s="24">
        <v>1</v>
      </c>
      <c r="C97" s="24"/>
      <c r="D97" s="17">
        <v>16.858974358974358</v>
      </c>
      <c r="E97" s="17">
        <f t="shared" si="2"/>
        <v>1.8589743589743577</v>
      </c>
      <c r="G97" s="17">
        <f t="shared" si="3"/>
        <v>8.5208821600122359E-2</v>
      </c>
      <c r="L97" s="17"/>
    </row>
    <row r="98" spans="1:12" x14ac:dyDescent="0.2">
      <c r="A98" s="24">
        <v>15</v>
      </c>
      <c r="B98" s="24">
        <v>1</v>
      </c>
      <c r="C98" s="24"/>
      <c r="D98" s="17">
        <v>16.858974358974358</v>
      </c>
      <c r="E98" s="17">
        <f t="shared" si="2"/>
        <v>1.8589743589743577</v>
      </c>
      <c r="G98" s="17">
        <f t="shared" si="3"/>
        <v>8.5208821600122359E-2</v>
      </c>
      <c r="L98" s="17"/>
    </row>
    <row r="99" spans="1:12" x14ac:dyDescent="0.2">
      <c r="A99" s="24">
        <v>15</v>
      </c>
      <c r="B99" s="24">
        <v>1</v>
      </c>
      <c r="C99" s="24"/>
      <c r="D99" s="17">
        <v>16.858974358974358</v>
      </c>
      <c r="E99" s="17">
        <f t="shared" si="2"/>
        <v>1.8589743589743577</v>
      </c>
      <c r="G99" s="17">
        <f t="shared" si="3"/>
        <v>8.5208821600122359E-2</v>
      </c>
      <c r="L99" s="17"/>
    </row>
    <row r="100" spans="1:12" x14ac:dyDescent="0.2">
      <c r="A100" s="24">
        <v>14</v>
      </c>
      <c r="B100" s="24">
        <v>1</v>
      </c>
      <c r="C100" s="24"/>
      <c r="D100" s="17">
        <v>16.858974358974358</v>
      </c>
      <c r="E100" s="17">
        <f t="shared" si="2"/>
        <v>2.8589743589743577</v>
      </c>
      <c r="G100" s="17">
        <f t="shared" si="3"/>
        <v>7.4803820711623142E-2</v>
      </c>
      <c r="L100" s="17"/>
    </row>
    <row r="101" spans="1:12" x14ac:dyDescent="0.2">
      <c r="A101" s="24">
        <v>28</v>
      </c>
      <c r="B101" s="24">
        <v>1</v>
      </c>
      <c r="C101" s="24"/>
      <c r="D101" s="17">
        <v>16.858974358974358</v>
      </c>
      <c r="E101" s="17">
        <f t="shared" si="2"/>
        <v>-11.141025641025642</v>
      </c>
      <c r="G101" s="17">
        <f t="shared" si="3"/>
        <v>3.0470611306731058E-3</v>
      </c>
      <c r="L101" s="17"/>
    </row>
    <row r="102" spans="1:12" x14ac:dyDescent="0.2">
      <c r="A102" s="24">
        <v>24</v>
      </c>
      <c r="B102" s="24">
        <v>1</v>
      </c>
      <c r="C102" s="24"/>
      <c r="D102" s="17">
        <v>16.858974358974358</v>
      </c>
      <c r="E102" s="17">
        <f t="shared" si="2"/>
        <v>-7.1410256410256423</v>
      </c>
      <c r="G102" s="17">
        <f t="shared" si="3"/>
        <v>2.293893420103504E-2</v>
      </c>
      <c r="L102" s="17"/>
    </row>
    <row r="103" spans="1:12" x14ac:dyDescent="0.2">
      <c r="A103" s="24">
        <v>25</v>
      </c>
      <c r="B103" s="24">
        <v>1</v>
      </c>
      <c r="C103" s="24"/>
      <c r="D103" s="17">
        <v>16.858974358974358</v>
      </c>
      <c r="E103" s="17">
        <f t="shared" si="2"/>
        <v>-8.1410256410256423</v>
      </c>
      <c r="G103" s="17">
        <f t="shared" si="3"/>
        <v>1.5044075220828471E-2</v>
      </c>
      <c r="L103" s="17"/>
    </row>
    <row r="104" spans="1:12" x14ac:dyDescent="0.2">
      <c r="A104" s="24">
        <v>23</v>
      </c>
      <c r="B104" s="24">
        <v>1</v>
      </c>
      <c r="C104" s="24"/>
      <c r="D104" s="17">
        <v>16.858974358974358</v>
      </c>
      <c r="E104" s="17">
        <f t="shared" si="2"/>
        <v>-6.1410256410256423</v>
      </c>
      <c r="G104" s="17">
        <f t="shared" si="3"/>
        <v>3.3098180744967454E-2</v>
      </c>
      <c r="L104" s="17"/>
    </row>
    <row r="105" spans="1:12" x14ac:dyDescent="0.2">
      <c r="A105" s="24">
        <v>24</v>
      </c>
      <c r="B105" s="24">
        <v>1</v>
      </c>
      <c r="C105" s="24"/>
      <c r="D105" s="17">
        <v>16.858974358974358</v>
      </c>
      <c r="E105" s="17">
        <f t="shared" si="2"/>
        <v>-7.1410256410256423</v>
      </c>
      <c r="G105" s="17">
        <f t="shared" si="3"/>
        <v>2.293893420103504E-2</v>
      </c>
      <c r="L105" s="17"/>
    </row>
    <row r="106" spans="1:12" x14ac:dyDescent="0.2">
      <c r="A106" s="24">
        <v>26</v>
      </c>
      <c r="B106" s="24">
        <v>1</v>
      </c>
      <c r="C106" s="24"/>
      <c r="D106" s="17">
        <v>16.858974358974358</v>
      </c>
      <c r="E106" s="17">
        <f t="shared" si="2"/>
        <v>-9.1410256410256423</v>
      </c>
      <c r="G106" s="17">
        <f t="shared" si="3"/>
        <v>9.3364312813032559E-3</v>
      </c>
      <c r="L106" s="17"/>
    </row>
    <row r="107" spans="1:12" x14ac:dyDescent="0.2">
      <c r="A107" s="24">
        <v>25</v>
      </c>
      <c r="B107" s="24">
        <v>1</v>
      </c>
      <c r="C107" s="24"/>
      <c r="D107" s="17">
        <v>16.858974358974358</v>
      </c>
      <c r="E107" s="17">
        <f t="shared" si="2"/>
        <v>-8.1410256410256423</v>
      </c>
      <c r="G107" s="17">
        <f t="shared" si="3"/>
        <v>1.5044075220828471E-2</v>
      </c>
      <c r="L107" s="17"/>
    </row>
    <row r="108" spans="1:12" x14ac:dyDescent="0.2">
      <c r="A108" s="24">
        <v>24</v>
      </c>
      <c r="B108" s="24">
        <v>1</v>
      </c>
      <c r="C108" s="24"/>
      <c r="D108" s="17">
        <v>16.858974358974358</v>
      </c>
      <c r="E108" s="17">
        <f t="shared" si="2"/>
        <v>-7.1410256410256423</v>
      </c>
      <c r="G108" s="17">
        <f t="shared" si="3"/>
        <v>2.293893420103504E-2</v>
      </c>
      <c r="L108" s="17"/>
    </row>
    <row r="109" spans="1:12" x14ac:dyDescent="0.2">
      <c r="A109" s="24">
        <v>21</v>
      </c>
      <c r="B109" s="24">
        <v>1</v>
      </c>
      <c r="C109" s="24"/>
      <c r="D109" s="17">
        <v>16.858974358974358</v>
      </c>
      <c r="E109" s="17">
        <f t="shared" si="2"/>
        <v>-4.1410256410256423</v>
      </c>
      <c r="G109" s="17">
        <f t="shared" si="3"/>
        <v>5.8389578885814829E-2</v>
      </c>
      <c r="L109" s="17"/>
    </row>
    <row r="110" spans="1:12" x14ac:dyDescent="0.2">
      <c r="A110" s="24">
        <v>18</v>
      </c>
      <c r="B110" s="24">
        <v>1</v>
      </c>
      <c r="C110" s="24"/>
      <c r="D110" s="17">
        <v>16.858974358974358</v>
      </c>
      <c r="E110" s="17">
        <f t="shared" si="2"/>
        <v>-1.1410256410256423</v>
      </c>
      <c r="G110" s="17">
        <f t="shared" si="3"/>
        <v>9.0428595220514676E-2</v>
      </c>
      <c r="L110" s="17"/>
    </row>
    <row r="111" spans="1:12" x14ac:dyDescent="0.2">
      <c r="A111" s="24">
        <v>18</v>
      </c>
      <c r="B111" s="24">
        <v>1</v>
      </c>
      <c r="C111" s="24"/>
      <c r="D111" s="17">
        <v>16.858974358974358</v>
      </c>
      <c r="E111" s="17">
        <f t="shared" si="2"/>
        <v>-1.1410256410256423</v>
      </c>
      <c r="G111" s="17">
        <f t="shared" si="3"/>
        <v>9.0428595220514676E-2</v>
      </c>
      <c r="L111" s="17"/>
    </row>
    <row r="112" spans="1:12" x14ac:dyDescent="0.2">
      <c r="A112" s="24">
        <v>21</v>
      </c>
      <c r="B112" s="24">
        <v>1</v>
      </c>
      <c r="C112" s="24"/>
      <c r="D112" s="17">
        <v>16.858974358974358</v>
      </c>
      <c r="E112" s="17">
        <f t="shared" si="2"/>
        <v>-4.1410256410256423</v>
      </c>
      <c r="G112" s="17">
        <f t="shared" si="3"/>
        <v>5.8389578885814829E-2</v>
      </c>
      <c r="L112" s="17"/>
    </row>
    <row r="113" spans="1:12" x14ac:dyDescent="0.2">
      <c r="A113" s="24">
        <v>21</v>
      </c>
      <c r="B113" s="24">
        <v>1</v>
      </c>
      <c r="C113" s="24"/>
      <c r="D113" s="17">
        <v>16.858974358974358</v>
      </c>
      <c r="E113" s="17">
        <f t="shared" si="2"/>
        <v>-4.1410256410256423</v>
      </c>
      <c r="G113" s="17">
        <f t="shared" si="3"/>
        <v>5.8389578885814829E-2</v>
      </c>
      <c r="L113" s="17"/>
    </row>
    <row r="114" spans="1:12" x14ac:dyDescent="0.2">
      <c r="A114" s="24">
        <v>18</v>
      </c>
      <c r="B114" s="24">
        <v>1</v>
      </c>
      <c r="C114" s="24"/>
      <c r="D114" s="17">
        <v>16.858974358974358</v>
      </c>
      <c r="E114" s="17">
        <f t="shared" si="2"/>
        <v>-1.1410256410256423</v>
      </c>
      <c r="G114" s="17">
        <f t="shared" si="3"/>
        <v>9.0428595220514676E-2</v>
      </c>
      <c r="L114" s="17"/>
    </row>
    <row r="115" spans="1:12" x14ac:dyDescent="0.2">
      <c r="A115" s="24">
        <v>18</v>
      </c>
      <c r="B115" s="24">
        <v>1</v>
      </c>
      <c r="C115" s="24"/>
      <c r="D115" s="17">
        <v>16.858974358974358</v>
      </c>
      <c r="E115" s="17">
        <f t="shared" si="2"/>
        <v>-1.1410256410256423</v>
      </c>
      <c r="G115" s="17">
        <f t="shared" si="3"/>
        <v>9.0428595220514676E-2</v>
      </c>
      <c r="L115" s="17"/>
    </row>
    <row r="116" spans="1:12" x14ac:dyDescent="0.2">
      <c r="A116" s="24">
        <v>19</v>
      </c>
      <c r="B116" s="24">
        <v>1</v>
      </c>
      <c r="C116" s="24"/>
      <c r="D116" s="17">
        <v>16.858974358974358</v>
      </c>
      <c r="E116" s="17">
        <f t="shared" si="2"/>
        <v>-2.1410256410256423</v>
      </c>
      <c r="G116" s="17">
        <f t="shared" si="3"/>
        <v>8.2596026638649928E-2</v>
      </c>
      <c r="L116" s="17"/>
    </row>
    <row r="117" spans="1:12" x14ac:dyDescent="0.2">
      <c r="A117" s="24">
        <v>19</v>
      </c>
      <c r="B117" s="24">
        <v>1</v>
      </c>
      <c r="C117" s="24"/>
      <c r="D117" s="17">
        <v>16.858974358974358</v>
      </c>
      <c r="E117" s="17">
        <f t="shared" si="2"/>
        <v>-2.1410256410256423</v>
      </c>
      <c r="G117" s="17">
        <f t="shared" si="3"/>
        <v>8.2596026638649928E-2</v>
      </c>
      <c r="L117" s="17"/>
    </row>
    <row r="118" spans="1:12" x14ac:dyDescent="0.2">
      <c r="A118" s="24">
        <v>19</v>
      </c>
      <c r="B118" s="24">
        <v>1</v>
      </c>
      <c r="C118" s="24"/>
      <c r="D118" s="17">
        <v>16.858974358974358</v>
      </c>
      <c r="E118" s="17">
        <f t="shared" si="2"/>
        <v>-2.1410256410256423</v>
      </c>
      <c r="G118" s="17">
        <f t="shared" si="3"/>
        <v>8.2596026638649928E-2</v>
      </c>
      <c r="L118" s="17"/>
    </row>
    <row r="119" spans="1:12" x14ac:dyDescent="0.2">
      <c r="A119" s="24">
        <v>20</v>
      </c>
      <c r="B119" s="24">
        <v>1</v>
      </c>
      <c r="C119" s="24"/>
      <c r="D119" s="17">
        <v>16.858974358974358</v>
      </c>
      <c r="E119" s="17">
        <f t="shared" si="2"/>
        <v>-3.1410256410256423</v>
      </c>
      <c r="G119" s="17">
        <f t="shared" si="3"/>
        <v>7.138971945227178E-2</v>
      </c>
      <c r="L119" s="17"/>
    </row>
    <row r="120" spans="1:12" x14ac:dyDescent="0.2">
      <c r="A120" s="24">
        <v>20</v>
      </c>
      <c r="B120" s="24">
        <v>1</v>
      </c>
      <c r="C120" s="24"/>
      <c r="D120" s="17">
        <v>16.858974358974358</v>
      </c>
      <c r="E120" s="17">
        <f t="shared" si="2"/>
        <v>-3.1410256410256423</v>
      </c>
      <c r="G120" s="17">
        <f t="shared" si="3"/>
        <v>7.138971945227178E-2</v>
      </c>
      <c r="L120" s="17"/>
    </row>
    <row r="121" spans="1:12" x14ac:dyDescent="0.2">
      <c r="A121" s="24">
        <v>17</v>
      </c>
      <c r="B121" s="24">
        <v>1</v>
      </c>
      <c r="C121" s="24"/>
      <c r="D121" s="17">
        <v>16.858974358974358</v>
      </c>
      <c r="E121" s="17">
        <f t="shared" si="2"/>
        <v>-0.1410256410256423</v>
      </c>
      <c r="G121" s="17">
        <f t="shared" si="3"/>
        <v>9.3686186441259228E-2</v>
      </c>
      <c r="L121" s="17"/>
    </row>
    <row r="122" spans="1:12" x14ac:dyDescent="0.2">
      <c r="A122" s="24">
        <v>16</v>
      </c>
      <c r="B122" s="24">
        <v>1</v>
      </c>
      <c r="C122" s="24"/>
      <c r="D122" s="17">
        <v>16.858974358974358</v>
      </c>
      <c r="E122" s="17">
        <f t="shared" si="2"/>
        <v>0.8589743589743577</v>
      </c>
      <c r="G122" s="17">
        <f t="shared" si="3"/>
        <v>9.1847742433773194E-2</v>
      </c>
      <c r="L122" s="17"/>
    </row>
    <row r="123" spans="1:12" x14ac:dyDescent="0.2">
      <c r="A123" s="24">
        <v>17</v>
      </c>
      <c r="B123" s="24">
        <v>1</v>
      </c>
      <c r="C123" s="24"/>
      <c r="D123" s="17">
        <v>16.858974358974358</v>
      </c>
      <c r="E123" s="17">
        <f t="shared" si="2"/>
        <v>-0.1410256410256423</v>
      </c>
      <c r="G123" s="17">
        <f t="shared" si="3"/>
        <v>9.3686186441259228E-2</v>
      </c>
      <c r="L123" s="17"/>
    </row>
    <row r="124" spans="1:12" x14ac:dyDescent="0.2">
      <c r="A124" s="24">
        <v>17</v>
      </c>
      <c r="B124" s="24">
        <v>1</v>
      </c>
      <c r="C124" s="24"/>
      <c r="D124" s="17">
        <v>16.858974358974358</v>
      </c>
      <c r="E124" s="17">
        <f t="shared" si="2"/>
        <v>-0.1410256410256423</v>
      </c>
      <c r="G124" s="17">
        <f t="shared" si="3"/>
        <v>9.3686186441259228E-2</v>
      </c>
      <c r="L124" s="17"/>
    </row>
    <row r="125" spans="1:12" x14ac:dyDescent="0.2">
      <c r="A125" s="24">
        <v>15</v>
      </c>
      <c r="B125" s="24">
        <v>1</v>
      </c>
      <c r="C125" s="24"/>
      <c r="D125" s="17">
        <v>16.858974358974358</v>
      </c>
      <c r="E125" s="17">
        <f t="shared" si="2"/>
        <v>1.8589743589743577</v>
      </c>
      <c r="G125" s="17">
        <f t="shared" si="3"/>
        <v>8.5208821600122359E-2</v>
      </c>
      <c r="L125" s="17"/>
    </row>
    <row r="126" spans="1:12" x14ac:dyDescent="0.2">
      <c r="A126" s="24">
        <v>15</v>
      </c>
      <c r="B126" s="24">
        <v>1</v>
      </c>
      <c r="C126" s="24"/>
      <c r="D126" s="17">
        <v>16.858974358974358</v>
      </c>
      <c r="E126" s="17">
        <f t="shared" si="2"/>
        <v>1.8589743589743577</v>
      </c>
      <c r="G126" s="17">
        <f t="shared" si="3"/>
        <v>8.5208821600122359E-2</v>
      </c>
      <c r="L126" s="17"/>
    </row>
    <row r="127" spans="1:12" x14ac:dyDescent="0.2">
      <c r="A127" s="24">
        <v>14</v>
      </c>
      <c r="B127" s="24">
        <v>1</v>
      </c>
      <c r="C127" s="24"/>
      <c r="D127" s="17">
        <v>16.858974358974358</v>
      </c>
      <c r="E127" s="17">
        <f t="shared" si="2"/>
        <v>2.8589743589743577</v>
      </c>
      <c r="G127" s="17">
        <f t="shared" si="3"/>
        <v>7.4803820711623142E-2</v>
      </c>
      <c r="L127" s="17"/>
    </row>
    <row r="128" spans="1:12" x14ac:dyDescent="0.2">
      <c r="A128" s="24">
        <v>9</v>
      </c>
      <c r="B128" s="24">
        <v>1</v>
      </c>
      <c r="C128" s="24"/>
      <c r="D128" s="17">
        <v>16.858974358974358</v>
      </c>
      <c r="E128" s="17">
        <f t="shared" si="2"/>
        <v>7.8589743589743577</v>
      </c>
      <c r="G128" s="17">
        <f t="shared" si="3"/>
        <v>1.7039902700084295E-2</v>
      </c>
      <c r="L128" s="17"/>
    </row>
    <row r="129" spans="1:12" x14ac:dyDescent="0.2">
      <c r="A129" s="24">
        <v>14</v>
      </c>
      <c r="B129" s="24">
        <v>1</v>
      </c>
      <c r="C129" s="24"/>
      <c r="D129" s="17">
        <v>16.858974358974358</v>
      </c>
      <c r="E129" s="17">
        <f t="shared" si="2"/>
        <v>2.8589743589743577</v>
      </c>
      <c r="G129" s="17">
        <f t="shared" si="3"/>
        <v>7.4803820711623142E-2</v>
      </c>
      <c r="L129" s="17"/>
    </row>
    <row r="130" spans="1:12" x14ac:dyDescent="0.2">
      <c r="A130" s="24">
        <v>13</v>
      </c>
      <c r="B130" s="24">
        <v>1</v>
      </c>
      <c r="C130" s="24"/>
      <c r="D130" s="17">
        <v>16.858974358974358</v>
      </c>
      <c r="E130" s="17">
        <f t="shared" si="2"/>
        <v>3.8589743589743577</v>
      </c>
      <c r="G130" s="17">
        <f t="shared" si="3"/>
        <v>6.2142132155231941E-2</v>
      </c>
      <c r="L130" s="17"/>
    </row>
    <row r="131" spans="1:12" x14ac:dyDescent="0.2">
      <c r="A131" s="24">
        <v>11</v>
      </c>
      <c r="B131" s="24">
        <v>1</v>
      </c>
      <c r="C131" s="24"/>
      <c r="D131" s="17">
        <v>16.858974358974358</v>
      </c>
      <c r="E131" s="17">
        <f t="shared" ref="E131:E194" si="4">D131-A131</f>
        <v>5.8589743589743577</v>
      </c>
      <c r="G131" s="17">
        <f t="shared" ref="G131:G194" si="5">_xlfn.NORM.DIST(E131,0,$F$2,FALSE)</f>
        <v>3.6339616015446226E-2</v>
      </c>
      <c r="L131" s="17"/>
    </row>
    <row r="132" spans="1:12" x14ac:dyDescent="0.2">
      <c r="A132" s="24">
        <v>11</v>
      </c>
      <c r="B132" s="24">
        <v>1</v>
      </c>
      <c r="C132" s="24"/>
      <c r="D132" s="17">
        <v>16.858974358974358</v>
      </c>
      <c r="E132" s="17">
        <f t="shared" si="4"/>
        <v>5.8589743589743577</v>
      </c>
      <c r="G132" s="17">
        <f t="shared" si="5"/>
        <v>3.6339616015446226E-2</v>
      </c>
      <c r="L132" s="17"/>
    </row>
    <row r="133" spans="1:12" x14ac:dyDescent="0.2">
      <c r="A133" s="24">
        <v>12</v>
      </c>
      <c r="B133" s="24">
        <v>1</v>
      </c>
      <c r="C133" s="24"/>
      <c r="D133" s="17">
        <v>16.858974358974358</v>
      </c>
      <c r="E133" s="17">
        <f t="shared" si="4"/>
        <v>4.8589743589743577</v>
      </c>
      <c r="G133" s="17">
        <f t="shared" si="5"/>
        <v>4.8850798619149906E-2</v>
      </c>
      <c r="L133" s="17"/>
    </row>
    <row r="134" spans="1:12" x14ac:dyDescent="0.2">
      <c r="A134" s="24">
        <v>12</v>
      </c>
      <c r="B134" s="24">
        <v>1</v>
      </c>
      <c r="C134" s="24"/>
      <c r="D134" s="17">
        <v>16.858974358974358</v>
      </c>
      <c r="E134" s="17">
        <f t="shared" si="4"/>
        <v>4.8589743589743577</v>
      </c>
      <c r="G134" s="17">
        <f t="shared" si="5"/>
        <v>4.8850798619149906E-2</v>
      </c>
      <c r="L134" s="17"/>
    </row>
    <row r="135" spans="1:12" x14ac:dyDescent="0.2">
      <c r="A135" s="24">
        <v>11</v>
      </c>
      <c r="B135" s="24">
        <v>1</v>
      </c>
      <c r="C135" s="24"/>
      <c r="D135" s="17">
        <v>16.858974358974358</v>
      </c>
      <c r="E135" s="17">
        <f t="shared" si="4"/>
        <v>5.8589743589743577</v>
      </c>
      <c r="G135" s="17">
        <f t="shared" si="5"/>
        <v>3.6339616015446226E-2</v>
      </c>
      <c r="L135" s="17"/>
    </row>
    <row r="136" spans="1:12" x14ac:dyDescent="0.2">
      <c r="A136" s="24">
        <v>11</v>
      </c>
      <c r="B136" s="24">
        <v>1</v>
      </c>
      <c r="C136" s="24"/>
      <c r="D136" s="17">
        <v>16.858974358974358</v>
      </c>
      <c r="E136" s="17">
        <f t="shared" si="4"/>
        <v>5.8589743589743577</v>
      </c>
      <c r="G136" s="17">
        <f t="shared" si="5"/>
        <v>3.6339616015446226E-2</v>
      </c>
      <c r="L136" s="17"/>
    </row>
    <row r="137" spans="1:12" x14ac:dyDescent="0.2">
      <c r="A137" s="24">
        <v>11</v>
      </c>
      <c r="B137" s="24">
        <v>1</v>
      </c>
      <c r="C137" s="24"/>
      <c r="D137" s="17">
        <v>16.858974358974358</v>
      </c>
      <c r="E137" s="17">
        <f t="shared" si="4"/>
        <v>5.8589743589743577</v>
      </c>
      <c r="G137" s="17">
        <f t="shared" si="5"/>
        <v>3.6339616015446226E-2</v>
      </c>
      <c r="L137" s="17"/>
    </row>
    <row r="138" spans="1:12" x14ac:dyDescent="0.2">
      <c r="A138" s="24">
        <v>12</v>
      </c>
      <c r="B138" s="24">
        <v>1</v>
      </c>
      <c r="C138" s="24"/>
      <c r="D138" s="17">
        <v>16.858974358974358</v>
      </c>
      <c r="E138" s="17">
        <f t="shared" si="4"/>
        <v>4.8589743589743577</v>
      </c>
      <c r="G138" s="17">
        <f t="shared" si="5"/>
        <v>4.8850798619149906E-2</v>
      </c>
      <c r="L138" s="17"/>
    </row>
    <row r="139" spans="1:12" x14ac:dyDescent="0.2">
      <c r="A139" s="24">
        <v>14</v>
      </c>
      <c r="B139" s="24">
        <v>1</v>
      </c>
      <c r="C139" s="24"/>
      <c r="D139" s="17">
        <v>16.858974358974358</v>
      </c>
      <c r="E139" s="17">
        <f t="shared" si="4"/>
        <v>2.8589743589743577</v>
      </c>
      <c r="G139" s="17">
        <f t="shared" si="5"/>
        <v>7.4803820711623142E-2</v>
      </c>
      <c r="L139" s="17"/>
    </row>
    <row r="140" spans="1:12" x14ac:dyDescent="0.2">
      <c r="A140" s="24">
        <v>13</v>
      </c>
      <c r="B140" s="24">
        <v>1</v>
      </c>
      <c r="C140" s="24"/>
      <c r="D140" s="17">
        <v>16.858974358974358</v>
      </c>
      <c r="E140" s="17">
        <f t="shared" si="4"/>
        <v>3.8589743589743577</v>
      </c>
      <c r="G140" s="17">
        <f t="shared" si="5"/>
        <v>6.2142132155231941E-2</v>
      </c>
      <c r="L140" s="17"/>
    </row>
    <row r="141" spans="1:12" x14ac:dyDescent="0.2">
      <c r="A141" s="24">
        <v>13</v>
      </c>
      <c r="B141" s="24">
        <v>1</v>
      </c>
      <c r="C141" s="24"/>
      <c r="D141" s="17">
        <v>16.858974358974358</v>
      </c>
      <c r="E141" s="17">
        <f t="shared" si="4"/>
        <v>3.8589743589743577</v>
      </c>
      <c r="G141" s="17">
        <f t="shared" si="5"/>
        <v>6.2142132155231941E-2</v>
      </c>
      <c r="L141" s="17"/>
    </row>
    <row r="142" spans="1:12" x14ac:dyDescent="0.2">
      <c r="A142" s="24">
        <v>13</v>
      </c>
      <c r="B142" s="24">
        <v>1</v>
      </c>
      <c r="C142" s="24"/>
      <c r="D142" s="17">
        <v>16.858974358974358</v>
      </c>
      <c r="E142" s="17">
        <f t="shared" si="4"/>
        <v>3.8589743589743577</v>
      </c>
      <c r="G142" s="17">
        <f t="shared" si="5"/>
        <v>6.2142132155231941E-2</v>
      </c>
      <c r="L142" s="17"/>
    </row>
    <row r="143" spans="1:12" x14ac:dyDescent="0.2">
      <c r="A143" s="24">
        <v>21</v>
      </c>
      <c r="B143" s="24">
        <v>1</v>
      </c>
      <c r="C143" s="24"/>
      <c r="D143" s="17">
        <v>16.858974358974358</v>
      </c>
      <c r="E143" s="17">
        <f t="shared" si="4"/>
        <v>-4.1410256410256423</v>
      </c>
      <c r="G143" s="17">
        <f t="shared" si="5"/>
        <v>5.8389578885814829E-2</v>
      </c>
      <c r="L143" s="17"/>
    </row>
    <row r="144" spans="1:12" x14ac:dyDescent="0.2">
      <c r="A144" s="24">
        <v>19</v>
      </c>
      <c r="B144" s="24">
        <v>1</v>
      </c>
      <c r="C144" s="24"/>
      <c r="D144" s="17">
        <v>16.858974358974358</v>
      </c>
      <c r="E144" s="17">
        <f t="shared" si="4"/>
        <v>-2.1410256410256423</v>
      </c>
      <c r="G144" s="17">
        <f t="shared" si="5"/>
        <v>8.2596026638649928E-2</v>
      </c>
      <c r="L144" s="17"/>
    </row>
    <row r="145" spans="1:12" x14ac:dyDescent="0.2">
      <c r="A145" s="24">
        <v>23</v>
      </c>
      <c r="B145" s="24">
        <v>1</v>
      </c>
      <c r="C145" s="24"/>
      <c r="D145" s="17">
        <v>16.858974358974358</v>
      </c>
      <c r="E145" s="17">
        <f t="shared" si="4"/>
        <v>-6.1410256410256423</v>
      </c>
      <c r="G145" s="17">
        <f t="shared" si="5"/>
        <v>3.3098180744967454E-2</v>
      </c>
      <c r="L145" s="17"/>
    </row>
    <row r="146" spans="1:12" x14ac:dyDescent="0.2">
      <c r="A146" s="24">
        <v>23</v>
      </c>
      <c r="B146" s="24">
        <v>1</v>
      </c>
      <c r="C146" s="24"/>
      <c r="D146" s="17">
        <v>16.858974358974358</v>
      </c>
      <c r="E146" s="17">
        <f t="shared" si="4"/>
        <v>-6.1410256410256423</v>
      </c>
      <c r="G146" s="17">
        <f t="shared" si="5"/>
        <v>3.3098180744967454E-2</v>
      </c>
      <c r="L146" s="17"/>
    </row>
    <row r="147" spans="1:12" x14ac:dyDescent="0.2">
      <c r="A147" s="24">
        <v>19</v>
      </c>
      <c r="B147" s="24">
        <v>1</v>
      </c>
      <c r="C147" s="24"/>
      <c r="D147" s="17">
        <v>16.858974358974358</v>
      </c>
      <c r="E147" s="17">
        <f t="shared" si="4"/>
        <v>-2.1410256410256423</v>
      </c>
      <c r="G147" s="17">
        <f t="shared" si="5"/>
        <v>8.2596026638649928E-2</v>
      </c>
      <c r="L147" s="17"/>
    </row>
    <row r="148" spans="1:12" x14ac:dyDescent="0.2">
      <c r="A148" s="24">
        <v>19</v>
      </c>
      <c r="B148" s="24">
        <v>1</v>
      </c>
      <c r="C148" s="24"/>
      <c r="D148" s="17">
        <v>16.858974358974358</v>
      </c>
      <c r="E148" s="17">
        <f t="shared" si="4"/>
        <v>-2.1410256410256423</v>
      </c>
      <c r="G148" s="17">
        <f t="shared" si="5"/>
        <v>8.2596026638649928E-2</v>
      </c>
      <c r="L148" s="17"/>
    </row>
    <row r="149" spans="1:12" x14ac:dyDescent="0.2">
      <c r="A149" s="24">
        <v>18</v>
      </c>
      <c r="B149" s="24">
        <v>1</v>
      </c>
      <c r="C149" s="24"/>
      <c r="D149" s="17">
        <v>16.858974358974358</v>
      </c>
      <c r="E149" s="17">
        <f t="shared" si="4"/>
        <v>-1.1410256410256423</v>
      </c>
      <c r="G149" s="17">
        <f t="shared" si="5"/>
        <v>9.0428595220514676E-2</v>
      </c>
      <c r="L149" s="17"/>
    </row>
    <row r="150" spans="1:12" x14ac:dyDescent="0.2">
      <c r="A150" s="24">
        <v>19</v>
      </c>
      <c r="B150" s="24">
        <v>1</v>
      </c>
      <c r="C150" s="24"/>
      <c r="D150" s="17">
        <v>16.858974358974358</v>
      </c>
      <c r="E150" s="17">
        <f t="shared" si="4"/>
        <v>-2.1410256410256423</v>
      </c>
      <c r="G150" s="17">
        <f t="shared" si="5"/>
        <v>8.2596026638649928E-2</v>
      </c>
      <c r="L150" s="17"/>
    </row>
    <row r="151" spans="1:12" x14ac:dyDescent="0.2">
      <c r="A151" s="24">
        <v>19</v>
      </c>
      <c r="B151" s="24">
        <v>1</v>
      </c>
      <c r="C151" s="24"/>
      <c r="D151" s="17">
        <v>16.858974358974358</v>
      </c>
      <c r="E151" s="17">
        <f t="shared" si="4"/>
        <v>-2.1410256410256423</v>
      </c>
      <c r="G151" s="17">
        <f t="shared" si="5"/>
        <v>8.2596026638649928E-2</v>
      </c>
      <c r="L151" s="17"/>
    </row>
    <row r="152" spans="1:12" x14ac:dyDescent="0.2">
      <c r="A152" s="24">
        <v>14</v>
      </c>
      <c r="B152" s="24">
        <v>1</v>
      </c>
      <c r="C152" s="24"/>
      <c r="D152" s="17">
        <v>16.858974358974358</v>
      </c>
      <c r="E152" s="17">
        <f t="shared" si="4"/>
        <v>2.8589743589743577</v>
      </c>
      <c r="G152" s="17">
        <f t="shared" si="5"/>
        <v>7.4803820711623142E-2</v>
      </c>
      <c r="L152" s="17"/>
    </row>
    <row r="153" spans="1:12" x14ac:dyDescent="0.2">
      <c r="A153" s="24">
        <v>15</v>
      </c>
      <c r="B153" s="24">
        <v>1</v>
      </c>
      <c r="C153" s="24"/>
      <c r="D153" s="17">
        <v>16.858974358974358</v>
      </c>
      <c r="E153" s="17">
        <f t="shared" si="4"/>
        <v>1.8589743589743577</v>
      </c>
      <c r="G153" s="17">
        <f t="shared" si="5"/>
        <v>8.5208821600122359E-2</v>
      </c>
      <c r="L153" s="17"/>
    </row>
    <row r="154" spans="1:12" x14ac:dyDescent="0.2">
      <c r="A154" s="24">
        <v>14</v>
      </c>
      <c r="B154" s="24">
        <v>1</v>
      </c>
      <c r="C154" s="24"/>
      <c r="D154" s="17">
        <v>16.858974358974358</v>
      </c>
      <c r="E154" s="17">
        <f t="shared" si="4"/>
        <v>2.8589743589743577</v>
      </c>
      <c r="G154" s="17">
        <f t="shared" si="5"/>
        <v>7.4803820711623142E-2</v>
      </c>
      <c r="L154" s="17"/>
    </row>
    <row r="155" spans="1:12" x14ac:dyDescent="0.2">
      <c r="A155" s="24">
        <v>12</v>
      </c>
      <c r="B155" s="24">
        <v>1</v>
      </c>
      <c r="C155" s="24"/>
      <c r="D155" s="17">
        <v>16.858974358974358</v>
      </c>
      <c r="E155" s="17">
        <f t="shared" si="4"/>
        <v>4.8589743589743577</v>
      </c>
      <c r="G155" s="17">
        <f t="shared" si="5"/>
        <v>4.8850798619149906E-2</v>
      </c>
      <c r="L155" s="17"/>
    </row>
    <row r="156" spans="1:12" x14ac:dyDescent="0.2">
      <c r="A156" s="24">
        <v>18</v>
      </c>
      <c r="B156" s="24">
        <v>1</v>
      </c>
      <c r="C156" s="24"/>
      <c r="D156" s="17">
        <v>16.858974358974358</v>
      </c>
      <c r="E156" s="17">
        <f t="shared" si="4"/>
        <v>-1.1410256410256423</v>
      </c>
      <c r="G156" s="17">
        <f t="shared" si="5"/>
        <v>9.0428595220514676E-2</v>
      </c>
      <c r="L156" s="17"/>
    </row>
    <row r="157" spans="1:12" x14ac:dyDescent="0.2">
      <c r="A157" s="24">
        <v>16</v>
      </c>
      <c r="B157" s="24">
        <v>1</v>
      </c>
      <c r="C157" s="24"/>
      <c r="D157" s="17">
        <v>16.858974358974358</v>
      </c>
      <c r="E157" s="17">
        <f t="shared" si="4"/>
        <v>0.8589743589743577</v>
      </c>
      <c r="G157" s="17">
        <f t="shared" si="5"/>
        <v>9.1847742433773194E-2</v>
      </c>
      <c r="L157" s="17"/>
    </row>
    <row r="158" spans="1:12" x14ac:dyDescent="0.2">
      <c r="A158" s="24">
        <v>17</v>
      </c>
      <c r="B158" s="24">
        <v>1</v>
      </c>
      <c r="C158" s="24"/>
      <c r="D158" s="17">
        <v>16.858974358974358</v>
      </c>
      <c r="E158" s="17">
        <f t="shared" si="4"/>
        <v>-0.1410256410256423</v>
      </c>
      <c r="G158" s="17">
        <f t="shared" si="5"/>
        <v>9.3686186441259228E-2</v>
      </c>
      <c r="L158" s="17"/>
    </row>
    <row r="159" spans="1:12" x14ac:dyDescent="0.2">
      <c r="A159" s="24">
        <v>18</v>
      </c>
      <c r="B159" s="24">
        <v>1</v>
      </c>
      <c r="C159" s="24"/>
      <c r="D159" s="17">
        <v>16.858974358974358</v>
      </c>
      <c r="E159" s="17">
        <f t="shared" si="4"/>
        <v>-1.1410256410256423</v>
      </c>
      <c r="G159" s="17">
        <f t="shared" si="5"/>
        <v>9.0428595220514676E-2</v>
      </c>
      <c r="L159" s="17"/>
    </row>
    <row r="160" spans="1:12" x14ac:dyDescent="0.2">
      <c r="A160" s="24">
        <v>16</v>
      </c>
      <c r="B160" s="24">
        <v>1</v>
      </c>
      <c r="C160" s="24"/>
      <c r="D160" s="17">
        <v>16.858974358974358</v>
      </c>
      <c r="E160" s="17">
        <f t="shared" si="4"/>
        <v>0.8589743589743577</v>
      </c>
      <c r="G160" s="17">
        <f t="shared" si="5"/>
        <v>9.1847742433773194E-2</v>
      </c>
      <c r="L160" s="17"/>
    </row>
    <row r="161" spans="1:12" x14ac:dyDescent="0.2">
      <c r="A161" s="24">
        <v>18</v>
      </c>
      <c r="B161" s="24">
        <v>1</v>
      </c>
      <c r="C161" s="24"/>
      <c r="D161" s="17">
        <v>16.858974358974358</v>
      </c>
      <c r="E161" s="17">
        <f t="shared" si="4"/>
        <v>-1.1410256410256423</v>
      </c>
      <c r="G161" s="17">
        <f t="shared" si="5"/>
        <v>9.0428595220514676E-2</v>
      </c>
      <c r="L161" s="17"/>
    </row>
    <row r="162" spans="1:12" x14ac:dyDescent="0.2">
      <c r="A162" s="24">
        <v>18</v>
      </c>
      <c r="B162" s="24">
        <v>1</v>
      </c>
      <c r="C162" s="24"/>
      <c r="D162" s="17">
        <v>16.858974358974358</v>
      </c>
      <c r="E162" s="17">
        <f t="shared" si="4"/>
        <v>-1.1410256410256423</v>
      </c>
      <c r="G162" s="17">
        <f t="shared" si="5"/>
        <v>9.0428595220514676E-2</v>
      </c>
      <c r="L162" s="17"/>
    </row>
    <row r="163" spans="1:12" x14ac:dyDescent="0.2">
      <c r="A163" s="24">
        <v>20</v>
      </c>
      <c r="B163" s="24">
        <v>1</v>
      </c>
      <c r="C163" s="24"/>
      <c r="D163" s="17">
        <v>16.858974358974358</v>
      </c>
      <c r="E163" s="17">
        <f t="shared" si="4"/>
        <v>-3.1410256410256423</v>
      </c>
      <c r="G163" s="17">
        <f t="shared" si="5"/>
        <v>7.138971945227178E-2</v>
      </c>
      <c r="L163" s="17"/>
    </row>
    <row r="164" spans="1:12" x14ac:dyDescent="0.2">
      <c r="A164" s="24">
        <v>19</v>
      </c>
      <c r="B164" s="24">
        <v>1</v>
      </c>
      <c r="C164" s="24"/>
      <c r="D164" s="17">
        <v>16.858974358974358</v>
      </c>
      <c r="E164" s="17">
        <f t="shared" si="4"/>
        <v>-2.1410256410256423</v>
      </c>
      <c r="G164" s="17">
        <f t="shared" si="5"/>
        <v>8.2596026638649928E-2</v>
      </c>
      <c r="L164" s="17"/>
    </row>
    <row r="165" spans="1:12" x14ac:dyDescent="0.2">
      <c r="A165" s="24">
        <v>20</v>
      </c>
      <c r="B165" s="24">
        <v>1</v>
      </c>
      <c r="C165" s="24"/>
      <c r="D165" s="17">
        <v>16.858974358974358</v>
      </c>
      <c r="E165" s="17">
        <f t="shared" si="4"/>
        <v>-3.1410256410256423</v>
      </c>
      <c r="G165" s="17">
        <f t="shared" si="5"/>
        <v>7.138971945227178E-2</v>
      </c>
      <c r="L165" s="17"/>
    </row>
    <row r="166" spans="1:12" x14ac:dyDescent="0.2">
      <c r="A166" s="24">
        <v>18</v>
      </c>
      <c r="B166" s="24">
        <v>1</v>
      </c>
      <c r="C166" s="24"/>
      <c r="D166" s="17">
        <v>16.858974358974358</v>
      </c>
      <c r="E166" s="17">
        <f t="shared" si="4"/>
        <v>-1.1410256410256423</v>
      </c>
      <c r="G166" s="17">
        <f t="shared" si="5"/>
        <v>9.0428595220514676E-2</v>
      </c>
      <c r="L166" s="17"/>
    </row>
    <row r="167" spans="1:12" x14ac:dyDescent="0.2">
      <c r="A167" s="24">
        <v>21</v>
      </c>
      <c r="B167" s="24">
        <v>1</v>
      </c>
      <c r="C167" s="24"/>
      <c r="D167" s="17">
        <v>16.858974358974358</v>
      </c>
      <c r="E167" s="17">
        <f t="shared" si="4"/>
        <v>-4.1410256410256423</v>
      </c>
      <c r="G167" s="17">
        <f t="shared" si="5"/>
        <v>5.8389578885814829E-2</v>
      </c>
      <c r="L167" s="17"/>
    </row>
    <row r="168" spans="1:12" x14ac:dyDescent="0.2">
      <c r="A168" s="24">
        <v>19</v>
      </c>
      <c r="B168" s="24">
        <v>1</v>
      </c>
      <c r="C168" s="24"/>
      <c r="D168" s="17">
        <v>16.858974358974358</v>
      </c>
      <c r="E168" s="17">
        <f t="shared" si="4"/>
        <v>-2.1410256410256423</v>
      </c>
      <c r="G168" s="17">
        <f t="shared" si="5"/>
        <v>8.2596026638649928E-2</v>
      </c>
      <c r="L168" s="17"/>
    </row>
    <row r="169" spans="1:12" x14ac:dyDescent="0.2">
      <c r="A169" s="24">
        <v>19</v>
      </c>
      <c r="B169" s="24">
        <v>1</v>
      </c>
      <c r="C169" s="24"/>
      <c r="D169" s="17">
        <v>16.858974358974358</v>
      </c>
      <c r="E169" s="17">
        <f t="shared" si="4"/>
        <v>-2.1410256410256423</v>
      </c>
      <c r="G169" s="17">
        <f t="shared" si="5"/>
        <v>8.2596026638649928E-2</v>
      </c>
      <c r="L169" s="17"/>
    </row>
    <row r="170" spans="1:12" x14ac:dyDescent="0.2">
      <c r="A170" s="24">
        <v>19</v>
      </c>
      <c r="B170" s="24">
        <v>1</v>
      </c>
      <c r="C170" s="24"/>
      <c r="D170" s="17">
        <v>16.858974358974358</v>
      </c>
      <c r="E170" s="17">
        <f t="shared" si="4"/>
        <v>-2.1410256410256423</v>
      </c>
      <c r="G170" s="17">
        <f t="shared" si="5"/>
        <v>8.2596026638649928E-2</v>
      </c>
      <c r="L170" s="17"/>
    </row>
    <row r="171" spans="1:12" x14ac:dyDescent="0.2">
      <c r="A171" s="24">
        <v>20</v>
      </c>
      <c r="B171" s="24">
        <v>1</v>
      </c>
      <c r="C171" s="24"/>
      <c r="D171" s="17">
        <v>16.858974358974358</v>
      </c>
      <c r="E171" s="17">
        <f t="shared" si="4"/>
        <v>-3.1410256410256423</v>
      </c>
      <c r="G171" s="17">
        <f t="shared" si="5"/>
        <v>7.138971945227178E-2</v>
      </c>
      <c r="L171" s="17"/>
    </row>
    <row r="172" spans="1:12" x14ac:dyDescent="0.2">
      <c r="A172" s="24">
        <v>20</v>
      </c>
      <c r="B172" s="24">
        <v>1</v>
      </c>
      <c r="C172" s="24"/>
      <c r="D172" s="17">
        <v>16.858974358974358</v>
      </c>
      <c r="E172" s="17">
        <f t="shared" si="4"/>
        <v>-3.1410256410256423</v>
      </c>
      <c r="G172" s="17">
        <f t="shared" si="5"/>
        <v>7.138971945227178E-2</v>
      </c>
      <c r="L172" s="17"/>
    </row>
    <row r="173" spans="1:12" x14ac:dyDescent="0.2">
      <c r="A173" s="24">
        <v>19</v>
      </c>
      <c r="B173" s="24">
        <v>1</v>
      </c>
      <c r="C173" s="24"/>
      <c r="D173" s="17">
        <v>16.858974358974358</v>
      </c>
      <c r="E173" s="17">
        <f t="shared" si="4"/>
        <v>-2.1410256410256423</v>
      </c>
      <c r="G173" s="17">
        <f t="shared" si="5"/>
        <v>8.2596026638649928E-2</v>
      </c>
      <c r="L173" s="17"/>
    </row>
    <row r="174" spans="1:12" x14ac:dyDescent="0.2">
      <c r="A174" s="24">
        <v>20</v>
      </c>
      <c r="B174" s="24">
        <v>1</v>
      </c>
      <c r="C174" s="24"/>
      <c r="D174" s="17">
        <v>16.858974358974358</v>
      </c>
      <c r="E174" s="17">
        <f t="shared" si="4"/>
        <v>-3.1410256410256423</v>
      </c>
      <c r="G174" s="17">
        <f t="shared" si="5"/>
        <v>7.138971945227178E-2</v>
      </c>
      <c r="L174" s="17"/>
    </row>
    <row r="175" spans="1:12" x14ac:dyDescent="0.2">
      <c r="A175" s="24">
        <v>15</v>
      </c>
      <c r="B175" s="24">
        <v>1</v>
      </c>
      <c r="C175" s="24"/>
      <c r="D175" s="17">
        <v>16.858974358974358</v>
      </c>
      <c r="E175" s="17">
        <f t="shared" si="4"/>
        <v>1.8589743589743577</v>
      </c>
      <c r="G175" s="17">
        <f t="shared" si="5"/>
        <v>8.5208821600122359E-2</v>
      </c>
      <c r="L175" s="17"/>
    </row>
    <row r="176" spans="1:12" x14ac:dyDescent="0.2">
      <c r="A176" s="24">
        <v>16</v>
      </c>
      <c r="B176" s="24">
        <v>1</v>
      </c>
      <c r="C176" s="24"/>
      <c r="D176" s="17">
        <v>16.858974358974358</v>
      </c>
      <c r="E176" s="17">
        <f t="shared" si="4"/>
        <v>0.8589743589743577</v>
      </c>
      <c r="G176" s="17">
        <f t="shared" si="5"/>
        <v>9.1847742433773194E-2</v>
      </c>
      <c r="L176" s="17"/>
    </row>
    <row r="177" spans="1:12" x14ac:dyDescent="0.2">
      <c r="A177" s="24">
        <v>15</v>
      </c>
      <c r="B177" s="24">
        <v>1</v>
      </c>
      <c r="C177" s="24"/>
      <c r="D177" s="17">
        <v>16.858974358974358</v>
      </c>
      <c r="E177" s="17">
        <f t="shared" si="4"/>
        <v>1.8589743589743577</v>
      </c>
      <c r="G177" s="17">
        <f t="shared" si="5"/>
        <v>8.5208821600122359E-2</v>
      </c>
      <c r="L177" s="17"/>
    </row>
    <row r="178" spans="1:12" x14ac:dyDescent="0.2">
      <c r="A178" s="24">
        <v>15</v>
      </c>
      <c r="B178" s="24">
        <v>1</v>
      </c>
      <c r="C178" s="24"/>
      <c r="D178" s="17">
        <v>16.858974358974358</v>
      </c>
      <c r="E178" s="17">
        <f t="shared" si="4"/>
        <v>1.8589743589743577</v>
      </c>
      <c r="G178" s="17">
        <f t="shared" si="5"/>
        <v>8.5208821600122359E-2</v>
      </c>
      <c r="L178" s="17"/>
    </row>
    <row r="179" spans="1:12" x14ac:dyDescent="0.2">
      <c r="A179" s="24">
        <v>16</v>
      </c>
      <c r="B179" s="24">
        <v>1</v>
      </c>
      <c r="C179" s="24"/>
      <c r="D179" s="17">
        <v>16.858974358974358</v>
      </c>
      <c r="E179" s="17">
        <f t="shared" si="4"/>
        <v>0.8589743589743577</v>
      </c>
      <c r="G179" s="17">
        <f t="shared" si="5"/>
        <v>9.1847742433773194E-2</v>
      </c>
      <c r="L179" s="17"/>
    </row>
    <row r="180" spans="1:12" x14ac:dyDescent="0.2">
      <c r="A180" s="24">
        <v>14</v>
      </c>
      <c r="B180" s="24">
        <v>1</v>
      </c>
      <c r="C180" s="24"/>
      <c r="D180" s="17">
        <v>16.858974358974358</v>
      </c>
      <c r="E180" s="17">
        <f t="shared" si="4"/>
        <v>2.8589743589743577</v>
      </c>
      <c r="G180" s="17">
        <f t="shared" si="5"/>
        <v>7.4803820711623142E-2</v>
      </c>
      <c r="L180" s="17"/>
    </row>
    <row r="181" spans="1:12" x14ac:dyDescent="0.2">
      <c r="A181" s="24">
        <v>21</v>
      </c>
      <c r="B181" s="24">
        <v>1</v>
      </c>
      <c r="C181" s="24"/>
      <c r="D181" s="17">
        <v>16.858974358974358</v>
      </c>
      <c r="E181" s="17">
        <f t="shared" si="4"/>
        <v>-4.1410256410256423</v>
      </c>
      <c r="G181" s="17">
        <f t="shared" si="5"/>
        <v>5.8389578885814829E-2</v>
      </c>
      <c r="L181" s="17"/>
    </row>
    <row r="182" spans="1:12" x14ac:dyDescent="0.2">
      <c r="A182" s="24">
        <v>21</v>
      </c>
      <c r="B182" s="24">
        <v>1</v>
      </c>
      <c r="C182" s="24"/>
      <c r="D182" s="17">
        <v>16.858974358974358</v>
      </c>
      <c r="E182" s="17">
        <f t="shared" si="4"/>
        <v>-4.1410256410256423</v>
      </c>
      <c r="G182" s="17">
        <f t="shared" si="5"/>
        <v>5.8389578885814829E-2</v>
      </c>
      <c r="L182" s="17"/>
    </row>
    <row r="183" spans="1:12" x14ac:dyDescent="0.2">
      <c r="A183" s="24">
        <v>21</v>
      </c>
      <c r="B183" s="24">
        <v>1</v>
      </c>
      <c r="C183" s="24"/>
      <c r="D183" s="17">
        <v>16.858974358974358</v>
      </c>
      <c r="E183" s="17">
        <f t="shared" si="4"/>
        <v>-4.1410256410256423</v>
      </c>
      <c r="G183" s="17">
        <f t="shared" si="5"/>
        <v>5.8389578885814829E-2</v>
      </c>
      <c r="L183" s="17"/>
    </row>
    <row r="184" spans="1:12" x14ac:dyDescent="0.2">
      <c r="A184" s="24">
        <v>21</v>
      </c>
      <c r="B184" s="24">
        <v>1</v>
      </c>
      <c r="C184" s="24"/>
      <c r="D184" s="17">
        <v>16.858974358974358</v>
      </c>
      <c r="E184" s="17">
        <f t="shared" si="4"/>
        <v>-4.1410256410256423</v>
      </c>
      <c r="G184" s="17">
        <f t="shared" si="5"/>
        <v>5.8389578885814829E-2</v>
      </c>
      <c r="L184" s="17"/>
    </row>
    <row r="185" spans="1:12" x14ac:dyDescent="0.2">
      <c r="A185" s="24">
        <v>18</v>
      </c>
      <c r="B185" s="24">
        <v>1</v>
      </c>
      <c r="C185" s="24"/>
      <c r="D185" s="17">
        <v>16.858974358974358</v>
      </c>
      <c r="E185" s="17">
        <f t="shared" si="4"/>
        <v>-1.1410256410256423</v>
      </c>
      <c r="G185" s="17">
        <f t="shared" si="5"/>
        <v>9.0428595220514676E-2</v>
      </c>
      <c r="L185" s="17"/>
    </row>
    <row r="186" spans="1:12" x14ac:dyDescent="0.2">
      <c r="A186" s="24">
        <v>18</v>
      </c>
      <c r="B186" s="24">
        <v>1</v>
      </c>
      <c r="C186" s="24"/>
      <c r="D186" s="17">
        <v>16.858974358974358</v>
      </c>
      <c r="E186" s="17">
        <f t="shared" si="4"/>
        <v>-1.1410256410256423</v>
      </c>
      <c r="G186" s="17">
        <f t="shared" si="5"/>
        <v>9.0428595220514676E-2</v>
      </c>
      <c r="L186" s="17"/>
    </row>
    <row r="187" spans="1:12" x14ac:dyDescent="0.2">
      <c r="A187" s="24">
        <v>19</v>
      </c>
      <c r="B187" s="24">
        <v>1</v>
      </c>
      <c r="C187" s="24"/>
      <c r="D187" s="17">
        <v>16.858974358974358</v>
      </c>
      <c r="E187" s="17">
        <f t="shared" si="4"/>
        <v>-2.1410256410256423</v>
      </c>
      <c r="G187" s="17">
        <f t="shared" si="5"/>
        <v>8.2596026638649928E-2</v>
      </c>
      <c r="L187" s="17"/>
    </row>
    <row r="188" spans="1:12" x14ac:dyDescent="0.2">
      <c r="A188" s="24">
        <v>21</v>
      </c>
      <c r="B188" s="24">
        <v>1</v>
      </c>
      <c r="C188" s="24"/>
      <c r="D188" s="17">
        <v>16.858974358974358</v>
      </c>
      <c r="E188" s="17">
        <f t="shared" si="4"/>
        <v>-4.1410256410256423</v>
      </c>
      <c r="G188" s="17">
        <f t="shared" si="5"/>
        <v>5.8389578885814829E-2</v>
      </c>
      <c r="L188" s="17"/>
    </row>
    <row r="189" spans="1:12" x14ac:dyDescent="0.2">
      <c r="A189" s="24">
        <v>21</v>
      </c>
      <c r="B189" s="24">
        <v>1</v>
      </c>
      <c r="C189" s="24"/>
      <c r="D189" s="17">
        <v>16.858974358974358</v>
      </c>
      <c r="E189" s="17">
        <f t="shared" si="4"/>
        <v>-4.1410256410256423</v>
      </c>
      <c r="G189" s="17">
        <f t="shared" si="5"/>
        <v>5.8389578885814829E-2</v>
      </c>
      <c r="L189" s="17"/>
    </row>
    <row r="190" spans="1:12" x14ac:dyDescent="0.2">
      <c r="A190" s="24">
        <v>21</v>
      </c>
      <c r="B190" s="24">
        <v>1</v>
      </c>
      <c r="C190" s="24"/>
      <c r="D190" s="17">
        <v>16.858974358974358</v>
      </c>
      <c r="E190" s="17">
        <f t="shared" si="4"/>
        <v>-4.1410256410256423</v>
      </c>
      <c r="G190" s="17">
        <f t="shared" si="5"/>
        <v>5.8389578885814829E-2</v>
      </c>
      <c r="L190" s="17"/>
    </row>
    <row r="191" spans="1:12" x14ac:dyDescent="0.2">
      <c r="A191" s="24">
        <v>22</v>
      </c>
      <c r="B191" s="24">
        <v>1</v>
      </c>
      <c r="C191" s="24"/>
      <c r="D191" s="17">
        <v>16.858974358974358</v>
      </c>
      <c r="E191" s="17">
        <f t="shared" si="4"/>
        <v>-5.1410256410256423</v>
      </c>
      <c r="G191" s="17">
        <f t="shared" si="5"/>
        <v>4.5191645925457373E-2</v>
      </c>
      <c r="L191" s="17"/>
    </row>
    <row r="192" spans="1:12" x14ac:dyDescent="0.2">
      <c r="A192" s="24">
        <v>18</v>
      </c>
      <c r="B192" s="24">
        <v>1</v>
      </c>
      <c r="C192" s="24"/>
      <c r="D192" s="17">
        <v>16.858974358974358</v>
      </c>
      <c r="E192" s="17">
        <f t="shared" si="4"/>
        <v>-1.1410256410256423</v>
      </c>
      <c r="G192" s="17">
        <f t="shared" si="5"/>
        <v>9.0428595220514676E-2</v>
      </c>
      <c r="L192" s="17"/>
    </row>
    <row r="193" spans="1:12" x14ac:dyDescent="0.2">
      <c r="A193" s="24">
        <v>18</v>
      </c>
      <c r="B193" s="24">
        <v>1</v>
      </c>
      <c r="C193" s="24"/>
      <c r="D193" s="17">
        <v>16.858974358974358</v>
      </c>
      <c r="E193" s="17">
        <f t="shared" si="4"/>
        <v>-1.1410256410256423</v>
      </c>
      <c r="G193" s="17">
        <f t="shared" si="5"/>
        <v>9.0428595220514676E-2</v>
      </c>
      <c r="L193" s="17"/>
    </row>
    <row r="194" spans="1:12" x14ac:dyDescent="0.2">
      <c r="A194" s="24">
        <v>18</v>
      </c>
      <c r="B194" s="24">
        <v>1</v>
      </c>
      <c r="C194" s="24"/>
      <c r="D194" s="17">
        <v>16.858974358974358</v>
      </c>
      <c r="E194" s="17">
        <f t="shared" si="4"/>
        <v>-1.1410256410256423</v>
      </c>
      <c r="G194" s="17">
        <f t="shared" si="5"/>
        <v>9.0428595220514676E-2</v>
      </c>
      <c r="L194" s="17"/>
    </row>
    <row r="195" spans="1:12" x14ac:dyDescent="0.2">
      <c r="A195" s="24">
        <v>24</v>
      </c>
      <c r="B195" s="24">
        <v>1</v>
      </c>
      <c r="C195" s="24"/>
      <c r="D195" s="17">
        <v>16.858974358974358</v>
      </c>
      <c r="E195" s="17">
        <f t="shared" ref="E195:E235" si="6">D195-A195</f>
        <v>-7.1410256410256423</v>
      </c>
      <c r="G195" s="17">
        <f t="shared" ref="G195:G235" si="7">_xlfn.NORM.DIST(E195,0,$F$2,FALSE)</f>
        <v>2.293893420103504E-2</v>
      </c>
      <c r="L195" s="17"/>
    </row>
    <row r="196" spans="1:12" x14ac:dyDescent="0.2">
      <c r="A196" s="24">
        <v>24</v>
      </c>
      <c r="B196" s="24">
        <v>1</v>
      </c>
      <c r="C196" s="24"/>
      <c r="D196" s="17">
        <v>16.858974358974358</v>
      </c>
      <c r="E196" s="17">
        <f t="shared" si="6"/>
        <v>-7.1410256410256423</v>
      </c>
      <c r="G196" s="17">
        <f t="shared" si="7"/>
        <v>2.293893420103504E-2</v>
      </c>
      <c r="L196" s="17"/>
    </row>
    <row r="197" spans="1:12" x14ac:dyDescent="0.2">
      <c r="A197" s="24">
        <v>26</v>
      </c>
      <c r="B197" s="24">
        <v>1</v>
      </c>
      <c r="C197" s="24"/>
      <c r="D197" s="17">
        <v>16.858974358974358</v>
      </c>
      <c r="E197" s="17">
        <f t="shared" si="6"/>
        <v>-9.1410256410256423</v>
      </c>
      <c r="G197" s="17">
        <f t="shared" si="7"/>
        <v>9.3364312813032559E-3</v>
      </c>
      <c r="L197" s="17"/>
    </row>
    <row r="198" spans="1:12" x14ac:dyDescent="0.2">
      <c r="A198" s="24">
        <v>28</v>
      </c>
      <c r="B198" s="24">
        <v>1</v>
      </c>
      <c r="C198" s="24"/>
      <c r="D198" s="17">
        <v>16.858974358974358</v>
      </c>
      <c r="E198" s="17">
        <f t="shared" si="6"/>
        <v>-11.141025641025642</v>
      </c>
      <c r="G198" s="17">
        <f t="shared" si="7"/>
        <v>3.0470611306731058E-3</v>
      </c>
      <c r="L198" s="17"/>
    </row>
    <row r="199" spans="1:12" x14ac:dyDescent="0.2">
      <c r="A199" s="24">
        <v>26</v>
      </c>
      <c r="B199" s="24">
        <v>1</v>
      </c>
      <c r="C199" s="24"/>
      <c r="D199" s="17">
        <v>16.858974358974358</v>
      </c>
      <c r="E199" s="17">
        <f t="shared" si="6"/>
        <v>-9.1410256410256423</v>
      </c>
      <c r="G199" s="17">
        <f t="shared" si="7"/>
        <v>9.3364312813032559E-3</v>
      </c>
      <c r="L199" s="17"/>
    </row>
    <row r="200" spans="1:12" x14ac:dyDescent="0.2">
      <c r="A200" s="24">
        <v>11</v>
      </c>
      <c r="B200" s="24">
        <v>1</v>
      </c>
      <c r="C200" s="24"/>
      <c r="D200" s="17">
        <v>16.858974358974358</v>
      </c>
      <c r="E200" s="17">
        <f t="shared" si="6"/>
        <v>5.8589743589743577</v>
      </c>
      <c r="G200" s="17">
        <f t="shared" si="7"/>
        <v>3.6339616015446226E-2</v>
      </c>
      <c r="L200" s="17"/>
    </row>
    <row r="201" spans="1:12" x14ac:dyDescent="0.2">
      <c r="A201" s="24">
        <v>13</v>
      </c>
      <c r="B201" s="24">
        <v>1</v>
      </c>
      <c r="C201" s="24"/>
      <c r="D201" s="17">
        <v>16.858974358974358</v>
      </c>
      <c r="E201" s="17">
        <f t="shared" si="6"/>
        <v>3.8589743589743577</v>
      </c>
      <c r="G201" s="17">
        <f t="shared" si="7"/>
        <v>6.2142132155231941E-2</v>
      </c>
      <c r="L201" s="17"/>
    </row>
    <row r="202" spans="1:12" x14ac:dyDescent="0.2">
      <c r="A202" s="24">
        <v>15</v>
      </c>
      <c r="B202" s="24">
        <v>1</v>
      </c>
      <c r="C202" s="24"/>
      <c r="D202" s="17">
        <v>16.858974358974358</v>
      </c>
      <c r="E202" s="17">
        <f t="shared" si="6"/>
        <v>1.8589743589743577</v>
      </c>
      <c r="G202" s="17">
        <f t="shared" si="7"/>
        <v>8.5208821600122359E-2</v>
      </c>
      <c r="L202" s="17"/>
    </row>
    <row r="203" spans="1:12" x14ac:dyDescent="0.2">
      <c r="A203" s="24">
        <v>16</v>
      </c>
      <c r="B203" s="24">
        <v>1</v>
      </c>
      <c r="C203" s="24"/>
      <c r="D203" s="17">
        <v>16.858974358974358</v>
      </c>
      <c r="E203" s="17">
        <f t="shared" si="6"/>
        <v>0.8589743589743577</v>
      </c>
      <c r="G203" s="17">
        <f t="shared" si="7"/>
        <v>9.1847742433773194E-2</v>
      </c>
      <c r="L203" s="17"/>
    </row>
    <row r="204" spans="1:12" x14ac:dyDescent="0.2">
      <c r="A204" s="24">
        <v>17</v>
      </c>
      <c r="B204" s="24">
        <v>1</v>
      </c>
      <c r="C204" s="24"/>
      <c r="D204" s="17">
        <v>16.858974358974358</v>
      </c>
      <c r="E204" s="17">
        <f t="shared" si="6"/>
        <v>-0.1410256410256423</v>
      </c>
      <c r="G204" s="17">
        <f t="shared" si="7"/>
        <v>9.3686186441259228E-2</v>
      </c>
      <c r="L204" s="17"/>
    </row>
    <row r="205" spans="1:12" x14ac:dyDescent="0.2">
      <c r="A205" s="24">
        <v>15</v>
      </c>
      <c r="B205" s="24">
        <v>1</v>
      </c>
      <c r="C205" s="24"/>
      <c r="D205" s="17">
        <v>16.858974358974358</v>
      </c>
      <c r="E205" s="17">
        <f t="shared" si="6"/>
        <v>1.8589743589743577</v>
      </c>
      <c r="G205" s="17">
        <f t="shared" si="7"/>
        <v>8.5208821600122359E-2</v>
      </c>
      <c r="L205" s="17"/>
    </row>
    <row r="206" spans="1:12" x14ac:dyDescent="0.2">
      <c r="A206" s="24">
        <v>15</v>
      </c>
      <c r="B206" s="24">
        <v>1</v>
      </c>
      <c r="C206" s="24"/>
      <c r="D206" s="17">
        <v>16.858974358974358</v>
      </c>
      <c r="E206" s="17">
        <f t="shared" si="6"/>
        <v>1.8589743589743577</v>
      </c>
      <c r="G206" s="17">
        <f t="shared" si="7"/>
        <v>8.5208821600122359E-2</v>
      </c>
      <c r="L206" s="17"/>
    </row>
    <row r="207" spans="1:12" x14ac:dyDescent="0.2">
      <c r="A207" s="24">
        <v>15</v>
      </c>
      <c r="B207" s="24">
        <v>1</v>
      </c>
      <c r="C207" s="24"/>
      <c r="D207" s="17">
        <v>16.858974358974358</v>
      </c>
      <c r="E207" s="17">
        <f t="shared" si="6"/>
        <v>1.8589743589743577</v>
      </c>
      <c r="G207" s="17">
        <f t="shared" si="7"/>
        <v>8.5208821600122359E-2</v>
      </c>
      <c r="L207" s="17"/>
    </row>
    <row r="208" spans="1:12" x14ac:dyDescent="0.2">
      <c r="A208" s="24">
        <v>16</v>
      </c>
      <c r="B208" s="24">
        <v>1</v>
      </c>
      <c r="C208" s="24"/>
      <c r="D208" s="17">
        <v>16.858974358974358</v>
      </c>
      <c r="E208" s="17">
        <f t="shared" si="6"/>
        <v>0.8589743589743577</v>
      </c>
      <c r="G208" s="17">
        <f t="shared" si="7"/>
        <v>9.1847742433773194E-2</v>
      </c>
      <c r="L208" s="17"/>
    </row>
    <row r="209" spans="1:12" x14ac:dyDescent="0.2">
      <c r="A209" s="24">
        <v>21</v>
      </c>
      <c r="B209" s="24">
        <v>1</v>
      </c>
      <c r="C209" s="24"/>
      <c r="D209" s="17">
        <v>16.858974358974358</v>
      </c>
      <c r="E209" s="17">
        <f t="shared" si="6"/>
        <v>-4.1410256410256423</v>
      </c>
      <c r="G209" s="17">
        <f t="shared" si="7"/>
        <v>5.8389578885814829E-2</v>
      </c>
      <c r="L209" s="17"/>
    </row>
    <row r="210" spans="1:12" x14ac:dyDescent="0.2">
      <c r="A210" s="24">
        <v>19</v>
      </c>
      <c r="B210" s="24">
        <v>1</v>
      </c>
      <c r="C210" s="24"/>
      <c r="D210" s="17">
        <v>16.858974358974358</v>
      </c>
      <c r="E210" s="17">
        <f t="shared" si="6"/>
        <v>-2.1410256410256423</v>
      </c>
      <c r="G210" s="17">
        <f t="shared" si="7"/>
        <v>8.2596026638649928E-2</v>
      </c>
      <c r="L210" s="17"/>
    </row>
    <row r="211" spans="1:12" x14ac:dyDescent="0.2">
      <c r="A211" s="24">
        <v>21</v>
      </c>
      <c r="B211" s="24">
        <v>1</v>
      </c>
      <c r="C211" s="24"/>
      <c r="D211" s="17">
        <v>16.858974358974358</v>
      </c>
      <c r="E211" s="17">
        <f t="shared" si="6"/>
        <v>-4.1410256410256423</v>
      </c>
      <c r="G211" s="17">
        <f t="shared" si="7"/>
        <v>5.8389578885814829E-2</v>
      </c>
      <c r="L211" s="17"/>
    </row>
    <row r="212" spans="1:12" x14ac:dyDescent="0.2">
      <c r="A212" s="24">
        <v>22</v>
      </c>
      <c r="B212" s="24">
        <v>1</v>
      </c>
      <c r="C212" s="24"/>
      <c r="D212" s="17">
        <v>16.858974358974358</v>
      </c>
      <c r="E212" s="17">
        <f t="shared" si="6"/>
        <v>-5.1410256410256423</v>
      </c>
      <c r="G212" s="17">
        <f t="shared" si="7"/>
        <v>4.5191645925457373E-2</v>
      </c>
      <c r="L212" s="17"/>
    </row>
    <row r="213" spans="1:12" x14ac:dyDescent="0.2">
      <c r="A213" s="24">
        <v>17</v>
      </c>
      <c r="B213" s="24">
        <v>1</v>
      </c>
      <c r="C213" s="24"/>
      <c r="D213" s="17">
        <v>16.858974358974358</v>
      </c>
      <c r="E213" s="17">
        <f t="shared" si="6"/>
        <v>-0.1410256410256423</v>
      </c>
      <c r="G213" s="17">
        <f t="shared" si="7"/>
        <v>9.3686186441259228E-2</v>
      </c>
      <c r="L213" s="17"/>
    </row>
    <row r="214" spans="1:12" x14ac:dyDescent="0.2">
      <c r="A214" s="24">
        <v>33</v>
      </c>
      <c r="B214" s="24">
        <v>1</v>
      </c>
      <c r="C214" s="24"/>
      <c r="D214" s="17">
        <v>16.858974358974358</v>
      </c>
      <c r="E214" s="17">
        <f t="shared" si="6"/>
        <v>-16.141025641025642</v>
      </c>
      <c r="G214" s="17">
        <f t="shared" si="7"/>
        <v>7.0556481624534586E-5</v>
      </c>
      <c r="L214" s="17"/>
    </row>
    <row r="215" spans="1:12" x14ac:dyDescent="0.2">
      <c r="A215" s="24">
        <v>21</v>
      </c>
      <c r="B215" s="24">
        <v>1</v>
      </c>
      <c r="C215" s="24"/>
      <c r="D215" s="17">
        <v>16.858974358974358</v>
      </c>
      <c r="E215" s="17">
        <f t="shared" si="6"/>
        <v>-4.1410256410256423</v>
      </c>
      <c r="G215" s="17">
        <f t="shared" si="7"/>
        <v>5.8389578885814829E-2</v>
      </c>
      <c r="L215" s="17"/>
    </row>
    <row r="216" spans="1:12" x14ac:dyDescent="0.2">
      <c r="A216" s="24">
        <v>19</v>
      </c>
      <c r="B216" s="24">
        <v>1</v>
      </c>
      <c r="C216" s="24"/>
      <c r="D216" s="17">
        <v>16.858974358974358</v>
      </c>
      <c r="E216" s="17">
        <f t="shared" si="6"/>
        <v>-2.1410256410256423</v>
      </c>
      <c r="G216" s="17">
        <f t="shared" si="7"/>
        <v>8.2596026638649928E-2</v>
      </c>
      <c r="L216" s="17"/>
    </row>
    <row r="217" spans="1:12" x14ac:dyDescent="0.2">
      <c r="A217" s="24">
        <v>22</v>
      </c>
      <c r="B217" s="24">
        <v>1</v>
      </c>
      <c r="C217" s="24"/>
      <c r="D217" s="17">
        <v>16.858974358974358</v>
      </c>
      <c r="E217" s="17">
        <f t="shared" si="6"/>
        <v>-5.1410256410256423</v>
      </c>
      <c r="G217" s="17">
        <f t="shared" si="7"/>
        <v>4.5191645925457373E-2</v>
      </c>
      <c r="L217" s="17"/>
    </row>
    <row r="218" spans="1:12" x14ac:dyDescent="0.2">
      <c r="A218" s="24">
        <v>21</v>
      </c>
      <c r="B218" s="24">
        <v>1</v>
      </c>
      <c r="C218" s="24"/>
      <c r="D218" s="17">
        <v>16.858974358974358</v>
      </c>
      <c r="E218" s="17">
        <f t="shared" si="6"/>
        <v>-4.1410256410256423</v>
      </c>
      <c r="G218" s="17">
        <f t="shared" si="7"/>
        <v>5.8389578885814829E-2</v>
      </c>
      <c r="L218" s="17"/>
    </row>
    <row r="219" spans="1:12" x14ac:dyDescent="0.2">
      <c r="A219" s="24">
        <v>21</v>
      </c>
      <c r="B219" s="24">
        <v>1</v>
      </c>
      <c r="C219" s="24"/>
      <c r="D219" s="17">
        <v>16.858974358974358</v>
      </c>
      <c r="E219" s="17">
        <f t="shared" si="6"/>
        <v>-4.1410256410256423</v>
      </c>
      <c r="G219" s="17">
        <f t="shared" si="7"/>
        <v>5.8389578885814829E-2</v>
      </c>
      <c r="L219" s="17"/>
    </row>
    <row r="220" spans="1:12" x14ac:dyDescent="0.2">
      <c r="A220" s="24">
        <v>21</v>
      </c>
      <c r="B220" s="24">
        <v>1</v>
      </c>
      <c r="C220" s="24"/>
      <c r="D220" s="17">
        <v>16.858974358974358</v>
      </c>
      <c r="E220" s="17">
        <f t="shared" si="6"/>
        <v>-4.1410256410256423</v>
      </c>
      <c r="G220" s="17">
        <f t="shared" si="7"/>
        <v>5.8389578885814829E-2</v>
      </c>
      <c r="L220" s="17"/>
    </row>
    <row r="221" spans="1:12" x14ac:dyDescent="0.2">
      <c r="A221" s="24">
        <v>16</v>
      </c>
      <c r="B221" s="24">
        <v>1</v>
      </c>
      <c r="C221" s="24"/>
      <c r="D221" s="17">
        <v>16.858974358974358</v>
      </c>
      <c r="E221" s="17">
        <f t="shared" si="6"/>
        <v>0.8589743589743577</v>
      </c>
      <c r="G221" s="17">
        <f t="shared" si="7"/>
        <v>9.1847742433773194E-2</v>
      </c>
      <c r="L221" s="17"/>
    </row>
    <row r="222" spans="1:12" x14ac:dyDescent="0.2">
      <c r="A222" s="24">
        <v>17</v>
      </c>
      <c r="B222" s="24">
        <v>1</v>
      </c>
      <c r="C222" s="24"/>
      <c r="D222" s="17">
        <v>16.858974358974358</v>
      </c>
      <c r="E222" s="17">
        <f t="shared" si="6"/>
        <v>-0.1410256410256423</v>
      </c>
      <c r="G222" s="17">
        <f t="shared" si="7"/>
        <v>9.3686186441259228E-2</v>
      </c>
      <c r="L222" s="17"/>
    </row>
    <row r="223" spans="1:12" x14ac:dyDescent="0.2">
      <c r="A223" s="24">
        <v>35</v>
      </c>
      <c r="B223" s="24">
        <v>1</v>
      </c>
      <c r="C223" s="24"/>
      <c r="D223" s="17">
        <v>16.858974358974358</v>
      </c>
      <c r="E223" s="17">
        <f t="shared" si="6"/>
        <v>-18.141025641025642</v>
      </c>
      <c r="G223" s="17">
        <f t="shared" si="7"/>
        <v>1.0630685082524548E-5</v>
      </c>
      <c r="L223" s="17"/>
    </row>
    <row r="224" spans="1:12" x14ac:dyDescent="0.2">
      <c r="A224" s="24">
        <v>29</v>
      </c>
      <c r="B224" s="24">
        <v>1</v>
      </c>
      <c r="C224" s="24"/>
      <c r="D224" s="17">
        <v>16.858974358974358</v>
      </c>
      <c r="E224" s="17">
        <f t="shared" si="6"/>
        <v>-12.141025641025642</v>
      </c>
      <c r="G224" s="17">
        <f t="shared" si="7"/>
        <v>1.60238186282746E-3</v>
      </c>
      <c r="L224" s="17"/>
    </row>
    <row r="225" spans="1:12" x14ac:dyDescent="0.2">
      <c r="A225" s="24">
        <v>21</v>
      </c>
      <c r="B225" s="24">
        <v>1</v>
      </c>
      <c r="C225" s="24"/>
      <c r="D225" s="17">
        <v>16.858974358974358</v>
      </c>
      <c r="E225" s="17">
        <f t="shared" si="6"/>
        <v>-4.1410256410256423</v>
      </c>
      <c r="G225" s="17">
        <f t="shared" si="7"/>
        <v>5.8389578885814829E-2</v>
      </c>
      <c r="L225" s="17"/>
    </row>
    <row r="226" spans="1:12" x14ac:dyDescent="0.2">
      <c r="A226" s="24">
        <v>19</v>
      </c>
      <c r="B226" s="24">
        <v>1</v>
      </c>
      <c r="C226" s="24"/>
      <c r="D226" s="17">
        <v>16.858974358974358</v>
      </c>
      <c r="E226" s="17">
        <f t="shared" si="6"/>
        <v>-2.1410256410256423</v>
      </c>
      <c r="G226" s="17">
        <f t="shared" si="7"/>
        <v>8.2596026638649928E-2</v>
      </c>
      <c r="L226" s="17"/>
    </row>
    <row r="227" spans="1:12" x14ac:dyDescent="0.2">
      <c r="A227" s="24">
        <v>20</v>
      </c>
      <c r="B227" s="24">
        <v>1</v>
      </c>
      <c r="C227" s="24"/>
      <c r="D227" s="17">
        <v>16.858974358974358</v>
      </c>
      <c r="E227" s="17">
        <f t="shared" si="6"/>
        <v>-3.1410256410256423</v>
      </c>
      <c r="G227" s="17">
        <f t="shared" si="7"/>
        <v>7.138971945227178E-2</v>
      </c>
      <c r="L227" s="17"/>
    </row>
    <row r="228" spans="1:12" x14ac:dyDescent="0.2">
      <c r="A228" s="24">
        <v>20</v>
      </c>
      <c r="B228" s="24">
        <v>1</v>
      </c>
      <c r="C228" s="24"/>
      <c r="D228" s="17">
        <v>16.858974358974358</v>
      </c>
      <c r="E228" s="17">
        <f t="shared" si="6"/>
        <v>-3.1410256410256423</v>
      </c>
      <c r="G228" s="17">
        <f t="shared" si="7"/>
        <v>7.138971945227178E-2</v>
      </c>
      <c r="L228" s="17"/>
    </row>
    <row r="229" spans="1:12" x14ac:dyDescent="0.2">
      <c r="A229" s="24">
        <v>21</v>
      </c>
      <c r="B229" s="24">
        <v>1</v>
      </c>
      <c r="C229" s="24"/>
      <c r="D229" s="17">
        <v>16.858974358974358</v>
      </c>
      <c r="E229" s="17">
        <f t="shared" si="6"/>
        <v>-4.1410256410256423</v>
      </c>
      <c r="G229" s="17">
        <f t="shared" si="7"/>
        <v>5.8389578885814829E-2</v>
      </c>
      <c r="L229" s="17"/>
    </row>
    <row r="230" spans="1:12" x14ac:dyDescent="0.2">
      <c r="A230" s="24">
        <v>18</v>
      </c>
      <c r="B230" s="24">
        <v>1</v>
      </c>
      <c r="C230" s="24"/>
      <c r="D230" s="17">
        <v>16.858974358974358</v>
      </c>
      <c r="E230" s="17">
        <f t="shared" si="6"/>
        <v>-1.1410256410256423</v>
      </c>
      <c r="G230" s="17">
        <f t="shared" si="7"/>
        <v>9.0428595220514676E-2</v>
      </c>
      <c r="L230" s="17"/>
    </row>
    <row r="231" spans="1:12" x14ac:dyDescent="0.2">
      <c r="A231" s="24">
        <v>19</v>
      </c>
      <c r="B231" s="24">
        <v>1</v>
      </c>
      <c r="C231" s="24"/>
      <c r="D231" s="17">
        <v>16.858974358974358</v>
      </c>
      <c r="E231" s="17">
        <f t="shared" si="6"/>
        <v>-2.1410256410256423</v>
      </c>
      <c r="G231" s="17">
        <f t="shared" si="7"/>
        <v>8.2596026638649928E-2</v>
      </c>
      <c r="L231" s="17"/>
    </row>
    <row r="232" spans="1:12" x14ac:dyDescent="0.2">
      <c r="A232" s="24">
        <v>21</v>
      </c>
      <c r="B232" s="24">
        <v>1</v>
      </c>
      <c r="C232" s="24"/>
      <c r="D232" s="17">
        <v>16.858974358974358</v>
      </c>
      <c r="E232" s="17">
        <f t="shared" si="6"/>
        <v>-4.1410256410256423</v>
      </c>
      <c r="G232" s="17">
        <f t="shared" si="7"/>
        <v>5.8389578885814829E-2</v>
      </c>
      <c r="L232" s="17"/>
    </row>
    <row r="233" spans="1:12" x14ac:dyDescent="0.2">
      <c r="A233" s="24">
        <v>16</v>
      </c>
      <c r="B233" s="24">
        <v>1</v>
      </c>
      <c r="C233" s="24"/>
      <c r="D233" s="17">
        <v>16.858974358974358</v>
      </c>
      <c r="E233" s="17">
        <f t="shared" si="6"/>
        <v>0.8589743589743577</v>
      </c>
      <c r="G233" s="17">
        <f t="shared" si="7"/>
        <v>9.1847742433773194E-2</v>
      </c>
      <c r="L233" s="17"/>
    </row>
    <row r="234" spans="1:12" x14ac:dyDescent="0.2">
      <c r="A234" s="24">
        <v>18</v>
      </c>
      <c r="B234" s="24">
        <v>1</v>
      </c>
      <c r="C234" s="24"/>
      <c r="D234" s="17">
        <v>16.858974358974358</v>
      </c>
      <c r="E234" s="17">
        <f t="shared" si="6"/>
        <v>-1.1410256410256423</v>
      </c>
      <c r="G234" s="17">
        <f t="shared" si="7"/>
        <v>9.0428595220514676E-2</v>
      </c>
      <c r="L234" s="17"/>
    </row>
    <row r="235" spans="1:12" x14ac:dyDescent="0.2">
      <c r="A235" s="24">
        <v>17</v>
      </c>
      <c r="B235" s="24">
        <v>1</v>
      </c>
      <c r="C235" s="24"/>
      <c r="D235" s="17">
        <v>16.858974358974358</v>
      </c>
      <c r="E235" s="17">
        <f t="shared" si="6"/>
        <v>-0.1410256410256423</v>
      </c>
      <c r="G235" s="17">
        <f t="shared" si="7"/>
        <v>9.3686186441259228E-2</v>
      </c>
      <c r="L235" s="17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/>
  </sheetViews>
  <sheetFormatPr baseColWidth="10" defaultColWidth="14.5" defaultRowHeight="16" x14ac:dyDescent="0.2"/>
  <cols>
    <col min="1" max="11" width="14.5" style="17"/>
    <col min="13" max="16384" width="14.5" style="17"/>
  </cols>
  <sheetData>
    <row r="1" spans="1:15" x14ac:dyDescent="0.2">
      <c r="A1" s="24" t="s">
        <v>58</v>
      </c>
      <c r="B1" s="24" t="s">
        <v>137</v>
      </c>
      <c r="C1" s="24" t="s">
        <v>59</v>
      </c>
      <c r="D1" s="17" t="s">
        <v>138</v>
      </c>
      <c r="E1" s="17" t="s">
        <v>139</v>
      </c>
      <c r="F1" s="17" t="s">
        <v>140</v>
      </c>
      <c r="G1" s="17" t="s">
        <v>142</v>
      </c>
      <c r="H1" s="17" t="s">
        <v>141</v>
      </c>
      <c r="I1" s="17" t="s">
        <v>144</v>
      </c>
      <c r="J1" s="17" t="s">
        <v>5</v>
      </c>
      <c r="K1" s="17" t="s">
        <v>143</v>
      </c>
      <c r="L1" s="17"/>
      <c r="M1" s="17" t="s">
        <v>151</v>
      </c>
    </row>
    <row r="2" spans="1:15" x14ac:dyDescent="0.2">
      <c r="A2" s="24">
        <v>18</v>
      </c>
      <c r="B2" s="24">
        <v>1</v>
      </c>
      <c r="C2" s="24">
        <f t="array" aca="1" ref="C2:C235" ca="1">INDIRECT(C1)</f>
        <v>29</v>
      </c>
      <c r="D2" s="17" cm="1">
        <f t="array" aca="1" ref="D2:D235" ca="1">TREND(A2:A235,B2:C235,,FALSE)</f>
        <v>20.657555830168075</v>
      </c>
      <c r="E2" s="17">
        <f ca="1">D2-A2</f>
        <v>2.6575558301680751</v>
      </c>
      <c r="F2" s="17">
        <f ca="1">STDEV(E2:E235)</f>
        <v>1.2497181822870325</v>
      </c>
      <c r="G2" s="17">
        <f ca="1">_xlfn.NORM.DIST(E2,0,$F$2,FALSE)</f>
        <v>3.327632904268165E-2</v>
      </c>
      <c r="H2" s="17" cm="1">
        <f t="array" aca="1" ref="H2" ca="1">SUM(LN(G2:G235))</f>
        <v>-383.6944455535961</v>
      </c>
      <c r="I2" s="17">
        <f>COUNT(A2:A235)</f>
        <v>234</v>
      </c>
      <c r="J2" s="17">
        <v>2</v>
      </c>
      <c r="K2" s="17">
        <f ca="1">-2*H2+2*J2</f>
        <v>771.38889110719219</v>
      </c>
      <c r="L2" s="17"/>
      <c r="N2" s="17" t="s">
        <v>150</v>
      </c>
      <c r="O2" s="17" t="s">
        <v>143</v>
      </c>
    </row>
    <row r="3" spans="1:15" x14ac:dyDescent="0.2">
      <c r="A3" s="24">
        <v>21</v>
      </c>
      <c r="B3" s="24">
        <v>1</v>
      </c>
      <c r="C3" s="24">
        <f ca="1"/>
        <v>29</v>
      </c>
      <c r="D3" s="17">
        <f ca="1"/>
        <v>20.657555830168075</v>
      </c>
      <c r="E3" s="17">
        <f t="shared" ref="E3:E66" ca="1" si="0">D3-A3</f>
        <v>-0.34244416983192494</v>
      </c>
      <c r="G3" s="17">
        <f t="shared" ref="G3:G66" ca="1" si="1">_xlfn.NORM.DIST(E3,0,$F$2,FALSE)</f>
        <v>0.30746337812452051</v>
      </c>
      <c r="L3" s="17"/>
      <c r="M3" s="25"/>
      <c r="N3" s="25">
        <f ca="1">K8</f>
        <v>107.32351470807653</v>
      </c>
      <c r="O3" s="25">
        <f ca="1">K14</f>
        <v>771.38674824786335</v>
      </c>
    </row>
    <row r="4" spans="1:15" x14ac:dyDescent="0.2">
      <c r="A4" s="24">
        <v>20</v>
      </c>
      <c r="B4" s="24">
        <v>1</v>
      </c>
      <c r="C4" s="24">
        <f ca="1"/>
        <v>31</v>
      </c>
      <c r="D4" s="17">
        <f ca="1"/>
        <v>22.023994053472194</v>
      </c>
      <c r="E4" s="17">
        <f t="shared" ca="1" si="0"/>
        <v>2.0239940534721939</v>
      </c>
      <c r="G4" s="17">
        <f t="shared" ca="1" si="1"/>
        <v>8.6005458292729375E-2</v>
      </c>
      <c r="H4" s="17" t="s">
        <v>145</v>
      </c>
      <c r="I4" s="17" t="s">
        <v>146</v>
      </c>
      <c r="L4" s="17"/>
      <c r="M4" s="25" t="s">
        <v>53</v>
      </c>
      <c r="N4" s="26">
        <f t="dataTable" ref="N4:O7" dt2D="0" dtr="0" r1="C1" ca="1"/>
        <v>443.27246802336475</v>
      </c>
      <c r="O4" s="26">
        <v>1107.3357015631516</v>
      </c>
    </row>
    <row r="5" spans="1:15" x14ac:dyDescent="0.2">
      <c r="A5" s="24">
        <v>21</v>
      </c>
      <c r="B5" s="24">
        <v>1</v>
      </c>
      <c r="C5" s="24">
        <f ca="1"/>
        <v>30</v>
      </c>
      <c r="D5" s="17">
        <f ca="1"/>
        <v>21.340774941820136</v>
      </c>
      <c r="E5" s="17">
        <f t="shared" ca="1" si="0"/>
        <v>0.34077494182013623</v>
      </c>
      <c r="G5" s="17">
        <f t="shared" ca="1" si="1"/>
        <v>0.30757565599758996</v>
      </c>
      <c r="H5" s="17">
        <f ca="1">SUMSQ(E2:E235)</f>
        <v>363.8983596873415</v>
      </c>
      <c r="I5" s="17">
        <f ca="1">H5/I2</f>
        <v>1.5551211952450492</v>
      </c>
      <c r="L5" s="17"/>
      <c r="M5" s="25" t="s">
        <v>54</v>
      </c>
      <c r="N5" s="26">
        <v>680.48560175849059</v>
      </c>
      <c r="O5" s="26">
        <v>1344.5488352982775</v>
      </c>
    </row>
    <row r="6" spans="1:15" x14ac:dyDescent="0.2">
      <c r="A6" s="24">
        <v>16</v>
      </c>
      <c r="B6" s="24">
        <v>1</v>
      </c>
      <c r="C6" s="24">
        <f ca="1"/>
        <v>26</v>
      </c>
      <c r="D6" s="17">
        <f ca="1"/>
        <v>18.607898495211895</v>
      </c>
      <c r="E6" s="17">
        <f t="shared" ca="1" si="0"/>
        <v>2.6078984952118951</v>
      </c>
      <c r="G6" s="17">
        <f t="shared" ca="1" si="1"/>
        <v>3.6181717224349638E-2</v>
      </c>
      <c r="L6" s="17"/>
      <c r="M6" s="25" t="s">
        <v>55</v>
      </c>
      <c r="N6" s="26">
        <v>435.64100584426035</v>
      </c>
      <c r="O6" s="26">
        <v>1099.7042393840472</v>
      </c>
    </row>
    <row r="7" spans="1:15" x14ac:dyDescent="0.2">
      <c r="A7" s="24">
        <v>18</v>
      </c>
      <c r="B7" s="24">
        <v>1</v>
      </c>
      <c r="C7" s="24">
        <f ca="1"/>
        <v>26</v>
      </c>
      <c r="D7" s="17">
        <f ca="1"/>
        <v>18.607898495211895</v>
      </c>
      <c r="E7" s="17">
        <f t="shared" ca="1" si="0"/>
        <v>0.6078984952118951</v>
      </c>
      <c r="G7" s="17">
        <f t="shared" ca="1" si="1"/>
        <v>0.28360781451993688</v>
      </c>
      <c r="H7" s="17" t="s">
        <v>148</v>
      </c>
      <c r="K7" s="17" t="s">
        <v>150</v>
      </c>
      <c r="L7" s="17"/>
      <c r="M7" s="25" t="s">
        <v>59</v>
      </c>
      <c r="N7" s="26">
        <v>107.32351470807653</v>
      </c>
      <c r="O7" s="26">
        <v>771.38674824786335</v>
      </c>
    </row>
    <row r="8" spans="1:15" x14ac:dyDescent="0.2">
      <c r="A8" s="24">
        <v>18</v>
      </c>
      <c r="B8" s="24">
        <v>1</v>
      </c>
      <c r="C8" s="24">
        <f ca="1"/>
        <v>27</v>
      </c>
      <c r="D8" s="17">
        <f ca="1"/>
        <v>19.291117606863956</v>
      </c>
      <c r="E8" s="17">
        <f t="shared" ca="1" si="0"/>
        <v>1.2911176068639563</v>
      </c>
      <c r="G8" s="17">
        <f t="shared" ca="1" si="1"/>
        <v>0.18720849951963059</v>
      </c>
      <c r="H8" s="17">
        <f ca="1">I2*LN(I5)</f>
        <v>103.32351470807653</v>
      </c>
      <c r="K8" s="17">
        <f ca="1">H8+2*J2</f>
        <v>107.32351470807653</v>
      </c>
      <c r="L8" s="17"/>
    </row>
    <row r="9" spans="1:15" x14ac:dyDescent="0.2">
      <c r="A9" s="24">
        <v>18</v>
      </c>
      <c r="B9" s="24">
        <v>1</v>
      </c>
      <c r="C9" s="24">
        <f ca="1"/>
        <v>26</v>
      </c>
      <c r="D9" s="17">
        <f ca="1"/>
        <v>18.607898495211895</v>
      </c>
      <c r="E9" s="17">
        <f t="shared" ca="1" si="0"/>
        <v>0.6078984952118951</v>
      </c>
      <c r="G9" s="17">
        <f t="shared" ca="1" si="1"/>
        <v>0.28360781451993688</v>
      </c>
      <c r="L9" s="17"/>
    </row>
    <row r="10" spans="1:15" x14ac:dyDescent="0.2">
      <c r="A10" s="24">
        <v>16</v>
      </c>
      <c r="B10" s="24">
        <v>1</v>
      </c>
      <c r="C10" s="24">
        <f ca="1"/>
        <v>25</v>
      </c>
      <c r="D10" s="17">
        <f ca="1"/>
        <v>17.924679383559837</v>
      </c>
      <c r="E10" s="17">
        <f t="shared" ca="1" si="0"/>
        <v>1.9246793835598375</v>
      </c>
      <c r="G10" s="17">
        <f t="shared" ca="1" si="1"/>
        <v>9.7510391399401958E-2</v>
      </c>
      <c r="H10" s="17" t="s">
        <v>149</v>
      </c>
      <c r="L10" s="17"/>
    </row>
    <row r="11" spans="1:15" x14ac:dyDescent="0.2">
      <c r="A11" s="24">
        <v>20</v>
      </c>
      <c r="B11" s="24">
        <v>1</v>
      </c>
      <c r="C11" s="24">
        <f ca="1"/>
        <v>28</v>
      </c>
      <c r="D11" s="17">
        <f ca="1"/>
        <v>19.974336718516017</v>
      </c>
      <c r="E11" s="17">
        <f t="shared" ca="1" si="0"/>
        <v>-2.5663281483982558E-2</v>
      </c>
      <c r="G11" s="17">
        <f t="shared" ca="1" si="1"/>
        <v>0.31915849397187074</v>
      </c>
      <c r="H11" s="17">
        <f>I2*LN(2*PI())</f>
        <v>430.06323353978684</v>
      </c>
      <c r="L11" s="17"/>
    </row>
    <row r="12" spans="1:15" x14ac:dyDescent="0.2">
      <c r="A12" s="24">
        <v>19</v>
      </c>
      <c r="B12" s="24">
        <v>1</v>
      </c>
      <c r="C12" s="24">
        <f ca="1"/>
        <v>27</v>
      </c>
      <c r="D12" s="17">
        <f ca="1"/>
        <v>19.291117606863956</v>
      </c>
      <c r="E12" s="17">
        <f t="shared" ca="1" si="0"/>
        <v>0.29111760686395627</v>
      </c>
      <c r="G12" s="17">
        <f t="shared" ca="1" si="1"/>
        <v>0.31068098494392388</v>
      </c>
      <c r="L12" s="17"/>
    </row>
    <row r="13" spans="1:15" x14ac:dyDescent="0.2">
      <c r="A13" s="24">
        <v>15</v>
      </c>
      <c r="B13" s="24">
        <v>1</v>
      </c>
      <c r="C13" s="24">
        <f ca="1"/>
        <v>25</v>
      </c>
      <c r="D13" s="17">
        <f ca="1"/>
        <v>17.924679383559837</v>
      </c>
      <c r="E13" s="17">
        <f t="shared" ca="1" si="0"/>
        <v>2.9246793835598375</v>
      </c>
      <c r="G13" s="17">
        <f t="shared" ca="1" si="1"/>
        <v>2.0644814857305384E-2</v>
      </c>
      <c r="H13" s="17" t="s">
        <v>147</v>
      </c>
      <c r="K13" s="17" t="s">
        <v>143</v>
      </c>
      <c r="L13" s="17"/>
    </row>
    <row r="14" spans="1:15" x14ac:dyDescent="0.2">
      <c r="A14" s="24">
        <v>17</v>
      </c>
      <c r="B14" s="24">
        <v>1</v>
      </c>
      <c r="C14" s="24">
        <f ca="1"/>
        <v>25</v>
      </c>
      <c r="D14" s="17">
        <f ca="1"/>
        <v>17.924679383559837</v>
      </c>
      <c r="E14" s="17">
        <f t="shared" ca="1" si="0"/>
        <v>0.92467938355983748</v>
      </c>
      <c r="G14" s="17">
        <f t="shared" ca="1" si="1"/>
        <v>0.24278226945780421</v>
      </c>
      <c r="H14" s="17">
        <f ca="1">H8+H11+I2</f>
        <v>767.38674824786335</v>
      </c>
      <c r="K14" s="17">
        <f ca="1">H14+2*J2</f>
        <v>771.38674824786335</v>
      </c>
      <c r="L14" s="17"/>
    </row>
    <row r="15" spans="1:15" x14ac:dyDescent="0.2">
      <c r="A15" s="24">
        <v>17</v>
      </c>
      <c r="B15" s="24">
        <v>1</v>
      </c>
      <c r="C15" s="24">
        <f ca="1"/>
        <v>25</v>
      </c>
      <c r="D15" s="17">
        <f ca="1"/>
        <v>17.924679383559837</v>
      </c>
      <c r="E15" s="17">
        <f t="shared" ca="1" si="0"/>
        <v>0.92467938355983748</v>
      </c>
      <c r="G15" s="17">
        <f t="shared" ca="1" si="1"/>
        <v>0.24278226945780421</v>
      </c>
      <c r="L15" s="17"/>
    </row>
    <row r="16" spans="1:15" x14ac:dyDescent="0.2">
      <c r="A16" s="24">
        <v>15</v>
      </c>
      <c r="B16" s="24">
        <v>1</v>
      </c>
      <c r="C16" s="24">
        <f ca="1"/>
        <v>25</v>
      </c>
      <c r="D16" s="17">
        <f ca="1"/>
        <v>17.924679383559837</v>
      </c>
      <c r="E16" s="17">
        <f t="shared" ca="1" si="0"/>
        <v>2.9246793835598375</v>
      </c>
      <c r="G16" s="17">
        <f t="shared" ca="1" si="1"/>
        <v>2.0644814857305384E-2</v>
      </c>
      <c r="L16" s="17"/>
    </row>
    <row r="17" spans="1:12" x14ac:dyDescent="0.2">
      <c r="A17" s="24">
        <v>15</v>
      </c>
      <c r="B17" s="24">
        <v>1</v>
      </c>
      <c r="C17" s="24">
        <f ca="1"/>
        <v>24</v>
      </c>
      <c r="D17" s="17">
        <f ca="1"/>
        <v>17.241460271907776</v>
      </c>
      <c r="E17" s="17">
        <f t="shared" ca="1" si="0"/>
        <v>2.2414602719077763</v>
      </c>
      <c r="G17" s="17">
        <f t="shared" ca="1" si="1"/>
        <v>6.3908179860316897E-2</v>
      </c>
      <c r="L17" s="17"/>
    </row>
    <row r="18" spans="1:12" x14ac:dyDescent="0.2">
      <c r="A18" s="24">
        <v>17</v>
      </c>
      <c r="B18" s="24">
        <v>1</v>
      </c>
      <c r="C18" s="24">
        <f ca="1"/>
        <v>25</v>
      </c>
      <c r="D18" s="17">
        <f ca="1"/>
        <v>17.924679383559837</v>
      </c>
      <c r="E18" s="17">
        <f t="shared" ca="1" si="0"/>
        <v>0.92467938355983748</v>
      </c>
      <c r="G18" s="17">
        <f t="shared" ca="1" si="1"/>
        <v>0.24278226945780421</v>
      </c>
      <c r="L18" s="17"/>
    </row>
    <row r="19" spans="1:12" x14ac:dyDescent="0.2">
      <c r="A19" s="24">
        <v>16</v>
      </c>
      <c r="B19" s="24">
        <v>1</v>
      </c>
      <c r="C19" s="24">
        <f ca="1"/>
        <v>23</v>
      </c>
      <c r="D19" s="17">
        <f ca="1"/>
        <v>16.558241160255715</v>
      </c>
      <c r="E19" s="17">
        <f t="shared" ca="1" si="0"/>
        <v>0.55824116025571513</v>
      </c>
      <c r="G19" s="17">
        <f t="shared" ca="1" si="1"/>
        <v>0.28891457937292003</v>
      </c>
      <c r="L19" s="17"/>
    </row>
    <row r="20" spans="1:12" x14ac:dyDescent="0.2">
      <c r="A20" s="24">
        <v>14</v>
      </c>
      <c r="B20" s="24">
        <v>1</v>
      </c>
      <c r="C20" s="24">
        <f ca="1"/>
        <v>20</v>
      </c>
      <c r="D20" s="17">
        <f ca="1"/>
        <v>14.508583825299539</v>
      </c>
      <c r="E20" s="17">
        <f t="shared" ca="1" si="0"/>
        <v>0.50858382529953872</v>
      </c>
      <c r="G20" s="17">
        <f t="shared" ca="1" si="1"/>
        <v>0.29385631906225068</v>
      </c>
      <c r="L20" s="17"/>
    </row>
    <row r="21" spans="1:12" x14ac:dyDescent="0.2">
      <c r="A21" s="24">
        <v>11</v>
      </c>
      <c r="B21" s="24">
        <v>1</v>
      </c>
      <c r="C21" s="24">
        <f ca="1"/>
        <v>15</v>
      </c>
      <c r="D21" s="17">
        <f ca="1"/>
        <v>11.09248826703924</v>
      </c>
      <c r="E21" s="17">
        <f t="shared" ca="1" si="0"/>
        <v>9.2488267039239958E-2</v>
      </c>
      <c r="G21" s="17">
        <f t="shared" ca="1" si="1"/>
        <v>0.31835277839425191</v>
      </c>
      <c r="L21" s="17"/>
    </row>
    <row r="22" spans="1:12" x14ac:dyDescent="0.2">
      <c r="A22" s="24">
        <v>14</v>
      </c>
      <c r="B22" s="24">
        <v>1</v>
      </c>
      <c r="C22" s="24">
        <f ca="1"/>
        <v>20</v>
      </c>
      <c r="D22" s="17">
        <f ca="1"/>
        <v>14.508583825299539</v>
      </c>
      <c r="E22" s="17">
        <f t="shared" ca="1" si="0"/>
        <v>0.50858382529953872</v>
      </c>
      <c r="G22" s="17">
        <f t="shared" ca="1" si="1"/>
        <v>0.29385631906225068</v>
      </c>
      <c r="L22" s="17"/>
    </row>
    <row r="23" spans="1:12" x14ac:dyDescent="0.2">
      <c r="A23" s="24">
        <v>13</v>
      </c>
      <c r="B23" s="24">
        <v>1</v>
      </c>
      <c r="C23" s="24">
        <f ca="1"/>
        <v>17</v>
      </c>
      <c r="D23" s="17">
        <f ca="1"/>
        <v>12.458926490343359</v>
      </c>
      <c r="E23" s="17">
        <f t="shared" ca="1" si="0"/>
        <v>-0.54107350965664125</v>
      </c>
      <c r="G23" s="17">
        <f t="shared" ca="1" si="1"/>
        <v>0.29066547731752662</v>
      </c>
      <c r="L23" s="17"/>
    </row>
    <row r="24" spans="1:12" x14ac:dyDescent="0.2">
      <c r="A24" s="24">
        <v>12</v>
      </c>
      <c r="B24" s="24">
        <v>1</v>
      </c>
      <c r="C24" s="24">
        <f ca="1"/>
        <v>17</v>
      </c>
      <c r="D24" s="17">
        <f ca="1"/>
        <v>12.458926490343359</v>
      </c>
      <c r="E24" s="17">
        <f t="shared" ca="1" si="0"/>
        <v>0.45892649034335875</v>
      </c>
      <c r="G24" s="17">
        <f t="shared" ca="1" si="1"/>
        <v>0.29841106438288428</v>
      </c>
      <c r="L24" s="17"/>
    </row>
    <row r="25" spans="1:12" x14ac:dyDescent="0.2">
      <c r="A25" s="24">
        <v>16</v>
      </c>
      <c r="B25" s="24">
        <v>1</v>
      </c>
      <c r="C25" s="24">
        <f ca="1"/>
        <v>26</v>
      </c>
      <c r="D25" s="17">
        <f ca="1"/>
        <v>18.607898495211895</v>
      </c>
      <c r="E25" s="17">
        <f t="shared" ca="1" si="0"/>
        <v>2.6078984952118951</v>
      </c>
      <c r="G25" s="17">
        <f t="shared" ca="1" si="1"/>
        <v>3.6181717224349638E-2</v>
      </c>
      <c r="L25" s="17"/>
    </row>
    <row r="26" spans="1:12" x14ac:dyDescent="0.2">
      <c r="A26" s="24">
        <v>15</v>
      </c>
      <c r="B26" s="24">
        <v>1</v>
      </c>
      <c r="C26" s="24">
        <f ca="1"/>
        <v>23</v>
      </c>
      <c r="D26" s="17">
        <f ca="1"/>
        <v>16.558241160255715</v>
      </c>
      <c r="E26" s="17">
        <f t="shared" ca="1" si="0"/>
        <v>1.5582411602557151</v>
      </c>
      <c r="G26" s="17">
        <f t="shared" ca="1" si="1"/>
        <v>0.1467237015411641</v>
      </c>
      <c r="L26" s="17"/>
    </row>
    <row r="27" spans="1:12" x14ac:dyDescent="0.2">
      <c r="A27" s="24">
        <v>16</v>
      </c>
      <c r="B27" s="24">
        <v>1</v>
      </c>
      <c r="C27" s="24">
        <f ca="1"/>
        <v>26</v>
      </c>
      <c r="D27" s="17">
        <f ca="1"/>
        <v>18.607898495211895</v>
      </c>
      <c r="E27" s="17">
        <f t="shared" ca="1" si="0"/>
        <v>2.6078984952118951</v>
      </c>
      <c r="G27" s="17">
        <f t="shared" ca="1" si="1"/>
        <v>3.6181717224349638E-2</v>
      </c>
      <c r="L27" s="17"/>
    </row>
    <row r="28" spans="1:12" x14ac:dyDescent="0.2">
      <c r="A28" s="24">
        <v>15</v>
      </c>
      <c r="B28" s="24">
        <v>1</v>
      </c>
      <c r="C28" s="24">
        <f ca="1"/>
        <v>25</v>
      </c>
      <c r="D28" s="17">
        <f ca="1"/>
        <v>17.924679383559837</v>
      </c>
      <c r="E28" s="17">
        <f t="shared" ca="1" si="0"/>
        <v>2.9246793835598375</v>
      </c>
      <c r="G28" s="17">
        <f t="shared" ca="1" si="1"/>
        <v>2.0644814857305384E-2</v>
      </c>
      <c r="L28" s="17"/>
    </row>
    <row r="29" spans="1:12" x14ac:dyDescent="0.2">
      <c r="A29" s="24">
        <v>15</v>
      </c>
      <c r="B29" s="24">
        <v>1</v>
      </c>
      <c r="C29" s="24">
        <f ca="1"/>
        <v>24</v>
      </c>
      <c r="D29" s="17">
        <f ca="1"/>
        <v>17.241460271907776</v>
      </c>
      <c r="E29" s="17">
        <f t="shared" ca="1" si="0"/>
        <v>2.2414602719077763</v>
      </c>
      <c r="G29" s="17">
        <f t="shared" ca="1" si="1"/>
        <v>6.3908179860316897E-2</v>
      </c>
      <c r="L29" s="17"/>
    </row>
    <row r="30" spans="1:12" x14ac:dyDescent="0.2">
      <c r="A30" s="24">
        <v>14</v>
      </c>
      <c r="B30" s="24">
        <v>1</v>
      </c>
      <c r="C30" s="24">
        <f ca="1"/>
        <v>19</v>
      </c>
      <c r="D30" s="17">
        <f ca="1"/>
        <v>13.825364713647479</v>
      </c>
      <c r="E30" s="17">
        <f t="shared" ca="1" si="0"/>
        <v>-0.17463528635252068</v>
      </c>
      <c r="G30" s="17">
        <f t="shared" ca="1" si="1"/>
        <v>0.31612416936198534</v>
      </c>
      <c r="L30" s="17"/>
    </row>
    <row r="31" spans="1:12" x14ac:dyDescent="0.2">
      <c r="A31" s="24">
        <v>11</v>
      </c>
      <c r="B31" s="24">
        <v>1</v>
      </c>
      <c r="C31" s="24">
        <f ca="1"/>
        <v>14</v>
      </c>
      <c r="D31" s="17">
        <f ca="1"/>
        <v>10.409269155387181</v>
      </c>
      <c r="E31" s="17">
        <f t="shared" ca="1" si="0"/>
        <v>-0.59073084461281944</v>
      </c>
      <c r="G31" s="17">
        <f t="shared" ca="1" si="1"/>
        <v>0.28548233893943797</v>
      </c>
      <c r="L31" s="17"/>
    </row>
    <row r="32" spans="1:12" x14ac:dyDescent="0.2">
      <c r="A32" s="24">
        <v>11</v>
      </c>
      <c r="B32" s="24">
        <v>1</v>
      </c>
      <c r="C32" s="24">
        <f ca="1"/>
        <v>15</v>
      </c>
      <c r="D32" s="17">
        <f ca="1"/>
        <v>11.09248826703924</v>
      </c>
      <c r="E32" s="17">
        <f t="shared" ca="1" si="0"/>
        <v>9.2488267039239958E-2</v>
      </c>
      <c r="G32" s="17">
        <f t="shared" ca="1" si="1"/>
        <v>0.31835277839425191</v>
      </c>
      <c r="L32" s="17"/>
    </row>
    <row r="33" spans="1:12" x14ac:dyDescent="0.2">
      <c r="A33" s="24">
        <v>14</v>
      </c>
      <c r="B33" s="24">
        <v>1</v>
      </c>
      <c r="C33" s="24">
        <f ca="1"/>
        <v>17</v>
      </c>
      <c r="D33" s="17">
        <f ca="1"/>
        <v>12.458926490343359</v>
      </c>
      <c r="E33" s="17">
        <f t="shared" ca="1" si="0"/>
        <v>-1.5410735096566412</v>
      </c>
      <c r="G33" s="17">
        <f t="shared" ca="1" si="1"/>
        <v>0.14924443441661395</v>
      </c>
      <c r="L33" s="17"/>
    </row>
    <row r="34" spans="1:12" x14ac:dyDescent="0.2">
      <c r="A34" s="24">
        <v>19</v>
      </c>
      <c r="B34" s="24">
        <v>1</v>
      </c>
      <c r="C34" s="24">
        <f ca="1"/>
        <v>27</v>
      </c>
      <c r="D34" s="17">
        <f ca="1"/>
        <v>19.291117606863956</v>
      </c>
      <c r="E34" s="17">
        <f t="shared" ca="1" si="0"/>
        <v>0.29111760686395627</v>
      </c>
      <c r="G34" s="17">
        <f t="shared" ca="1" si="1"/>
        <v>0.31068098494392388</v>
      </c>
      <c r="L34" s="17"/>
    </row>
    <row r="35" spans="1:12" x14ac:dyDescent="0.2">
      <c r="A35" s="24">
        <v>22</v>
      </c>
      <c r="B35" s="24">
        <v>1</v>
      </c>
      <c r="C35" s="24">
        <f ca="1"/>
        <v>30</v>
      </c>
      <c r="D35" s="17">
        <f ca="1"/>
        <v>21.340774941820136</v>
      </c>
      <c r="E35" s="17">
        <f t="shared" ca="1" si="0"/>
        <v>-0.65922505817986377</v>
      </c>
      <c r="G35" s="17">
        <f t="shared" ca="1" si="1"/>
        <v>0.27776379398250539</v>
      </c>
      <c r="L35" s="17"/>
    </row>
    <row r="36" spans="1:12" x14ac:dyDescent="0.2">
      <c r="A36" s="24">
        <v>18</v>
      </c>
      <c r="B36" s="24">
        <v>1</v>
      </c>
      <c r="C36" s="24">
        <f ca="1"/>
        <v>26</v>
      </c>
      <c r="D36" s="17">
        <f ca="1"/>
        <v>18.607898495211895</v>
      </c>
      <c r="E36" s="17">
        <f t="shared" ca="1" si="0"/>
        <v>0.6078984952118951</v>
      </c>
      <c r="G36" s="17">
        <f t="shared" ca="1" si="1"/>
        <v>0.28360781451993688</v>
      </c>
      <c r="L36" s="17"/>
    </row>
    <row r="37" spans="1:12" x14ac:dyDescent="0.2">
      <c r="A37" s="24">
        <v>18</v>
      </c>
      <c r="B37" s="24">
        <v>1</v>
      </c>
      <c r="C37" s="24">
        <f ca="1"/>
        <v>29</v>
      </c>
      <c r="D37" s="17">
        <f ca="1"/>
        <v>20.657555830168075</v>
      </c>
      <c r="E37" s="17">
        <f t="shared" ca="1" si="0"/>
        <v>2.6575558301680751</v>
      </c>
      <c r="G37" s="17">
        <f t="shared" ca="1" si="1"/>
        <v>3.327632904268165E-2</v>
      </c>
      <c r="L37" s="17"/>
    </row>
    <row r="38" spans="1:12" x14ac:dyDescent="0.2">
      <c r="A38" s="24">
        <v>17</v>
      </c>
      <c r="B38" s="24">
        <v>1</v>
      </c>
      <c r="C38" s="24">
        <f ca="1"/>
        <v>26</v>
      </c>
      <c r="D38" s="17">
        <f ca="1"/>
        <v>18.607898495211895</v>
      </c>
      <c r="E38" s="17">
        <f t="shared" ca="1" si="0"/>
        <v>1.6078984952118951</v>
      </c>
      <c r="G38" s="17">
        <f t="shared" ca="1" si="1"/>
        <v>0.13952132892333158</v>
      </c>
      <c r="L38" s="17"/>
    </row>
    <row r="39" spans="1:12" x14ac:dyDescent="0.2">
      <c r="A39" s="24">
        <v>18</v>
      </c>
      <c r="B39" s="24">
        <v>1</v>
      </c>
      <c r="C39" s="24">
        <f ca="1"/>
        <v>24</v>
      </c>
      <c r="D39" s="17">
        <f ca="1"/>
        <v>17.241460271907776</v>
      </c>
      <c r="E39" s="17">
        <f t="shared" ca="1" si="0"/>
        <v>-0.7585397280922237</v>
      </c>
      <c r="G39" s="17">
        <f t="shared" ca="1" si="1"/>
        <v>0.2655208098682208</v>
      </c>
      <c r="L39" s="17"/>
    </row>
    <row r="40" spans="1:12" x14ac:dyDescent="0.2">
      <c r="A40" s="24">
        <v>17</v>
      </c>
      <c r="B40" s="24">
        <v>1</v>
      </c>
      <c r="C40" s="24">
        <f ca="1"/>
        <v>24</v>
      </c>
      <c r="D40" s="17">
        <f ca="1"/>
        <v>17.241460271907776</v>
      </c>
      <c r="E40" s="17">
        <f t="shared" ca="1" si="0"/>
        <v>0.2414602719077763</v>
      </c>
      <c r="G40" s="17">
        <f t="shared" ca="1" si="1"/>
        <v>0.31332258364370175</v>
      </c>
      <c r="L40" s="17"/>
    </row>
    <row r="41" spans="1:12" x14ac:dyDescent="0.2">
      <c r="A41" s="24">
        <v>16</v>
      </c>
      <c r="B41" s="24">
        <v>1</v>
      </c>
      <c r="C41" s="24">
        <f ca="1"/>
        <v>22</v>
      </c>
      <c r="D41" s="17">
        <f ca="1"/>
        <v>15.875022048603658</v>
      </c>
      <c r="E41" s="17">
        <f t="shared" ca="1" si="0"/>
        <v>-0.12497795139634249</v>
      </c>
      <c r="G41" s="17">
        <f t="shared" ca="1" si="1"/>
        <v>0.31763349392564566</v>
      </c>
      <c r="L41" s="17"/>
    </row>
    <row r="42" spans="1:12" x14ac:dyDescent="0.2">
      <c r="A42" s="24">
        <v>16</v>
      </c>
      <c r="B42" s="24">
        <v>1</v>
      </c>
      <c r="C42" s="24">
        <f ca="1"/>
        <v>22</v>
      </c>
      <c r="D42" s="17">
        <f ca="1"/>
        <v>15.875022048603658</v>
      </c>
      <c r="E42" s="17">
        <f t="shared" ca="1" si="0"/>
        <v>-0.12497795139634249</v>
      </c>
      <c r="G42" s="17">
        <f t="shared" ca="1" si="1"/>
        <v>0.31763349392564566</v>
      </c>
      <c r="L42" s="17"/>
    </row>
    <row r="43" spans="1:12" x14ac:dyDescent="0.2">
      <c r="A43" s="24">
        <v>17</v>
      </c>
      <c r="B43" s="24">
        <v>1</v>
      </c>
      <c r="C43" s="24">
        <f ca="1"/>
        <v>24</v>
      </c>
      <c r="D43" s="17">
        <f ca="1"/>
        <v>17.241460271907776</v>
      </c>
      <c r="E43" s="17">
        <f t="shared" ca="1" si="0"/>
        <v>0.2414602719077763</v>
      </c>
      <c r="G43" s="17">
        <f t="shared" ca="1" si="1"/>
        <v>0.31332258364370175</v>
      </c>
      <c r="L43" s="17"/>
    </row>
    <row r="44" spans="1:12" x14ac:dyDescent="0.2">
      <c r="A44" s="24">
        <v>17</v>
      </c>
      <c r="B44" s="24">
        <v>1</v>
      </c>
      <c r="C44" s="24">
        <f ca="1"/>
        <v>24</v>
      </c>
      <c r="D44" s="17">
        <f ca="1"/>
        <v>17.241460271907776</v>
      </c>
      <c r="E44" s="17">
        <f t="shared" ca="1" si="0"/>
        <v>0.2414602719077763</v>
      </c>
      <c r="G44" s="17">
        <f t="shared" ca="1" si="1"/>
        <v>0.31332258364370175</v>
      </c>
      <c r="L44" s="17"/>
    </row>
    <row r="45" spans="1:12" x14ac:dyDescent="0.2">
      <c r="A45" s="24">
        <v>11</v>
      </c>
      <c r="B45" s="24">
        <v>1</v>
      </c>
      <c r="C45" s="24">
        <f ca="1"/>
        <v>17</v>
      </c>
      <c r="D45" s="17">
        <f ca="1"/>
        <v>12.458926490343359</v>
      </c>
      <c r="E45" s="17">
        <f t="shared" ca="1" si="0"/>
        <v>1.4589264903433588</v>
      </c>
      <c r="G45" s="17">
        <f t="shared" ca="1" si="1"/>
        <v>0.16149629011123415</v>
      </c>
      <c r="L45" s="17"/>
    </row>
    <row r="46" spans="1:12" x14ac:dyDescent="0.2">
      <c r="A46" s="24">
        <v>15</v>
      </c>
      <c r="B46" s="24">
        <v>1</v>
      </c>
      <c r="C46" s="24">
        <f ca="1"/>
        <v>22</v>
      </c>
      <c r="D46" s="17">
        <f ca="1"/>
        <v>15.875022048603658</v>
      </c>
      <c r="E46" s="17">
        <f t="shared" ca="1" si="0"/>
        <v>0.87502204860365751</v>
      </c>
      <c r="G46" s="17">
        <f t="shared" ca="1" si="1"/>
        <v>0.2498287819911226</v>
      </c>
      <c r="L46" s="17"/>
    </row>
    <row r="47" spans="1:12" x14ac:dyDescent="0.2">
      <c r="A47" s="24">
        <v>15</v>
      </c>
      <c r="B47" s="24">
        <v>1</v>
      </c>
      <c r="C47" s="24">
        <f ca="1"/>
        <v>21</v>
      </c>
      <c r="D47" s="17">
        <f ca="1"/>
        <v>15.191802936951598</v>
      </c>
      <c r="E47" s="17">
        <f t="shared" ca="1" si="0"/>
        <v>0.19180293695159811</v>
      </c>
      <c r="G47" s="17">
        <f t="shared" ca="1" si="1"/>
        <v>0.31548813891774308</v>
      </c>
      <c r="L47" s="17"/>
    </row>
    <row r="48" spans="1:12" x14ac:dyDescent="0.2">
      <c r="A48" s="24">
        <v>16</v>
      </c>
      <c r="B48" s="24">
        <v>1</v>
      </c>
      <c r="C48" s="24">
        <f ca="1"/>
        <v>23</v>
      </c>
      <c r="D48" s="17">
        <f ca="1"/>
        <v>16.558241160255715</v>
      </c>
      <c r="E48" s="17">
        <f t="shared" ca="1" si="0"/>
        <v>0.55824116025571513</v>
      </c>
      <c r="G48" s="17">
        <f t="shared" ca="1" si="1"/>
        <v>0.28891457937292003</v>
      </c>
      <c r="L48" s="17"/>
    </row>
    <row r="49" spans="1:12" x14ac:dyDescent="0.2">
      <c r="A49" s="24">
        <v>16</v>
      </c>
      <c r="B49" s="24">
        <v>1</v>
      </c>
      <c r="C49" s="24">
        <f ca="1"/>
        <v>23</v>
      </c>
      <c r="D49" s="17">
        <f ca="1"/>
        <v>16.558241160255715</v>
      </c>
      <c r="E49" s="17">
        <f t="shared" ca="1" si="0"/>
        <v>0.55824116025571513</v>
      </c>
      <c r="G49" s="17">
        <f t="shared" ca="1" si="1"/>
        <v>0.28891457937292003</v>
      </c>
      <c r="L49" s="17"/>
    </row>
    <row r="50" spans="1:12" x14ac:dyDescent="0.2">
      <c r="A50" s="24">
        <v>15</v>
      </c>
      <c r="B50" s="24">
        <v>1</v>
      </c>
      <c r="C50" s="24">
        <f ca="1"/>
        <v>19</v>
      </c>
      <c r="D50" s="17">
        <f ca="1"/>
        <v>13.825364713647479</v>
      </c>
      <c r="E50" s="17">
        <f t="shared" ca="1" si="0"/>
        <v>-1.1746352863525207</v>
      </c>
      <c r="G50" s="17">
        <f t="shared" ca="1" si="1"/>
        <v>0.20523871008550823</v>
      </c>
      <c r="L50" s="17"/>
    </row>
    <row r="51" spans="1:12" x14ac:dyDescent="0.2">
      <c r="A51" s="24">
        <v>14</v>
      </c>
      <c r="B51" s="24">
        <v>1</v>
      </c>
      <c r="C51" s="24">
        <f ca="1"/>
        <v>18</v>
      </c>
      <c r="D51" s="17">
        <f ca="1"/>
        <v>13.142145601995418</v>
      </c>
      <c r="E51" s="17">
        <f t="shared" ca="1" si="0"/>
        <v>-0.85785439800458185</v>
      </c>
      <c r="G51" s="17">
        <f t="shared" ca="1" si="1"/>
        <v>0.25221954505601618</v>
      </c>
      <c r="L51" s="17"/>
    </row>
    <row r="52" spans="1:12" x14ac:dyDescent="0.2">
      <c r="A52" s="24">
        <v>13</v>
      </c>
      <c r="B52" s="24">
        <v>1</v>
      </c>
      <c r="C52" s="24">
        <f ca="1"/>
        <v>17</v>
      </c>
      <c r="D52" s="17">
        <f ca="1"/>
        <v>12.458926490343359</v>
      </c>
      <c r="E52" s="17">
        <f t="shared" ca="1" si="0"/>
        <v>-0.54107350965664125</v>
      </c>
      <c r="G52" s="17">
        <f t="shared" ca="1" si="1"/>
        <v>0.29066547731752662</v>
      </c>
      <c r="L52" s="17"/>
    </row>
    <row r="53" spans="1:12" x14ac:dyDescent="0.2">
      <c r="A53" s="24">
        <v>14</v>
      </c>
      <c r="B53" s="24">
        <v>1</v>
      </c>
      <c r="C53" s="24">
        <f ca="1"/>
        <v>17</v>
      </c>
      <c r="D53" s="17">
        <f ca="1"/>
        <v>12.458926490343359</v>
      </c>
      <c r="E53" s="17">
        <f t="shared" ca="1" si="0"/>
        <v>-1.5410735096566412</v>
      </c>
      <c r="G53" s="17">
        <f t="shared" ca="1" si="1"/>
        <v>0.14924443441661395</v>
      </c>
      <c r="L53" s="17"/>
    </row>
    <row r="54" spans="1:12" x14ac:dyDescent="0.2">
      <c r="A54" s="24">
        <v>14</v>
      </c>
      <c r="B54" s="24">
        <v>1</v>
      </c>
      <c r="C54" s="24">
        <f ca="1"/>
        <v>19</v>
      </c>
      <c r="D54" s="17">
        <f ca="1"/>
        <v>13.825364713647479</v>
      </c>
      <c r="E54" s="17">
        <f t="shared" ca="1" si="0"/>
        <v>-0.17463528635252068</v>
      </c>
      <c r="G54" s="17">
        <f t="shared" ca="1" si="1"/>
        <v>0.31612416936198534</v>
      </c>
      <c r="L54" s="17"/>
    </row>
    <row r="55" spans="1:12" x14ac:dyDescent="0.2">
      <c r="A55" s="24">
        <v>14</v>
      </c>
      <c r="B55" s="24">
        <v>1</v>
      </c>
      <c r="C55" s="24">
        <f ca="1"/>
        <v>19</v>
      </c>
      <c r="D55" s="17">
        <f ca="1"/>
        <v>13.825364713647479</v>
      </c>
      <c r="E55" s="17">
        <f t="shared" ca="1" si="0"/>
        <v>-0.17463528635252068</v>
      </c>
      <c r="G55" s="17">
        <f t="shared" ca="1" si="1"/>
        <v>0.31612416936198534</v>
      </c>
      <c r="L55" s="17"/>
    </row>
    <row r="56" spans="1:12" x14ac:dyDescent="0.2">
      <c r="A56" s="24">
        <v>9</v>
      </c>
      <c r="B56" s="24">
        <v>1</v>
      </c>
      <c r="C56" s="24">
        <f ca="1"/>
        <v>12</v>
      </c>
      <c r="D56" s="17">
        <f ca="1"/>
        <v>9.04283093208306</v>
      </c>
      <c r="E56" s="17">
        <f t="shared" ca="1" si="0"/>
        <v>4.2830932083059992E-2</v>
      </c>
      <c r="G56" s="17">
        <f t="shared" ca="1" si="1"/>
        <v>0.31903836846290684</v>
      </c>
      <c r="L56" s="17"/>
    </row>
    <row r="57" spans="1:12" x14ac:dyDescent="0.2">
      <c r="A57" s="24">
        <v>11</v>
      </c>
      <c r="B57" s="24">
        <v>1</v>
      </c>
      <c r="C57" s="24">
        <f ca="1"/>
        <v>17</v>
      </c>
      <c r="D57" s="17">
        <f ca="1"/>
        <v>12.458926490343359</v>
      </c>
      <c r="E57" s="17">
        <f t="shared" ca="1" si="0"/>
        <v>1.4589264903433588</v>
      </c>
      <c r="G57" s="17">
        <f t="shared" ca="1" si="1"/>
        <v>0.16149629011123415</v>
      </c>
      <c r="L57" s="17"/>
    </row>
    <row r="58" spans="1:12" x14ac:dyDescent="0.2">
      <c r="A58" s="24">
        <v>11</v>
      </c>
      <c r="B58" s="24">
        <v>1</v>
      </c>
      <c r="C58" s="24">
        <f ca="1"/>
        <v>15</v>
      </c>
      <c r="D58" s="17">
        <f ca="1"/>
        <v>11.09248826703924</v>
      </c>
      <c r="E58" s="17">
        <f t="shared" ca="1" si="0"/>
        <v>9.2488267039239958E-2</v>
      </c>
      <c r="G58" s="17">
        <f t="shared" ca="1" si="1"/>
        <v>0.31835277839425191</v>
      </c>
      <c r="L58" s="17"/>
    </row>
    <row r="59" spans="1:12" x14ac:dyDescent="0.2">
      <c r="A59" s="24">
        <v>13</v>
      </c>
      <c r="B59" s="24">
        <v>1</v>
      </c>
      <c r="C59" s="24">
        <f ca="1"/>
        <v>17</v>
      </c>
      <c r="D59" s="17">
        <f ca="1"/>
        <v>12.458926490343359</v>
      </c>
      <c r="E59" s="17">
        <f t="shared" ca="1" si="0"/>
        <v>-0.54107350965664125</v>
      </c>
      <c r="G59" s="17">
        <f t="shared" ca="1" si="1"/>
        <v>0.29066547731752662</v>
      </c>
      <c r="L59" s="17"/>
    </row>
    <row r="60" spans="1:12" x14ac:dyDescent="0.2">
      <c r="A60" s="24">
        <v>13</v>
      </c>
      <c r="B60" s="24">
        <v>1</v>
      </c>
      <c r="C60" s="24">
        <f ca="1"/>
        <v>17</v>
      </c>
      <c r="D60" s="17">
        <f ca="1"/>
        <v>12.458926490343359</v>
      </c>
      <c r="E60" s="17">
        <f t="shared" ca="1" si="0"/>
        <v>-0.54107350965664125</v>
      </c>
      <c r="G60" s="17">
        <f t="shared" ca="1" si="1"/>
        <v>0.29066547731752662</v>
      </c>
      <c r="L60" s="17"/>
    </row>
    <row r="61" spans="1:12" x14ac:dyDescent="0.2">
      <c r="A61" s="24">
        <v>9</v>
      </c>
      <c r="B61" s="24">
        <v>1</v>
      </c>
      <c r="C61" s="24">
        <f ca="1"/>
        <v>12</v>
      </c>
      <c r="D61" s="17">
        <f ca="1"/>
        <v>9.04283093208306</v>
      </c>
      <c r="E61" s="17">
        <f t="shared" ca="1" si="0"/>
        <v>4.2830932083059992E-2</v>
      </c>
      <c r="G61" s="17">
        <f t="shared" ca="1" si="1"/>
        <v>0.31903836846290684</v>
      </c>
      <c r="L61" s="17"/>
    </row>
    <row r="62" spans="1:12" x14ac:dyDescent="0.2">
      <c r="A62" s="24">
        <v>13</v>
      </c>
      <c r="B62" s="24">
        <v>1</v>
      </c>
      <c r="C62" s="24">
        <f ca="1"/>
        <v>17</v>
      </c>
      <c r="D62" s="17">
        <f ca="1"/>
        <v>12.458926490343359</v>
      </c>
      <c r="E62" s="17">
        <f t="shared" ca="1" si="0"/>
        <v>-0.54107350965664125</v>
      </c>
      <c r="G62" s="17">
        <f t="shared" ca="1" si="1"/>
        <v>0.29066547731752662</v>
      </c>
      <c r="L62" s="17"/>
    </row>
    <row r="63" spans="1:12" x14ac:dyDescent="0.2">
      <c r="A63" s="24">
        <v>11</v>
      </c>
      <c r="B63" s="24">
        <v>1</v>
      </c>
      <c r="C63" s="24">
        <f ca="1"/>
        <v>16</v>
      </c>
      <c r="D63" s="17">
        <f ca="1"/>
        <v>11.775707378691299</v>
      </c>
      <c r="E63" s="17">
        <f t="shared" ca="1" si="0"/>
        <v>0.77570737869129935</v>
      </c>
      <c r="G63" s="17">
        <f t="shared" ca="1" si="1"/>
        <v>0.26329124156712214</v>
      </c>
      <c r="L63" s="17"/>
    </row>
    <row r="64" spans="1:12" x14ac:dyDescent="0.2">
      <c r="A64" s="24">
        <v>13</v>
      </c>
      <c r="B64" s="24">
        <v>1</v>
      </c>
      <c r="C64" s="24">
        <f ca="1"/>
        <v>18</v>
      </c>
      <c r="D64" s="17">
        <f ca="1"/>
        <v>13.142145601995418</v>
      </c>
      <c r="E64" s="17">
        <f t="shared" ca="1" si="0"/>
        <v>0.14214560199541815</v>
      </c>
      <c r="G64" s="17">
        <f t="shared" ca="1" si="1"/>
        <v>0.31716750413300532</v>
      </c>
      <c r="L64" s="17"/>
    </row>
    <row r="65" spans="1:12" x14ac:dyDescent="0.2">
      <c r="A65" s="24">
        <v>11</v>
      </c>
      <c r="B65" s="24">
        <v>1</v>
      </c>
      <c r="C65" s="24">
        <f ca="1"/>
        <v>15</v>
      </c>
      <c r="D65" s="17">
        <f ca="1"/>
        <v>11.09248826703924</v>
      </c>
      <c r="E65" s="17">
        <f t="shared" ca="1" si="0"/>
        <v>9.2488267039239958E-2</v>
      </c>
      <c r="G65" s="17">
        <f t="shared" ca="1" si="1"/>
        <v>0.31835277839425191</v>
      </c>
      <c r="L65" s="17"/>
    </row>
    <row r="66" spans="1:12" x14ac:dyDescent="0.2">
      <c r="A66" s="24">
        <v>12</v>
      </c>
      <c r="B66" s="24">
        <v>1</v>
      </c>
      <c r="C66" s="24">
        <f ca="1"/>
        <v>16</v>
      </c>
      <c r="D66" s="17">
        <f ca="1"/>
        <v>11.775707378691299</v>
      </c>
      <c r="E66" s="17">
        <f t="shared" ca="1" si="0"/>
        <v>-0.22429262130870065</v>
      </c>
      <c r="G66" s="17">
        <f t="shared" ca="1" si="1"/>
        <v>0.31412566572102818</v>
      </c>
      <c r="L66" s="17"/>
    </row>
    <row r="67" spans="1:12" x14ac:dyDescent="0.2">
      <c r="A67" s="24">
        <v>9</v>
      </c>
      <c r="B67" s="24">
        <v>1</v>
      </c>
      <c r="C67" s="24">
        <f ca="1"/>
        <v>12</v>
      </c>
      <c r="D67" s="17">
        <f ca="1"/>
        <v>9.04283093208306</v>
      </c>
      <c r="E67" s="17">
        <f t="shared" ref="E67:E130" ca="1" si="2">D67-A67</f>
        <v>4.2830932083059992E-2</v>
      </c>
      <c r="G67" s="17">
        <f t="shared" ref="G67:G130" ca="1" si="3">_xlfn.NORM.DIST(E67,0,$F$2,FALSE)</f>
        <v>0.31903836846290684</v>
      </c>
      <c r="L67" s="17"/>
    </row>
    <row r="68" spans="1:12" x14ac:dyDescent="0.2">
      <c r="A68" s="24">
        <v>13</v>
      </c>
      <c r="B68" s="24">
        <v>1</v>
      </c>
      <c r="C68" s="24">
        <f ca="1"/>
        <v>17</v>
      </c>
      <c r="D68" s="17">
        <f ca="1"/>
        <v>12.458926490343359</v>
      </c>
      <c r="E68" s="17">
        <f t="shared" ca="1" si="2"/>
        <v>-0.54107350965664125</v>
      </c>
      <c r="G68" s="17">
        <f t="shared" ca="1" si="3"/>
        <v>0.29066547731752662</v>
      </c>
      <c r="L68" s="17"/>
    </row>
    <row r="69" spans="1:12" x14ac:dyDescent="0.2">
      <c r="A69" s="24">
        <v>13</v>
      </c>
      <c r="B69" s="24">
        <v>1</v>
      </c>
      <c r="C69" s="24">
        <f ca="1"/>
        <v>17</v>
      </c>
      <c r="D69" s="17">
        <f ca="1"/>
        <v>12.458926490343359</v>
      </c>
      <c r="E69" s="17">
        <f t="shared" ca="1" si="2"/>
        <v>-0.54107350965664125</v>
      </c>
      <c r="G69" s="17">
        <f t="shared" ca="1" si="3"/>
        <v>0.29066547731752662</v>
      </c>
      <c r="L69" s="17"/>
    </row>
    <row r="70" spans="1:12" x14ac:dyDescent="0.2">
      <c r="A70" s="24">
        <v>12</v>
      </c>
      <c r="B70" s="24">
        <v>1</v>
      </c>
      <c r="C70" s="24">
        <f ca="1"/>
        <v>16</v>
      </c>
      <c r="D70" s="17">
        <f ca="1"/>
        <v>11.775707378691299</v>
      </c>
      <c r="E70" s="17">
        <f t="shared" ca="1" si="2"/>
        <v>-0.22429262130870065</v>
      </c>
      <c r="G70" s="17">
        <f t="shared" ca="1" si="3"/>
        <v>0.31412566572102818</v>
      </c>
      <c r="L70" s="17"/>
    </row>
    <row r="71" spans="1:12" x14ac:dyDescent="0.2">
      <c r="A71" s="24">
        <v>9</v>
      </c>
      <c r="B71" s="24">
        <v>1</v>
      </c>
      <c r="C71" s="24">
        <f ca="1"/>
        <v>12</v>
      </c>
      <c r="D71" s="17">
        <f ca="1"/>
        <v>9.04283093208306</v>
      </c>
      <c r="E71" s="17">
        <f t="shared" ca="1" si="2"/>
        <v>4.2830932083059992E-2</v>
      </c>
      <c r="G71" s="17">
        <f t="shared" ca="1" si="3"/>
        <v>0.31903836846290684</v>
      </c>
      <c r="L71" s="17"/>
    </row>
    <row r="72" spans="1:12" x14ac:dyDescent="0.2">
      <c r="A72" s="24">
        <v>11</v>
      </c>
      <c r="B72" s="24">
        <v>1</v>
      </c>
      <c r="C72" s="24">
        <f ca="1"/>
        <v>15</v>
      </c>
      <c r="D72" s="17">
        <f ca="1"/>
        <v>11.09248826703924</v>
      </c>
      <c r="E72" s="17">
        <f t="shared" ca="1" si="2"/>
        <v>9.2488267039239958E-2</v>
      </c>
      <c r="G72" s="17">
        <f t="shared" ca="1" si="3"/>
        <v>0.31835277839425191</v>
      </c>
      <c r="L72" s="17"/>
    </row>
    <row r="73" spans="1:12" x14ac:dyDescent="0.2">
      <c r="A73" s="24">
        <v>11</v>
      </c>
      <c r="B73" s="24">
        <v>1</v>
      </c>
      <c r="C73" s="24">
        <f ca="1"/>
        <v>16</v>
      </c>
      <c r="D73" s="17">
        <f ca="1"/>
        <v>11.775707378691299</v>
      </c>
      <c r="E73" s="17">
        <f t="shared" ca="1" si="2"/>
        <v>0.77570737869129935</v>
      </c>
      <c r="G73" s="17">
        <f t="shared" ca="1" si="3"/>
        <v>0.26329124156712214</v>
      </c>
      <c r="L73" s="17"/>
    </row>
    <row r="74" spans="1:12" x14ac:dyDescent="0.2">
      <c r="A74" s="24">
        <v>13</v>
      </c>
      <c r="B74" s="24">
        <v>1</v>
      </c>
      <c r="C74" s="24">
        <f ca="1"/>
        <v>17</v>
      </c>
      <c r="D74" s="17">
        <f ca="1"/>
        <v>12.458926490343359</v>
      </c>
      <c r="E74" s="17">
        <f t="shared" ca="1" si="2"/>
        <v>-0.54107350965664125</v>
      </c>
      <c r="G74" s="17">
        <f t="shared" ca="1" si="3"/>
        <v>0.29066547731752662</v>
      </c>
      <c r="L74" s="17"/>
    </row>
    <row r="75" spans="1:12" x14ac:dyDescent="0.2">
      <c r="A75" s="24">
        <v>11</v>
      </c>
      <c r="B75" s="24">
        <v>1</v>
      </c>
      <c r="C75" s="24">
        <f ca="1"/>
        <v>15</v>
      </c>
      <c r="D75" s="17">
        <f ca="1"/>
        <v>11.09248826703924</v>
      </c>
      <c r="E75" s="17">
        <f t="shared" ca="1" si="2"/>
        <v>9.2488267039239958E-2</v>
      </c>
      <c r="G75" s="17">
        <f t="shared" ca="1" si="3"/>
        <v>0.31835277839425191</v>
      </c>
      <c r="L75" s="17"/>
    </row>
    <row r="76" spans="1:12" x14ac:dyDescent="0.2">
      <c r="A76" s="24">
        <v>11</v>
      </c>
      <c r="B76" s="24">
        <v>1</v>
      </c>
      <c r="C76" s="24">
        <f ca="1"/>
        <v>17</v>
      </c>
      <c r="D76" s="17">
        <f ca="1"/>
        <v>12.458926490343359</v>
      </c>
      <c r="E76" s="17">
        <f t="shared" ca="1" si="2"/>
        <v>1.4589264903433588</v>
      </c>
      <c r="G76" s="17">
        <f t="shared" ca="1" si="3"/>
        <v>0.16149629011123415</v>
      </c>
      <c r="L76" s="17"/>
    </row>
    <row r="77" spans="1:12" x14ac:dyDescent="0.2">
      <c r="A77" s="24">
        <v>11</v>
      </c>
      <c r="B77" s="24">
        <v>1</v>
      </c>
      <c r="C77" s="24">
        <f ca="1"/>
        <v>17</v>
      </c>
      <c r="D77" s="17">
        <f ca="1"/>
        <v>12.458926490343359</v>
      </c>
      <c r="E77" s="17">
        <f t="shared" ca="1" si="2"/>
        <v>1.4589264903433588</v>
      </c>
      <c r="G77" s="17">
        <f t="shared" ca="1" si="3"/>
        <v>0.16149629011123415</v>
      </c>
      <c r="L77" s="17"/>
    </row>
    <row r="78" spans="1:12" x14ac:dyDescent="0.2">
      <c r="A78" s="24">
        <v>12</v>
      </c>
      <c r="B78" s="24">
        <v>1</v>
      </c>
      <c r="C78" s="24">
        <f ca="1"/>
        <v>18</v>
      </c>
      <c r="D78" s="17">
        <f ca="1"/>
        <v>13.142145601995418</v>
      </c>
      <c r="E78" s="17">
        <f t="shared" ca="1" si="2"/>
        <v>1.1421456019954181</v>
      </c>
      <c r="G78" s="17">
        <f t="shared" ca="1" si="3"/>
        <v>0.21024457151414655</v>
      </c>
      <c r="L78" s="17"/>
    </row>
    <row r="79" spans="1:12" x14ac:dyDescent="0.2">
      <c r="A79" s="24">
        <v>14</v>
      </c>
      <c r="B79" s="24">
        <v>1</v>
      </c>
      <c r="C79" s="24">
        <f ca="1"/>
        <v>17</v>
      </c>
      <c r="D79" s="17">
        <f ca="1"/>
        <v>12.458926490343359</v>
      </c>
      <c r="E79" s="17">
        <f t="shared" ca="1" si="2"/>
        <v>-1.5410735096566412</v>
      </c>
      <c r="G79" s="17">
        <f t="shared" ca="1" si="3"/>
        <v>0.14924443441661395</v>
      </c>
      <c r="L79" s="17"/>
    </row>
    <row r="80" spans="1:12" x14ac:dyDescent="0.2">
      <c r="A80" s="24">
        <v>15</v>
      </c>
      <c r="B80" s="24">
        <v>1</v>
      </c>
      <c r="C80" s="24">
        <f ca="1"/>
        <v>19</v>
      </c>
      <c r="D80" s="17">
        <f ca="1"/>
        <v>13.825364713647479</v>
      </c>
      <c r="E80" s="17">
        <f t="shared" ca="1" si="2"/>
        <v>-1.1746352863525207</v>
      </c>
      <c r="G80" s="17">
        <f t="shared" ca="1" si="3"/>
        <v>0.20523871008550823</v>
      </c>
      <c r="L80" s="17"/>
    </row>
    <row r="81" spans="1:12" x14ac:dyDescent="0.2">
      <c r="A81" s="24">
        <v>14</v>
      </c>
      <c r="B81" s="24">
        <v>1</v>
      </c>
      <c r="C81" s="24">
        <f ca="1"/>
        <v>17</v>
      </c>
      <c r="D81" s="17">
        <f ca="1"/>
        <v>12.458926490343359</v>
      </c>
      <c r="E81" s="17">
        <f t="shared" ca="1" si="2"/>
        <v>-1.5410735096566412</v>
      </c>
      <c r="G81" s="17">
        <f t="shared" ca="1" si="3"/>
        <v>0.14924443441661395</v>
      </c>
      <c r="L81" s="17"/>
    </row>
    <row r="82" spans="1:12" x14ac:dyDescent="0.2">
      <c r="A82" s="24">
        <v>13</v>
      </c>
      <c r="B82" s="24">
        <v>1</v>
      </c>
      <c r="C82" s="24">
        <f ca="1"/>
        <v>19</v>
      </c>
      <c r="D82" s="17">
        <f ca="1"/>
        <v>13.825364713647479</v>
      </c>
      <c r="E82" s="17">
        <f t="shared" ca="1" si="2"/>
        <v>0.82536471364747932</v>
      </c>
      <c r="G82" s="17">
        <f t="shared" ca="1" si="3"/>
        <v>0.25667424064304967</v>
      </c>
      <c r="L82" s="17"/>
    </row>
    <row r="83" spans="1:12" x14ac:dyDescent="0.2">
      <c r="A83" s="24">
        <v>13</v>
      </c>
      <c r="B83" s="24">
        <v>1</v>
      </c>
      <c r="C83" s="24">
        <f ca="1"/>
        <v>19</v>
      </c>
      <c r="D83" s="17">
        <f ca="1"/>
        <v>13.825364713647479</v>
      </c>
      <c r="E83" s="17">
        <f t="shared" ca="1" si="2"/>
        <v>0.82536471364747932</v>
      </c>
      <c r="G83" s="17">
        <f t="shared" ca="1" si="3"/>
        <v>0.25667424064304967</v>
      </c>
      <c r="L83" s="17"/>
    </row>
    <row r="84" spans="1:12" x14ac:dyDescent="0.2">
      <c r="A84" s="24">
        <v>13</v>
      </c>
      <c r="B84" s="24">
        <v>1</v>
      </c>
      <c r="C84" s="24">
        <f ca="1"/>
        <v>17</v>
      </c>
      <c r="D84" s="17">
        <f ca="1"/>
        <v>12.458926490343359</v>
      </c>
      <c r="E84" s="17">
        <f t="shared" ca="1" si="2"/>
        <v>-0.54107350965664125</v>
      </c>
      <c r="G84" s="17">
        <f t="shared" ca="1" si="3"/>
        <v>0.29066547731752662</v>
      </c>
      <c r="L84" s="17"/>
    </row>
    <row r="85" spans="1:12" x14ac:dyDescent="0.2">
      <c r="A85" s="24">
        <v>14</v>
      </c>
      <c r="B85" s="24">
        <v>1</v>
      </c>
      <c r="C85" s="24">
        <f ca="1"/>
        <v>17</v>
      </c>
      <c r="D85" s="17">
        <f ca="1"/>
        <v>12.458926490343359</v>
      </c>
      <c r="E85" s="17">
        <f t="shared" ca="1" si="2"/>
        <v>-1.5410735096566412</v>
      </c>
      <c r="G85" s="17">
        <f t="shared" ca="1" si="3"/>
        <v>0.14924443441661395</v>
      </c>
      <c r="L85" s="17"/>
    </row>
    <row r="86" spans="1:12" x14ac:dyDescent="0.2">
      <c r="A86" s="24">
        <v>14</v>
      </c>
      <c r="B86" s="24">
        <v>1</v>
      </c>
      <c r="C86" s="24">
        <f ca="1"/>
        <v>17</v>
      </c>
      <c r="D86" s="17">
        <f ca="1"/>
        <v>12.458926490343359</v>
      </c>
      <c r="E86" s="17">
        <f t="shared" ca="1" si="2"/>
        <v>-1.5410735096566412</v>
      </c>
      <c r="G86" s="17">
        <f t="shared" ca="1" si="3"/>
        <v>0.14924443441661395</v>
      </c>
      <c r="L86" s="17"/>
    </row>
    <row r="87" spans="1:12" x14ac:dyDescent="0.2">
      <c r="A87" s="24">
        <v>13</v>
      </c>
      <c r="B87" s="24">
        <v>1</v>
      </c>
      <c r="C87" s="24">
        <f ca="1"/>
        <v>16</v>
      </c>
      <c r="D87" s="17">
        <f ca="1"/>
        <v>11.775707378691299</v>
      </c>
      <c r="E87" s="17">
        <f t="shared" ca="1" si="2"/>
        <v>-1.2242926213087006</v>
      </c>
      <c r="G87" s="17">
        <f t="shared" ca="1" si="3"/>
        <v>0.19755889639295596</v>
      </c>
      <c r="L87" s="17"/>
    </row>
    <row r="88" spans="1:12" x14ac:dyDescent="0.2">
      <c r="A88" s="24">
        <v>13</v>
      </c>
      <c r="B88" s="24">
        <v>1</v>
      </c>
      <c r="C88" s="24">
        <f ca="1"/>
        <v>16</v>
      </c>
      <c r="D88" s="17">
        <f ca="1"/>
        <v>11.775707378691299</v>
      </c>
      <c r="E88" s="17">
        <f t="shared" ca="1" si="2"/>
        <v>-1.2242926213087006</v>
      </c>
      <c r="G88" s="17">
        <f t="shared" ca="1" si="3"/>
        <v>0.19755889639295596</v>
      </c>
      <c r="L88" s="17"/>
    </row>
    <row r="89" spans="1:12" x14ac:dyDescent="0.2">
      <c r="A89" s="24">
        <v>13</v>
      </c>
      <c r="B89" s="24">
        <v>1</v>
      </c>
      <c r="C89" s="24">
        <f ca="1"/>
        <v>17</v>
      </c>
      <c r="D89" s="17">
        <f ca="1"/>
        <v>12.458926490343359</v>
      </c>
      <c r="E89" s="17">
        <f t="shared" ca="1" si="2"/>
        <v>-0.54107350965664125</v>
      </c>
      <c r="G89" s="17">
        <f t="shared" ca="1" si="3"/>
        <v>0.29066547731752662</v>
      </c>
      <c r="L89" s="17"/>
    </row>
    <row r="90" spans="1:12" x14ac:dyDescent="0.2">
      <c r="A90" s="24">
        <v>11</v>
      </c>
      <c r="B90" s="24">
        <v>1</v>
      </c>
      <c r="C90" s="24">
        <f ca="1"/>
        <v>15</v>
      </c>
      <c r="D90" s="17">
        <f ca="1"/>
        <v>11.09248826703924</v>
      </c>
      <c r="E90" s="17">
        <f t="shared" ca="1" si="2"/>
        <v>9.2488267039239958E-2</v>
      </c>
      <c r="G90" s="17">
        <f t="shared" ca="1" si="3"/>
        <v>0.31835277839425191</v>
      </c>
      <c r="L90" s="17"/>
    </row>
    <row r="91" spans="1:12" x14ac:dyDescent="0.2">
      <c r="A91" s="24">
        <v>13</v>
      </c>
      <c r="B91" s="24">
        <v>1</v>
      </c>
      <c r="C91" s="24">
        <f ca="1"/>
        <v>17</v>
      </c>
      <c r="D91" s="17">
        <f ca="1"/>
        <v>12.458926490343359</v>
      </c>
      <c r="E91" s="17">
        <f t="shared" ca="1" si="2"/>
        <v>-0.54107350965664125</v>
      </c>
      <c r="G91" s="17">
        <f t="shared" ca="1" si="3"/>
        <v>0.29066547731752662</v>
      </c>
      <c r="L91" s="17"/>
    </row>
    <row r="92" spans="1:12" x14ac:dyDescent="0.2">
      <c r="A92" s="24">
        <v>18</v>
      </c>
      <c r="B92" s="24">
        <v>1</v>
      </c>
      <c r="C92" s="24">
        <f ca="1"/>
        <v>26</v>
      </c>
      <c r="D92" s="17">
        <f ca="1"/>
        <v>18.607898495211895</v>
      </c>
      <c r="E92" s="17">
        <f t="shared" ca="1" si="2"/>
        <v>0.6078984952118951</v>
      </c>
      <c r="G92" s="17">
        <f t="shared" ca="1" si="3"/>
        <v>0.28360781451993688</v>
      </c>
      <c r="L92" s="17"/>
    </row>
    <row r="93" spans="1:12" x14ac:dyDescent="0.2">
      <c r="A93" s="24">
        <v>18</v>
      </c>
      <c r="B93" s="24">
        <v>1</v>
      </c>
      <c r="C93" s="24">
        <f ca="1"/>
        <v>25</v>
      </c>
      <c r="D93" s="17">
        <f ca="1"/>
        <v>17.924679383559837</v>
      </c>
      <c r="E93" s="17">
        <f t="shared" ca="1" si="2"/>
        <v>-7.5320616440162524E-2</v>
      </c>
      <c r="G93" s="17">
        <f t="shared" ca="1" si="3"/>
        <v>0.3186465302206829</v>
      </c>
      <c r="L93" s="17"/>
    </row>
    <row r="94" spans="1:12" x14ac:dyDescent="0.2">
      <c r="A94" s="24">
        <v>17</v>
      </c>
      <c r="B94" s="24">
        <v>1</v>
      </c>
      <c r="C94" s="24">
        <f ca="1"/>
        <v>26</v>
      </c>
      <c r="D94" s="17">
        <f ca="1"/>
        <v>18.607898495211895</v>
      </c>
      <c r="E94" s="17">
        <f t="shared" ca="1" si="2"/>
        <v>1.6078984952118951</v>
      </c>
      <c r="G94" s="17">
        <f t="shared" ca="1" si="3"/>
        <v>0.13952132892333158</v>
      </c>
      <c r="L94" s="17"/>
    </row>
    <row r="95" spans="1:12" x14ac:dyDescent="0.2">
      <c r="A95" s="24">
        <v>16</v>
      </c>
      <c r="B95" s="24">
        <v>1</v>
      </c>
      <c r="C95" s="24">
        <f ca="1"/>
        <v>24</v>
      </c>
      <c r="D95" s="17">
        <f ca="1"/>
        <v>17.241460271907776</v>
      </c>
      <c r="E95" s="17">
        <f t="shared" ca="1" si="2"/>
        <v>1.2414602719077763</v>
      </c>
      <c r="G95" s="17">
        <f t="shared" ca="1" si="3"/>
        <v>0.19489962071960723</v>
      </c>
      <c r="L95" s="17"/>
    </row>
    <row r="96" spans="1:12" x14ac:dyDescent="0.2">
      <c r="A96" s="24">
        <v>15</v>
      </c>
      <c r="B96" s="24">
        <v>1</v>
      </c>
      <c r="C96" s="24">
        <f ca="1"/>
        <v>21</v>
      </c>
      <c r="D96" s="17">
        <f ca="1"/>
        <v>15.191802936951598</v>
      </c>
      <c r="E96" s="17">
        <f t="shared" ca="1" si="2"/>
        <v>0.19180293695159811</v>
      </c>
      <c r="G96" s="17">
        <f t="shared" ca="1" si="3"/>
        <v>0.31548813891774308</v>
      </c>
      <c r="L96" s="17"/>
    </row>
    <row r="97" spans="1:12" x14ac:dyDescent="0.2">
      <c r="A97" s="24">
        <v>15</v>
      </c>
      <c r="B97" s="24">
        <v>1</v>
      </c>
      <c r="C97" s="24">
        <f ca="1"/>
        <v>22</v>
      </c>
      <c r="D97" s="17">
        <f ca="1"/>
        <v>15.875022048603658</v>
      </c>
      <c r="E97" s="17">
        <f t="shared" ca="1" si="2"/>
        <v>0.87502204860365751</v>
      </c>
      <c r="G97" s="17">
        <f t="shared" ca="1" si="3"/>
        <v>0.2498287819911226</v>
      </c>
      <c r="L97" s="17"/>
    </row>
    <row r="98" spans="1:12" x14ac:dyDescent="0.2">
      <c r="A98" s="24">
        <v>15</v>
      </c>
      <c r="B98" s="24">
        <v>1</v>
      </c>
      <c r="C98" s="24">
        <f ca="1"/>
        <v>23</v>
      </c>
      <c r="D98" s="17">
        <f ca="1"/>
        <v>16.558241160255715</v>
      </c>
      <c r="E98" s="17">
        <f t="shared" ca="1" si="2"/>
        <v>1.5582411602557151</v>
      </c>
      <c r="G98" s="17">
        <f t="shared" ca="1" si="3"/>
        <v>0.1467237015411641</v>
      </c>
      <c r="L98" s="17"/>
    </row>
    <row r="99" spans="1:12" x14ac:dyDescent="0.2">
      <c r="A99" s="24">
        <v>15</v>
      </c>
      <c r="B99" s="24">
        <v>1</v>
      </c>
      <c r="C99" s="24">
        <f ca="1"/>
        <v>22</v>
      </c>
      <c r="D99" s="17">
        <f ca="1"/>
        <v>15.875022048603658</v>
      </c>
      <c r="E99" s="17">
        <f t="shared" ca="1" si="2"/>
        <v>0.87502204860365751</v>
      </c>
      <c r="G99" s="17">
        <f t="shared" ca="1" si="3"/>
        <v>0.2498287819911226</v>
      </c>
      <c r="L99" s="17"/>
    </row>
    <row r="100" spans="1:12" x14ac:dyDescent="0.2">
      <c r="A100" s="24">
        <v>14</v>
      </c>
      <c r="B100" s="24">
        <v>1</v>
      </c>
      <c r="C100" s="24">
        <f ca="1"/>
        <v>20</v>
      </c>
      <c r="D100" s="17">
        <f ca="1"/>
        <v>14.508583825299539</v>
      </c>
      <c r="E100" s="17">
        <f t="shared" ca="1" si="2"/>
        <v>0.50858382529953872</v>
      </c>
      <c r="G100" s="17">
        <f t="shared" ca="1" si="3"/>
        <v>0.29385631906225068</v>
      </c>
      <c r="L100" s="17"/>
    </row>
    <row r="101" spans="1:12" x14ac:dyDescent="0.2">
      <c r="A101" s="24">
        <v>28</v>
      </c>
      <c r="B101" s="24">
        <v>1</v>
      </c>
      <c r="C101" s="24">
        <f ca="1"/>
        <v>33</v>
      </c>
      <c r="D101" s="17">
        <f ca="1"/>
        <v>23.390432276776316</v>
      </c>
      <c r="E101" s="17">
        <f t="shared" ca="1" si="2"/>
        <v>-4.6095677232236838</v>
      </c>
      <c r="G101" s="17">
        <f t="shared" ca="1" si="3"/>
        <v>3.5467090836049079E-4</v>
      </c>
      <c r="L101" s="17"/>
    </row>
    <row r="102" spans="1:12" x14ac:dyDescent="0.2">
      <c r="A102" s="24">
        <v>24</v>
      </c>
      <c r="B102" s="24">
        <v>1</v>
      </c>
      <c r="C102" s="24">
        <f ca="1"/>
        <v>32</v>
      </c>
      <c r="D102" s="17">
        <f ca="1"/>
        <v>22.707213165124255</v>
      </c>
      <c r="E102" s="17">
        <f t="shared" ca="1" si="2"/>
        <v>-1.292786834875745</v>
      </c>
      <c r="G102" s="17">
        <f t="shared" ca="1" si="3"/>
        <v>0.18695017615119994</v>
      </c>
      <c r="L102" s="17"/>
    </row>
    <row r="103" spans="1:12" x14ac:dyDescent="0.2">
      <c r="A103" s="24">
        <v>25</v>
      </c>
      <c r="B103" s="24">
        <v>1</v>
      </c>
      <c r="C103" s="24">
        <f ca="1"/>
        <v>32</v>
      </c>
      <c r="D103" s="17">
        <f ca="1"/>
        <v>22.707213165124255</v>
      </c>
      <c r="E103" s="17">
        <f t="shared" ca="1" si="2"/>
        <v>-2.292786834875745</v>
      </c>
      <c r="G103" s="17">
        <f t="shared" ca="1" si="3"/>
        <v>5.9319674466379105E-2</v>
      </c>
      <c r="L103" s="17"/>
    </row>
    <row r="104" spans="1:12" x14ac:dyDescent="0.2">
      <c r="A104" s="24">
        <v>23</v>
      </c>
      <c r="B104" s="24">
        <v>1</v>
      </c>
      <c r="C104" s="24">
        <f ca="1"/>
        <v>29</v>
      </c>
      <c r="D104" s="17">
        <f ca="1"/>
        <v>20.657555830168075</v>
      </c>
      <c r="E104" s="17">
        <f t="shared" ca="1" si="2"/>
        <v>-2.3424441698319249</v>
      </c>
      <c r="G104" s="17">
        <f t="shared" ca="1" si="3"/>
        <v>5.5105656873233724E-2</v>
      </c>
      <c r="L104" s="17"/>
    </row>
    <row r="105" spans="1:12" x14ac:dyDescent="0.2">
      <c r="A105" s="24">
        <v>24</v>
      </c>
      <c r="B105" s="24">
        <v>1</v>
      </c>
      <c r="C105" s="24">
        <f ca="1"/>
        <v>32</v>
      </c>
      <c r="D105" s="17">
        <f ca="1"/>
        <v>22.707213165124255</v>
      </c>
      <c r="E105" s="17">
        <f t="shared" ca="1" si="2"/>
        <v>-1.292786834875745</v>
      </c>
      <c r="G105" s="17">
        <f t="shared" ca="1" si="3"/>
        <v>0.18695017615119994</v>
      </c>
      <c r="L105" s="17"/>
    </row>
    <row r="106" spans="1:12" x14ac:dyDescent="0.2">
      <c r="A106" s="24">
        <v>26</v>
      </c>
      <c r="B106" s="24">
        <v>1</v>
      </c>
      <c r="C106" s="24">
        <f ca="1"/>
        <v>34</v>
      </c>
      <c r="D106" s="17">
        <f ca="1"/>
        <v>24.073651388428374</v>
      </c>
      <c r="E106" s="17">
        <f t="shared" ca="1" si="2"/>
        <v>-1.9263486115716262</v>
      </c>
      <c r="G106" s="17">
        <f t="shared" ca="1" si="3"/>
        <v>9.7309924689843758E-2</v>
      </c>
      <c r="L106" s="17"/>
    </row>
    <row r="107" spans="1:12" x14ac:dyDescent="0.2">
      <c r="A107" s="24">
        <v>25</v>
      </c>
      <c r="B107" s="24">
        <v>1</v>
      </c>
      <c r="C107" s="24">
        <f ca="1"/>
        <v>36</v>
      </c>
      <c r="D107" s="17">
        <f ca="1"/>
        <v>25.440089611732493</v>
      </c>
      <c r="E107" s="17">
        <f t="shared" ca="1" si="2"/>
        <v>0.44008961173249261</v>
      </c>
      <c r="G107" s="17">
        <f t="shared" ca="1" si="3"/>
        <v>0.30003330384512222</v>
      </c>
      <c r="L107" s="17"/>
    </row>
    <row r="108" spans="1:12" x14ac:dyDescent="0.2">
      <c r="A108" s="24">
        <v>24</v>
      </c>
      <c r="B108" s="24">
        <v>1</v>
      </c>
      <c r="C108" s="24">
        <f ca="1"/>
        <v>36</v>
      </c>
      <c r="D108" s="17">
        <f ca="1"/>
        <v>25.440089611732493</v>
      </c>
      <c r="E108" s="17">
        <f t="shared" ca="1" si="2"/>
        <v>1.4400896117324926</v>
      </c>
      <c r="G108" s="17">
        <f t="shared" ca="1" si="3"/>
        <v>0.16434448542706917</v>
      </c>
      <c r="L108" s="17"/>
    </row>
    <row r="109" spans="1:12" x14ac:dyDescent="0.2">
      <c r="A109" s="24">
        <v>21</v>
      </c>
      <c r="B109" s="24">
        <v>1</v>
      </c>
      <c r="C109" s="24">
        <f ca="1"/>
        <v>29</v>
      </c>
      <c r="D109" s="17">
        <f ca="1"/>
        <v>20.657555830168075</v>
      </c>
      <c r="E109" s="17">
        <f t="shared" ca="1" si="2"/>
        <v>-0.34244416983192494</v>
      </c>
      <c r="G109" s="17">
        <f t="shared" ca="1" si="3"/>
        <v>0.30746337812452051</v>
      </c>
      <c r="L109" s="17"/>
    </row>
    <row r="110" spans="1:12" x14ac:dyDescent="0.2">
      <c r="A110" s="24">
        <v>18</v>
      </c>
      <c r="B110" s="24">
        <v>1</v>
      </c>
      <c r="C110" s="24">
        <f ca="1"/>
        <v>26</v>
      </c>
      <c r="D110" s="17">
        <f ca="1"/>
        <v>18.607898495211895</v>
      </c>
      <c r="E110" s="17">
        <f t="shared" ca="1" si="2"/>
        <v>0.6078984952118951</v>
      </c>
      <c r="G110" s="17">
        <f t="shared" ca="1" si="3"/>
        <v>0.28360781451993688</v>
      </c>
      <c r="L110" s="17"/>
    </row>
    <row r="111" spans="1:12" x14ac:dyDescent="0.2">
      <c r="A111" s="24">
        <v>18</v>
      </c>
      <c r="B111" s="24">
        <v>1</v>
      </c>
      <c r="C111" s="24">
        <f ca="1"/>
        <v>27</v>
      </c>
      <c r="D111" s="17">
        <f ca="1"/>
        <v>19.291117606863956</v>
      </c>
      <c r="E111" s="17">
        <f t="shared" ca="1" si="2"/>
        <v>1.2911176068639563</v>
      </c>
      <c r="G111" s="17">
        <f t="shared" ca="1" si="3"/>
        <v>0.18720849951963059</v>
      </c>
      <c r="L111" s="17"/>
    </row>
    <row r="112" spans="1:12" x14ac:dyDescent="0.2">
      <c r="A112" s="24">
        <v>21</v>
      </c>
      <c r="B112" s="24">
        <v>1</v>
      </c>
      <c r="C112" s="24">
        <f ca="1"/>
        <v>30</v>
      </c>
      <c r="D112" s="17">
        <f ca="1"/>
        <v>21.340774941820136</v>
      </c>
      <c r="E112" s="17">
        <f t="shared" ca="1" si="2"/>
        <v>0.34077494182013623</v>
      </c>
      <c r="G112" s="17">
        <f t="shared" ca="1" si="3"/>
        <v>0.30757565599758996</v>
      </c>
      <c r="L112" s="17"/>
    </row>
    <row r="113" spans="1:12" x14ac:dyDescent="0.2">
      <c r="A113" s="24">
        <v>21</v>
      </c>
      <c r="B113" s="24">
        <v>1</v>
      </c>
      <c r="C113" s="24">
        <f ca="1"/>
        <v>31</v>
      </c>
      <c r="D113" s="17">
        <f ca="1"/>
        <v>22.023994053472194</v>
      </c>
      <c r="E113" s="17">
        <f t="shared" ca="1" si="2"/>
        <v>1.0239940534721939</v>
      </c>
      <c r="G113" s="17">
        <f t="shared" ca="1" si="3"/>
        <v>0.22819645484299309</v>
      </c>
      <c r="L113" s="17"/>
    </row>
    <row r="114" spans="1:12" x14ac:dyDescent="0.2">
      <c r="A114" s="24">
        <v>18</v>
      </c>
      <c r="B114" s="24">
        <v>1</v>
      </c>
      <c r="C114" s="24">
        <f ca="1"/>
        <v>26</v>
      </c>
      <c r="D114" s="17">
        <f ca="1"/>
        <v>18.607898495211895</v>
      </c>
      <c r="E114" s="17">
        <f t="shared" ca="1" si="2"/>
        <v>0.6078984952118951</v>
      </c>
      <c r="G114" s="17">
        <f t="shared" ca="1" si="3"/>
        <v>0.28360781451993688</v>
      </c>
      <c r="L114" s="17"/>
    </row>
    <row r="115" spans="1:12" x14ac:dyDescent="0.2">
      <c r="A115" s="24">
        <v>18</v>
      </c>
      <c r="B115" s="24">
        <v>1</v>
      </c>
      <c r="C115" s="24">
        <f ca="1"/>
        <v>26</v>
      </c>
      <c r="D115" s="17">
        <f ca="1"/>
        <v>18.607898495211895</v>
      </c>
      <c r="E115" s="17">
        <f t="shared" ca="1" si="2"/>
        <v>0.6078984952118951</v>
      </c>
      <c r="G115" s="17">
        <f t="shared" ca="1" si="3"/>
        <v>0.28360781451993688</v>
      </c>
      <c r="L115" s="17"/>
    </row>
    <row r="116" spans="1:12" x14ac:dyDescent="0.2">
      <c r="A116" s="24">
        <v>19</v>
      </c>
      <c r="B116" s="24">
        <v>1</v>
      </c>
      <c r="C116" s="24">
        <f ca="1"/>
        <v>28</v>
      </c>
      <c r="D116" s="17">
        <f ca="1"/>
        <v>19.974336718516017</v>
      </c>
      <c r="E116" s="17">
        <f t="shared" ca="1" si="2"/>
        <v>0.97433671851601744</v>
      </c>
      <c r="G116" s="17">
        <f t="shared" ca="1" si="3"/>
        <v>0.23556229359930655</v>
      </c>
      <c r="L116" s="17"/>
    </row>
    <row r="117" spans="1:12" x14ac:dyDescent="0.2">
      <c r="A117" s="24">
        <v>19</v>
      </c>
      <c r="B117" s="24">
        <v>1</v>
      </c>
      <c r="C117" s="24">
        <f ca="1"/>
        <v>26</v>
      </c>
      <c r="D117" s="17">
        <f ca="1"/>
        <v>18.607898495211895</v>
      </c>
      <c r="E117" s="17">
        <f t="shared" ca="1" si="2"/>
        <v>-0.3921015047881049</v>
      </c>
      <c r="G117" s="17">
        <f t="shared" ca="1" si="3"/>
        <v>0.30389387162696274</v>
      </c>
      <c r="L117" s="17"/>
    </row>
    <row r="118" spans="1:12" x14ac:dyDescent="0.2">
      <c r="A118" s="24">
        <v>19</v>
      </c>
      <c r="B118" s="24">
        <v>1</v>
      </c>
      <c r="C118" s="24">
        <f ca="1"/>
        <v>29</v>
      </c>
      <c r="D118" s="17">
        <f ca="1"/>
        <v>20.657555830168075</v>
      </c>
      <c r="E118" s="17">
        <f t="shared" ca="1" si="2"/>
        <v>1.6575558301680751</v>
      </c>
      <c r="G118" s="17">
        <f t="shared" ca="1" si="3"/>
        <v>0.13246320078694085</v>
      </c>
      <c r="L118" s="17"/>
    </row>
    <row r="119" spans="1:12" x14ac:dyDescent="0.2">
      <c r="A119" s="24">
        <v>20</v>
      </c>
      <c r="B119" s="24">
        <v>1</v>
      </c>
      <c r="C119" s="24">
        <f ca="1"/>
        <v>28</v>
      </c>
      <c r="D119" s="17">
        <f ca="1"/>
        <v>19.974336718516017</v>
      </c>
      <c r="E119" s="17">
        <f t="shared" ca="1" si="2"/>
        <v>-2.5663281483982558E-2</v>
      </c>
      <c r="G119" s="17">
        <f t="shared" ca="1" si="3"/>
        <v>0.31915849397187074</v>
      </c>
      <c r="L119" s="17"/>
    </row>
    <row r="120" spans="1:12" x14ac:dyDescent="0.2">
      <c r="A120" s="24">
        <v>20</v>
      </c>
      <c r="B120" s="24">
        <v>1</v>
      </c>
      <c r="C120" s="24">
        <f ca="1"/>
        <v>27</v>
      </c>
      <c r="D120" s="17">
        <f ca="1"/>
        <v>19.291117606863956</v>
      </c>
      <c r="E120" s="17">
        <f t="shared" ca="1" si="2"/>
        <v>-0.70888239313604373</v>
      </c>
      <c r="G120" s="17">
        <f t="shared" ca="1" si="3"/>
        <v>0.2717877911689337</v>
      </c>
      <c r="L120" s="17"/>
    </row>
    <row r="121" spans="1:12" x14ac:dyDescent="0.2">
      <c r="A121" s="24">
        <v>17</v>
      </c>
      <c r="B121" s="24">
        <v>1</v>
      </c>
      <c r="C121" s="24">
        <f ca="1"/>
        <v>24</v>
      </c>
      <c r="D121" s="17">
        <f ca="1"/>
        <v>17.241460271907776</v>
      </c>
      <c r="E121" s="17">
        <f t="shared" ca="1" si="2"/>
        <v>0.2414602719077763</v>
      </c>
      <c r="G121" s="17">
        <f t="shared" ca="1" si="3"/>
        <v>0.31332258364370175</v>
      </c>
      <c r="L121" s="17"/>
    </row>
    <row r="122" spans="1:12" x14ac:dyDescent="0.2">
      <c r="A122" s="24">
        <v>16</v>
      </c>
      <c r="B122" s="24">
        <v>1</v>
      </c>
      <c r="C122" s="24">
        <f ca="1"/>
        <v>24</v>
      </c>
      <c r="D122" s="17">
        <f ca="1"/>
        <v>17.241460271907776</v>
      </c>
      <c r="E122" s="17">
        <f t="shared" ca="1" si="2"/>
        <v>1.2414602719077763</v>
      </c>
      <c r="G122" s="17">
        <f t="shared" ca="1" si="3"/>
        <v>0.19489962071960723</v>
      </c>
      <c r="L122" s="17"/>
    </row>
    <row r="123" spans="1:12" x14ac:dyDescent="0.2">
      <c r="A123" s="24">
        <v>17</v>
      </c>
      <c r="B123" s="24">
        <v>1</v>
      </c>
      <c r="C123" s="24">
        <f ca="1"/>
        <v>24</v>
      </c>
      <c r="D123" s="17">
        <f ca="1"/>
        <v>17.241460271907776</v>
      </c>
      <c r="E123" s="17">
        <f t="shared" ca="1" si="2"/>
        <v>0.2414602719077763</v>
      </c>
      <c r="G123" s="17">
        <f t="shared" ca="1" si="3"/>
        <v>0.31332258364370175</v>
      </c>
      <c r="L123" s="17"/>
    </row>
    <row r="124" spans="1:12" x14ac:dyDescent="0.2">
      <c r="A124" s="24">
        <v>17</v>
      </c>
      <c r="B124" s="24">
        <v>1</v>
      </c>
      <c r="C124" s="24">
        <f ca="1"/>
        <v>22</v>
      </c>
      <c r="D124" s="17">
        <f ca="1"/>
        <v>15.875022048603658</v>
      </c>
      <c r="E124" s="17">
        <f t="shared" ca="1" si="2"/>
        <v>-1.1249779513963425</v>
      </c>
      <c r="G124" s="17">
        <f t="shared" ca="1" si="3"/>
        <v>0.21288069180319472</v>
      </c>
      <c r="L124" s="17"/>
    </row>
    <row r="125" spans="1:12" x14ac:dyDescent="0.2">
      <c r="A125" s="24">
        <v>15</v>
      </c>
      <c r="B125" s="24">
        <v>1</v>
      </c>
      <c r="C125" s="24">
        <f ca="1"/>
        <v>19</v>
      </c>
      <c r="D125" s="17">
        <f ca="1"/>
        <v>13.825364713647479</v>
      </c>
      <c r="E125" s="17">
        <f t="shared" ca="1" si="2"/>
        <v>-1.1746352863525207</v>
      </c>
      <c r="G125" s="17">
        <f t="shared" ca="1" si="3"/>
        <v>0.20523871008550823</v>
      </c>
      <c r="L125" s="17"/>
    </row>
    <row r="126" spans="1:12" x14ac:dyDescent="0.2">
      <c r="A126" s="24">
        <v>15</v>
      </c>
      <c r="B126" s="24">
        <v>1</v>
      </c>
      <c r="C126" s="24">
        <f ca="1"/>
        <v>20</v>
      </c>
      <c r="D126" s="17">
        <f ca="1"/>
        <v>14.508583825299539</v>
      </c>
      <c r="E126" s="17">
        <f t="shared" ca="1" si="2"/>
        <v>-0.49141617470046128</v>
      </c>
      <c r="G126" s="17">
        <f t="shared" ca="1" si="3"/>
        <v>0.29547583692562635</v>
      </c>
      <c r="L126" s="17"/>
    </row>
    <row r="127" spans="1:12" x14ac:dyDescent="0.2">
      <c r="A127" s="24">
        <v>14</v>
      </c>
      <c r="B127" s="24">
        <v>1</v>
      </c>
      <c r="C127" s="24">
        <f ca="1"/>
        <v>17</v>
      </c>
      <c r="D127" s="17">
        <f ca="1"/>
        <v>12.458926490343359</v>
      </c>
      <c r="E127" s="17">
        <f t="shared" ca="1" si="2"/>
        <v>-1.5410735096566412</v>
      </c>
      <c r="G127" s="17">
        <f t="shared" ca="1" si="3"/>
        <v>0.14924443441661395</v>
      </c>
      <c r="L127" s="17"/>
    </row>
    <row r="128" spans="1:12" x14ac:dyDescent="0.2">
      <c r="A128" s="24">
        <v>9</v>
      </c>
      <c r="B128" s="24">
        <v>1</v>
      </c>
      <c r="C128" s="24">
        <f ca="1"/>
        <v>12</v>
      </c>
      <c r="D128" s="17">
        <f ca="1"/>
        <v>9.04283093208306</v>
      </c>
      <c r="E128" s="17">
        <f t="shared" ca="1" si="2"/>
        <v>4.2830932083059992E-2</v>
      </c>
      <c r="G128" s="17">
        <f t="shared" ca="1" si="3"/>
        <v>0.31903836846290684</v>
      </c>
      <c r="L128" s="17"/>
    </row>
    <row r="129" spans="1:12" x14ac:dyDescent="0.2">
      <c r="A129" s="24">
        <v>14</v>
      </c>
      <c r="B129" s="24">
        <v>1</v>
      </c>
      <c r="C129" s="24">
        <f ca="1"/>
        <v>19</v>
      </c>
      <c r="D129" s="17">
        <f ca="1"/>
        <v>13.825364713647479</v>
      </c>
      <c r="E129" s="17">
        <f t="shared" ca="1" si="2"/>
        <v>-0.17463528635252068</v>
      </c>
      <c r="G129" s="17">
        <f t="shared" ca="1" si="3"/>
        <v>0.31612416936198534</v>
      </c>
      <c r="L129" s="17"/>
    </row>
    <row r="130" spans="1:12" x14ac:dyDescent="0.2">
      <c r="A130" s="24">
        <v>13</v>
      </c>
      <c r="B130" s="24">
        <v>1</v>
      </c>
      <c r="C130" s="24">
        <f ca="1"/>
        <v>18</v>
      </c>
      <c r="D130" s="17">
        <f ca="1"/>
        <v>13.142145601995418</v>
      </c>
      <c r="E130" s="17">
        <f t="shared" ca="1" si="2"/>
        <v>0.14214560199541815</v>
      </c>
      <c r="G130" s="17">
        <f t="shared" ca="1" si="3"/>
        <v>0.31716750413300532</v>
      </c>
      <c r="L130" s="17"/>
    </row>
    <row r="131" spans="1:12" x14ac:dyDescent="0.2">
      <c r="A131" s="24">
        <v>11</v>
      </c>
      <c r="B131" s="24">
        <v>1</v>
      </c>
      <c r="C131" s="24">
        <f ca="1"/>
        <v>14</v>
      </c>
      <c r="D131" s="17">
        <f ca="1"/>
        <v>10.409269155387181</v>
      </c>
      <c r="E131" s="17">
        <f t="shared" ref="E131:E194" ca="1" si="4">D131-A131</f>
        <v>-0.59073084461281944</v>
      </c>
      <c r="G131" s="17">
        <f t="shared" ref="G131:G194" ca="1" si="5">_xlfn.NORM.DIST(E131,0,$F$2,FALSE)</f>
        <v>0.28548233893943797</v>
      </c>
      <c r="L131" s="17"/>
    </row>
    <row r="132" spans="1:12" x14ac:dyDescent="0.2">
      <c r="A132" s="24">
        <v>11</v>
      </c>
      <c r="B132" s="24">
        <v>1</v>
      </c>
      <c r="C132" s="24">
        <f ca="1"/>
        <v>15</v>
      </c>
      <c r="D132" s="17">
        <f ca="1"/>
        <v>11.09248826703924</v>
      </c>
      <c r="E132" s="17">
        <f t="shared" ca="1" si="4"/>
        <v>9.2488267039239958E-2</v>
      </c>
      <c r="G132" s="17">
        <f t="shared" ca="1" si="5"/>
        <v>0.31835277839425191</v>
      </c>
      <c r="L132" s="17"/>
    </row>
    <row r="133" spans="1:12" x14ac:dyDescent="0.2">
      <c r="A133" s="24">
        <v>12</v>
      </c>
      <c r="B133" s="24">
        <v>1</v>
      </c>
      <c r="C133" s="24">
        <f ca="1"/>
        <v>18</v>
      </c>
      <c r="D133" s="17">
        <f ca="1"/>
        <v>13.142145601995418</v>
      </c>
      <c r="E133" s="17">
        <f t="shared" ca="1" si="4"/>
        <v>1.1421456019954181</v>
      </c>
      <c r="G133" s="17">
        <f t="shared" ca="1" si="5"/>
        <v>0.21024457151414655</v>
      </c>
      <c r="L133" s="17"/>
    </row>
    <row r="134" spans="1:12" x14ac:dyDescent="0.2">
      <c r="A134" s="24">
        <v>12</v>
      </c>
      <c r="B134" s="24">
        <v>1</v>
      </c>
      <c r="C134" s="24">
        <f ca="1"/>
        <v>18</v>
      </c>
      <c r="D134" s="17">
        <f ca="1"/>
        <v>13.142145601995418</v>
      </c>
      <c r="E134" s="17">
        <f t="shared" ca="1" si="4"/>
        <v>1.1421456019954181</v>
      </c>
      <c r="G134" s="17">
        <f t="shared" ca="1" si="5"/>
        <v>0.21024457151414655</v>
      </c>
      <c r="L134" s="17"/>
    </row>
    <row r="135" spans="1:12" x14ac:dyDescent="0.2">
      <c r="A135" s="24">
        <v>11</v>
      </c>
      <c r="B135" s="24">
        <v>1</v>
      </c>
      <c r="C135" s="24">
        <f ca="1"/>
        <v>15</v>
      </c>
      <c r="D135" s="17">
        <f ca="1"/>
        <v>11.09248826703924</v>
      </c>
      <c r="E135" s="17">
        <f t="shared" ca="1" si="4"/>
        <v>9.2488267039239958E-2</v>
      </c>
      <c r="G135" s="17">
        <f t="shared" ca="1" si="5"/>
        <v>0.31835277839425191</v>
      </c>
      <c r="L135" s="17"/>
    </row>
    <row r="136" spans="1:12" x14ac:dyDescent="0.2">
      <c r="A136" s="24">
        <v>11</v>
      </c>
      <c r="B136" s="24">
        <v>1</v>
      </c>
      <c r="C136" s="24">
        <f ca="1"/>
        <v>17</v>
      </c>
      <c r="D136" s="17">
        <f ca="1"/>
        <v>12.458926490343359</v>
      </c>
      <c r="E136" s="17">
        <f t="shared" ca="1" si="4"/>
        <v>1.4589264903433588</v>
      </c>
      <c r="G136" s="17">
        <f t="shared" ca="1" si="5"/>
        <v>0.16149629011123415</v>
      </c>
      <c r="L136" s="17"/>
    </row>
    <row r="137" spans="1:12" x14ac:dyDescent="0.2">
      <c r="A137" s="24">
        <v>11</v>
      </c>
      <c r="B137" s="24">
        <v>1</v>
      </c>
      <c r="C137" s="24">
        <f ca="1"/>
        <v>16</v>
      </c>
      <c r="D137" s="17">
        <f ca="1"/>
        <v>11.775707378691299</v>
      </c>
      <c r="E137" s="17">
        <f t="shared" ca="1" si="4"/>
        <v>0.77570737869129935</v>
      </c>
      <c r="G137" s="17">
        <f t="shared" ca="1" si="5"/>
        <v>0.26329124156712214</v>
      </c>
      <c r="L137" s="17"/>
    </row>
    <row r="138" spans="1:12" x14ac:dyDescent="0.2">
      <c r="A138" s="24">
        <v>12</v>
      </c>
      <c r="B138" s="24">
        <v>1</v>
      </c>
      <c r="C138" s="24">
        <f ca="1"/>
        <v>18</v>
      </c>
      <c r="D138" s="17">
        <f ca="1"/>
        <v>13.142145601995418</v>
      </c>
      <c r="E138" s="17">
        <f t="shared" ca="1" si="4"/>
        <v>1.1421456019954181</v>
      </c>
      <c r="G138" s="17">
        <f t="shared" ca="1" si="5"/>
        <v>0.21024457151414655</v>
      </c>
      <c r="L138" s="17"/>
    </row>
    <row r="139" spans="1:12" x14ac:dyDescent="0.2">
      <c r="A139" s="24">
        <v>14</v>
      </c>
      <c r="B139" s="24">
        <v>1</v>
      </c>
      <c r="C139" s="24">
        <f ca="1"/>
        <v>17</v>
      </c>
      <c r="D139" s="17">
        <f ca="1"/>
        <v>12.458926490343359</v>
      </c>
      <c r="E139" s="17">
        <f t="shared" ca="1" si="4"/>
        <v>-1.5410735096566412</v>
      </c>
      <c r="G139" s="17">
        <f t="shared" ca="1" si="5"/>
        <v>0.14924443441661395</v>
      </c>
      <c r="L139" s="17"/>
    </row>
    <row r="140" spans="1:12" x14ac:dyDescent="0.2">
      <c r="A140" s="24">
        <v>13</v>
      </c>
      <c r="B140" s="24">
        <v>1</v>
      </c>
      <c r="C140" s="24">
        <f ca="1"/>
        <v>19</v>
      </c>
      <c r="D140" s="17">
        <f ca="1"/>
        <v>13.825364713647479</v>
      </c>
      <c r="E140" s="17">
        <f t="shared" ca="1" si="4"/>
        <v>0.82536471364747932</v>
      </c>
      <c r="G140" s="17">
        <f t="shared" ca="1" si="5"/>
        <v>0.25667424064304967</v>
      </c>
      <c r="L140" s="17"/>
    </row>
    <row r="141" spans="1:12" x14ac:dyDescent="0.2">
      <c r="A141" s="24">
        <v>13</v>
      </c>
      <c r="B141" s="24">
        <v>1</v>
      </c>
      <c r="C141" s="24">
        <f ca="1"/>
        <v>19</v>
      </c>
      <c r="D141" s="17">
        <f ca="1"/>
        <v>13.825364713647479</v>
      </c>
      <c r="E141" s="17">
        <f t="shared" ca="1" si="4"/>
        <v>0.82536471364747932</v>
      </c>
      <c r="G141" s="17">
        <f t="shared" ca="1" si="5"/>
        <v>0.25667424064304967</v>
      </c>
      <c r="L141" s="17"/>
    </row>
    <row r="142" spans="1:12" x14ac:dyDescent="0.2">
      <c r="A142" s="24">
        <v>13</v>
      </c>
      <c r="B142" s="24">
        <v>1</v>
      </c>
      <c r="C142" s="24">
        <f ca="1"/>
        <v>17</v>
      </c>
      <c r="D142" s="17">
        <f ca="1"/>
        <v>12.458926490343359</v>
      </c>
      <c r="E142" s="17">
        <f t="shared" ca="1" si="4"/>
        <v>-0.54107350965664125</v>
      </c>
      <c r="G142" s="17">
        <f t="shared" ca="1" si="5"/>
        <v>0.29066547731752662</v>
      </c>
      <c r="L142" s="17"/>
    </row>
    <row r="143" spans="1:12" x14ac:dyDescent="0.2">
      <c r="A143" s="24">
        <v>21</v>
      </c>
      <c r="B143" s="24">
        <v>1</v>
      </c>
      <c r="C143" s="24">
        <f ca="1"/>
        <v>29</v>
      </c>
      <c r="D143" s="17">
        <f ca="1"/>
        <v>20.657555830168075</v>
      </c>
      <c r="E143" s="17">
        <f t="shared" ca="1" si="4"/>
        <v>-0.34244416983192494</v>
      </c>
      <c r="G143" s="17">
        <f t="shared" ca="1" si="5"/>
        <v>0.30746337812452051</v>
      </c>
      <c r="L143" s="17"/>
    </row>
    <row r="144" spans="1:12" x14ac:dyDescent="0.2">
      <c r="A144" s="24">
        <v>19</v>
      </c>
      <c r="B144" s="24">
        <v>1</v>
      </c>
      <c r="C144" s="24">
        <f ca="1"/>
        <v>27</v>
      </c>
      <c r="D144" s="17">
        <f ca="1"/>
        <v>19.291117606863956</v>
      </c>
      <c r="E144" s="17">
        <f t="shared" ca="1" si="4"/>
        <v>0.29111760686395627</v>
      </c>
      <c r="G144" s="17">
        <f t="shared" ca="1" si="5"/>
        <v>0.31068098494392388</v>
      </c>
      <c r="L144" s="17"/>
    </row>
    <row r="145" spans="1:12" x14ac:dyDescent="0.2">
      <c r="A145" s="24">
        <v>23</v>
      </c>
      <c r="B145" s="24">
        <v>1</v>
      </c>
      <c r="C145" s="24">
        <f ca="1"/>
        <v>31</v>
      </c>
      <c r="D145" s="17">
        <f ca="1"/>
        <v>22.023994053472194</v>
      </c>
      <c r="E145" s="17">
        <f t="shared" ca="1" si="4"/>
        <v>-0.97600594652780615</v>
      </c>
      <c r="G145" s="17">
        <f t="shared" ca="1" si="5"/>
        <v>0.23531690641077893</v>
      </c>
      <c r="L145" s="17"/>
    </row>
    <row r="146" spans="1:12" x14ac:dyDescent="0.2">
      <c r="A146" s="24">
        <v>23</v>
      </c>
      <c r="B146" s="24">
        <v>1</v>
      </c>
      <c r="C146" s="24">
        <f ca="1"/>
        <v>32</v>
      </c>
      <c r="D146" s="17">
        <f ca="1"/>
        <v>22.707213165124255</v>
      </c>
      <c r="E146" s="17">
        <f t="shared" ca="1" si="4"/>
        <v>-0.29278683487574497</v>
      </c>
      <c r="G146" s="17">
        <f t="shared" ca="1" si="5"/>
        <v>0.31058405673494627</v>
      </c>
      <c r="L146" s="17"/>
    </row>
    <row r="147" spans="1:12" x14ac:dyDescent="0.2">
      <c r="A147" s="24">
        <v>19</v>
      </c>
      <c r="B147" s="24">
        <v>1</v>
      </c>
      <c r="C147" s="24">
        <f ca="1"/>
        <v>27</v>
      </c>
      <c r="D147" s="17">
        <f ca="1"/>
        <v>19.291117606863956</v>
      </c>
      <c r="E147" s="17">
        <f t="shared" ca="1" si="4"/>
        <v>0.29111760686395627</v>
      </c>
      <c r="G147" s="17">
        <f t="shared" ca="1" si="5"/>
        <v>0.31068098494392388</v>
      </c>
      <c r="L147" s="17"/>
    </row>
    <row r="148" spans="1:12" x14ac:dyDescent="0.2">
      <c r="A148" s="24">
        <v>19</v>
      </c>
      <c r="B148" s="24">
        <v>1</v>
      </c>
      <c r="C148" s="24">
        <f ca="1"/>
        <v>26</v>
      </c>
      <c r="D148" s="17">
        <f ca="1"/>
        <v>18.607898495211895</v>
      </c>
      <c r="E148" s="17">
        <f t="shared" ca="1" si="4"/>
        <v>-0.3921015047881049</v>
      </c>
      <c r="G148" s="17">
        <f t="shared" ca="1" si="5"/>
        <v>0.30389387162696274</v>
      </c>
      <c r="L148" s="17"/>
    </row>
    <row r="149" spans="1:12" x14ac:dyDescent="0.2">
      <c r="A149" s="24">
        <v>18</v>
      </c>
      <c r="B149" s="24">
        <v>1</v>
      </c>
      <c r="C149" s="24">
        <f ca="1"/>
        <v>26</v>
      </c>
      <c r="D149" s="17">
        <f ca="1"/>
        <v>18.607898495211895</v>
      </c>
      <c r="E149" s="17">
        <f t="shared" ca="1" si="4"/>
        <v>0.6078984952118951</v>
      </c>
      <c r="G149" s="17">
        <f t="shared" ca="1" si="5"/>
        <v>0.28360781451993688</v>
      </c>
      <c r="L149" s="17"/>
    </row>
    <row r="150" spans="1:12" x14ac:dyDescent="0.2">
      <c r="A150" s="24">
        <v>19</v>
      </c>
      <c r="B150" s="24">
        <v>1</v>
      </c>
      <c r="C150" s="24">
        <f ca="1"/>
        <v>25</v>
      </c>
      <c r="D150" s="17">
        <f ca="1"/>
        <v>17.924679383559837</v>
      </c>
      <c r="E150" s="17">
        <f t="shared" ca="1" si="4"/>
        <v>-1.0753206164401625</v>
      </c>
      <c r="G150" s="17">
        <f t="shared" ca="1" si="5"/>
        <v>0.22045887184038612</v>
      </c>
      <c r="L150" s="17"/>
    </row>
    <row r="151" spans="1:12" x14ac:dyDescent="0.2">
      <c r="A151" s="24">
        <v>19</v>
      </c>
      <c r="B151" s="24">
        <v>1</v>
      </c>
      <c r="C151" s="24">
        <f ca="1"/>
        <v>25</v>
      </c>
      <c r="D151" s="17">
        <f ca="1"/>
        <v>17.924679383559837</v>
      </c>
      <c r="E151" s="17">
        <f t="shared" ca="1" si="4"/>
        <v>-1.0753206164401625</v>
      </c>
      <c r="G151" s="17">
        <f t="shared" ca="1" si="5"/>
        <v>0.22045887184038612</v>
      </c>
      <c r="L151" s="17"/>
    </row>
    <row r="152" spans="1:12" x14ac:dyDescent="0.2">
      <c r="A152" s="24">
        <v>14</v>
      </c>
      <c r="B152" s="24">
        <v>1</v>
      </c>
      <c r="C152" s="24">
        <f ca="1"/>
        <v>17</v>
      </c>
      <c r="D152" s="17">
        <f ca="1"/>
        <v>12.458926490343359</v>
      </c>
      <c r="E152" s="17">
        <f t="shared" ca="1" si="4"/>
        <v>-1.5410735096566412</v>
      </c>
      <c r="G152" s="17">
        <f t="shared" ca="1" si="5"/>
        <v>0.14924443441661395</v>
      </c>
      <c r="L152" s="17"/>
    </row>
    <row r="153" spans="1:12" x14ac:dyDescent="0.2">
      <c r="A153" s="24">
        <v>15</v>
      </c>
      <c r="B153" s="24">
        <v>1</v>
      </c>
      <c r="C153" s="24">
        <f ca="1"/>
        <v>17</v>
      </c>
      <c r="D153" s="17">
        <f ca="1"/>
        <v>12.458926490343359</v>
      </c>
      <c r="E153" s="17">
        <f t="shared" ca="1" si="4"/>
        <v>-2.5410735096566412</v>
      </c>
      <c r="G153" s="17">
        <f t="shared" ca="1" si="5"/>
        <v>4.0395128664178985E-2</v>
      </c>
      <c r="L153" s="17"/>
    </row>
    <row r="154" spans="1:12" x14ac:dyDescent="0.2">
      <c r="A154" s="24">
        <v>14</v>
      </c>
      <c r="B154" s="24">
        <v>1</v>
      </c>
      <c r="C154" s="24">
        <f ca="1"/>
        <v>20</v>
      </c>
      <c r="D154" s="17">
        <f ca="1"/>
        <v>14.508583825299539</v>
      </c>
      <c r="E154" s="17">
        <f t="shared" ca="1" si="4"/>
        <v>0.50858382529953872</v>
      </c>
      <c r="G154" s="17">
        <f t="shared" ca="1" si="5"/>
        <v>0.29385631906225068</v>
      </c>
      <c r="L154" s="17"/>
    </row>
    <row r="155" spans="1:12" x14ac:dyDescent="0.2">
      <c r="A155" s="24">
        <v>12</v>
      </c>
      <c r="B155" s="24">
        <v>1</v>
      </c>
      <c r="C155" s="24">
        <f ca="1"/>
        <v>18</v>
      </c>
      <c r="D155" s="17">
        <f ca="1"/>
        <v>13.142145601995418</v>
      </c>
      <c r="E155" s="17">
        <f t="shared" ca="1" si="4"/>
        <v>1.1421456019954181</v>
      </c>
      <c r="G155" s="17">
        <f t="shared" ca="1" si="5"/>
        <v>0.21024457151414655</v>
      </c>
      <c r="L155" s="17"/>
    </row>
    <row r="156" spans="1:12" x14ac:dyDescent="0.2">
      <c r="A156" s="24">
        <v>18</v>
      </c>
      <c r="B156" s="24">
        <v>1</v>
      </c>
      <c r="C156" s="24">
        <f ca="1"/>
        <v>26</v>
      </c>
      <c r="D156" s="17">
        <f ca="1"/>
        <v>18.607898495211895</v>
      </c>
      <c r="E156" s="17">
        <f t="shared" ca="1" si="4"/>
        <v>0.6078984952118951</v>
      </c>
      <c r="G156" s="17">
        <f t="shared" ca="1" si="5"/>
        <v>0.28360781451993688</v>
      </c>
      <c r="L156" s="17"/>
    </row>
    <row r="157" spans="1:12" x14ac:dyDescent="0.2">
      <c r="A157" s="24">
        <v>16</v>
      </c>
      <c r="B157" s="24">
        <v>1</v>
      </c>
      <c r="C157" s="24">
        <f ca="1"/>
        <v>26</v>
      </c>
      <c r="D157" s="17">
        <f ca="1"/>
        <v>18.607898495211895</v>
      </c>
      <c r="E157" s="17">
        <f t="shared" ca="1" si="4"/>
        <v>2.6078984952118951</v>
      </c>
      <c r="G157" s="17">
        <f t="shared" ca="1" si="5"/>
        <v>3.6181717224349638E-2</v>
      </c>
      <c r="L157" s="17"/>
    </row>
    <row r="158" spans="1:12" x14ac:dyDescent="0.2">
      <c r="A158" s="24">
        <v>17</v>
      </c>
      <c r="B158" s="24">
        <v>1</v>
      </c>
      <c r="C158" s="24">
        <f ca="1"/>
        <v>27</v>
      </c>
      <c r="D158" s="17">
        <f ca="1"/>
        <v>19.291117606863956</v>
      </c>
      <c r="E158" s="17">
        <f t="shared" ca="1" si="4"/>
        <v>2.2911176068639563</v>
      </c>
      <c r="G158" s="17">
        <f t="shared" ca="1" si="5"/>
        <v>5.9465162689867283E-2</v>
      </c>
      <c r="L158" s="17"/>
    </row>
    <row r="159" spans="1:12" x14ac:dyDescent="0.2">
      <c r="A159" s="24">
        <v>18</v>
      </c>
      <c r="B159" s="24">
        <v>1</v>
      </c>
      <c r="C159" s="24">
        <f ca="1"/>
        <v>28</v>
      </c>
      <c r="D159" s="17">
        <f ca="1"/>
        <v>19.974336718516017</v>
      </c>
      <c r="E159" s="17">
        <f t="shared" ca="1" si="4"/>
        <v>1.9743367185160174</v>
      </c>
      <c r="G159" s="17">
        <f t="shared" ca="1" si="5"/>
        <v>9.1649753525670924E-2</v>
      </c>
      <c r="L159" s="17"/>
    </row>
    <row r="160" spans="1:12" x14ac:dyDescent="0.2">
      <c r="A160" s="24">
        <v>16</v>
      </c>
      <c r="B160" s="24">
        <v>1</v>
      </c>
      <c r="C160" s="24">
        <f ca="1"/>
        <v>25</v>
      </c>
      <c r="D160" s="17">
        <f ca="1"/>
        <v>17.924679383559837</v>
      </c>
      <c r="E160" s="17">
        <f t="shared" ca="1" si="4"/>
        <v>1.9246793835598375</v>
      </c>
      <c r="G160" s="17">
        <f t="shared" ca="1" si="5"/>
        <v>9.7510391399401958E-2</v>
      </c>
      <c r="L160" s="17"/>
    </row>
    <row r="161" spans="1:12" x14ac:dyDescent="0.2">
      <c r="A161" s="24">
        <v>18</v>
      </c>
      <c r="B161" s="24">
        <v>1</v>
      </c>
      <c r="C161" s="24">
        <f ca="1"/>
        <v>25</v>
      </c>
      <c r="D161" s="17">
        <f ca="1"/>
        <v>17.924679383559837</v>
      </c>
      <c r="E161" s="17">
        <f t="shared" ca="1" si="4"/>
        <v>-7.5320616440162524E-2</v>
      </c>
      <c r="G161" s="17">
        <f t="shared" ca="1" si="5"/>
        <v>0.3186465302206829</v>
      </c>
      <c r="L161" s="17"/>
    </row>
    <row r="162" spans="1:12" x14ac:dyDescent="0.2">
      <c r="A162" s="24">
        <v>18</v>
      </c>
      <c r="B162" s="24">
        <v>1</v>
      </c>
      <c r="C162" s="24">
        <f ca="1"/>
        <v>24</v>
      </c>
      <c r="D162" s="17">
        <f ca="1"/>
        <v>17.241460271907776</v>
      </c>
      <c r="E162" s="17">
        <f t="shared" ca="1" si="4"/>
        <v>-0.7585397280922237</v>
      </c>
      <c r="G162" s="17">
        <f t="shared" ca="1" si="5"/>
        <v>0.2655208098682208</v>
      </c>
      <c r="L162" s="17"/>
    </row>
    <row r="163" spans="1:12" x14ac:dyDescent="0.2">
      <c r="A163" s="24">
        <v>20</v>
      </c>
      <c r="B163" s="24">
        <v>1</v>
      </c>
      <c r="C163" s="24">
        <f ca="1"/>
        <v>27</v>
      </c>
      <c r="D163" s="17">
        <f ca="1"/>
        <v>19.291117606863956</v>
      </c>
      <c r="E163" s="17">
        <f t="shared" ca="1" si="4"/>
        <v>-0.70888239313604373</v>
      </c>
      <c r="G163" s="17">
        <f t="shared" ca="1" si="5"/>
        <v>0.2717877911689337</v>
      </c>
      <c r="L163" s="17"/>
    </row>
    <row r="164" spans="1:12" x14ac:dyDescent="0.2">
      <c r="A164" s="24">
        <v>19</v>
      </c>
      <c r="B164" s="24">
        <v>1</v>
      </c>
      <c r="C164" s="24">
        <f ca="1"/>
        <v>25</v>
      </c>
      <c r="D164" s="17">
        <f ca="1"/>
        <v>17.924679383559837</v>
      </c>
      <c r="E164" s="17">
        <f t="shared" ca="1" si="4"/>
        <v>-1.0753206164401625</v>
      </c>
      <c r="G164" s="17">
        <f t="shared" ca="1" si="5"/>
        <v>0.22045887184038612</v>
      </c>
      <c r="L164" s="17"/>
    </row>
    <row r="165" spans="1:12" x14ac:dyDescent="0.2">
      <c r="A165" s="24">
        <v>20</v>
      </c>
      <c r="B165" s="24">
        <v>1</v>
      </c>
      <c r="C165" s="24">
        <f ca="1"/>
        <v>26</v>
      </c>
      <c r="D165" s="17">
        <f ca="1"/>
        <v>18.607898495211895</v>
      </c>
      <c r="E165" s="17">
        <f t="shared" ca="1" si="4"/>
        <v>-1.3921015047881049</v>
      </c>
      <c r="G165" s="17">
        <f t="shared" ca="1" si="5"/>
        <v>0.17165317899794366</v>
      </c>
      <c r="L165" s="17"/>
    </row>
    <row r="166" spans="1:12" x14ac:dyDescent="0.2">
      <c r="A166" s="24">
        <v>18</v>
      </c>
      <c r="B166" s="24">
        <v>1</v>
      </c>
      <c r="C166" s="24">
        <f ca="1"/>
        <v>23</v>
      </c>
      <c r="D166" s="17">
        <f ca="1"/>
        <v>16.558241160255715</v>
      </c>
      <c r="E166" s="17">
        <f t="shared" ca="1" si="4"/>
        <v>-1.4417588397442849</v>
      </c>
      <c r="G166" s="17">
        <f t="shared" ca="1" si="5"/>
        <v>0.16409158276943275</v>
      </c>
      <c r="L166" s="17"/>
    </row>
    <row r="167" spans="1:12" x14ac:dyDescent="0.2">
      <c r="A167" s="24">
        <v>21</v>
      </c>
      <c r="B167" s="24">
        <v>1</v>
      </c>
      <c r="C167" s="24">
        <f ca="1"/>
        <v>26</v>
      </c>
      <c r="D167" s="17">
        <f ca="1"/>
        <v>18.607898495211895</v>
      </c>
      <c r="E167" s="17">
        <f t="shared" ca="1" si="4"/>
        <v>-2.3921015047881049</v>
      </c>
      <c r="G167" s="17">
        <f t="shared" ca="1" si="5"/>
        <v>5.1110239922417852E-2</v>
      </c>
      <c r="L167" s="17"/>
    </row>
    <row r="168" spans="1:12" x14ac:dyDescent="0.2">
      <c r="A168" s="24">
        <v>19</v>
      </c>
      <c r="B168" s="24">
        <v>1</v>
      </c>
      <c r="C168" s="24">
        <f ca="1"/>
        <v>26</v>
      </c>
      <c r="D168" s="17">
        <f ca="1"/>
        <v>18.607898495211895</v>
      </c>
      <c r="E168" s="17">
        <f t="shared" ca="1" si="4"/>
        <v>-0.3921015047881049</v>
      </c>
      <c r="G168" s="17">
        <f t="shared" ca="1" si="5"/>
        <v>0.30389387162696274</v>
      </c>
      <c r="L168" s="17"/>
    </row>
    <row r="169" spans="1:12" x14ac:dyDescent="0.2">
      <c r="A169" s="24">
        <v>19</v>
      </c>
      <c r="B169" s="24">
        <v>1</v>
      </c>
      <c r="C169" s="24">
        <f ca="1"/>
        <v>26</v>
      </c>
      <c r="D169" s="17">
        <f ca="1"/>
        <v>18.607898495211895</v>
      </c>
      <c r="E169" s="17">
        <f t="shared" ca="1" si="4"/>
        <v>-0.3921015047881049</v>
      </c>
      <c r="G169" s="17">
        <f t="shared" ca="1" si="5"/>
        <v>0.30389387162696274</v>
      </c>
      <c r="L169" s="17"/>
    </row>
    <row r="170" spans="1:12" x14ac:dyDescent="0.2">
      <c r="A170" s="24">
        <v>19</v>
      </c>
      <c r="B170" s="24">
        <v>1</v>
      </c>
      <c r="C170" s="24">
        <f ca="1"/>
        <v>26</v>
      </c>
      <c r="D170" s="17">
        <f ca="1"/>
        <v>18.607898495211895</v>
      </c>
      <c r="E170" s="17">
        <f t="shared" ca="1" si="4"/>
        <v>-0.3921015047881049</v>
      </c>
      <c r="G170" s="17">
        <f t="shared" ca="1" si="5"/>
        <v>0.30389387162696274</v>
      </c>
      <c r="L170" s="17"/>
    </row>
    <row r="171" spans="1:12" x14ac:dyDescent="0.2">
      <c r="A171" s="24">
        <v>20</v>
      </c>
      <c r="B171" s="24">
        <v>1</v>
      </c>
      <c r="C171" s="24">
        <f ca="1"/>
        <v>25</v>
      </c>
      <c r="D171" s="17">
        <f ca="1"/>
        <v>17.924679383559837</v>
      </c>
      <c r="E171" s="17">
        <f t="shared" ca="1" si="4"/>
        <v>-2.0753206164401625</v>
      </c>
      <c r="G171" s="17">
        <f t="shared" ca="1" si="5"/>
        <v>8.0402976672096699E-2</v>
      </c>
      <c r="L171" s="17"/>
    </row>
    <row r="172" spans="1:12" x14ac:dyDescent="0.2">
      <c r="A172" s="24">
        <v>20</v>
      </c>
      <c r="B172" s="24">
        <v>1</v>
      </c>
      <c r="C172" s="24">
        <f ca="1"/>
        <v>27</v>
      </c>
      <c r="D172" s="17">
        <f ca="1"/>
        <v>19.291117606863956</v>
      </c>
      <c r="E172" s="17">
        <f t="shared" ca="1" si="4"/>
        <v>-0.70888239313604373</v>
      </c>
      <c r="G172" s="17">
        <f t="shared" ca="1" si="5"/>
        <v>0.2717877911689337</v>
      </c>
      <c r="L172" s="17"/>
    </row>
    <row r="173" spans="1:12" x14ac:dyDescent="0.2">
      <c r="A173" s="24">
        <v>19</v>
      </c>
      <c r="B173" s="24">
        <v>1</v>
      </c>
      <c r="C173" s="24">
        <f ca="1"/>
        <v>25</v>
      </c>
      <c r="D173" s="17">
        <f ca="1"/>
        <v>17.924679383559837</v>
      </c>
      <c r="E173" s="17">
        <f t="shared" ca="1" si="4"/>
        <v>-1.0753206164401625</v>
      </c>
      <c r="G173" s="17">
        <f t="shared" ca="1" si="5"/>
        <v>0.22045887184038612</v>
      </c>
      <c r="L173" s="17"/>
    </row>
    <row r="174" spans="1:12" x14ac:dyDescent="0.2">
      <c r="A174" s="24">
        <v>20</v>
      </c>
      <c r="B174" s="24">
        <v>1</v>
      </c>
      <c r="C174" s="24">
        <f ca="1"/>
        <v>27</v>
      </c>
      <c r="D174" s="17">
        <f ca="1"/>
        <v>19.291117606863956</v>
      </c>
      <c r="E174" s="17">
        <f t="shared" ca="1" si="4"/>
        <v>-0.70888239313604373</v>
      </c>
      <c r="G174" s="17">
        <f t="shared" ca="1" si="5"/>
        <v>0.2717877911689337</v>
      </c>
      <c r="L174" s="17"/>
    </row>
    <row r="175" spans="1:12" x14ac:dyDescent="0.2">
      <c r="A175" s="24">
        <v>15</v>
      </c>
      <c r="B175" s="24">
        <v>1</v>
      </c>
      <c r="C175" s="24">
        <f ca="1"/>
        <v>20</v>
      </c>
      <c r="D175" s="17">
        <f ca="1"/>
        <v>14.508583825299539</v>
      </c>
      <c r="E175" s="17">
        <f t="shared" ca="1" si="4"/>
        <v>-0.49141617470046128</v>
      </c>
      <c r="G175" s="17">
        <f t="shared" ca="1" si="5"/>
        <v>0.29547583692562635</v>
      </c>
      <c r="L175" s="17"/>
    </row>
    <row r="176" spans="1:12" x14ac:dyDescent="0.2">
      <c r="A176" s="24">
        <v>16</v>
      </c>
      <c r="B176" s="24">
        <v>1</v>
      </c>
      <c r="C176" s="24">
        <f ca="1"/>
        <v>20</v>
      </c>
      <c r="D176" s="17">
        <f ca="1"/>
        <v>14.508583825299539</v>
      </c>
      <c r="E176" s="17">
        <f t="shared" ca="1" si="4"/>
        <v>-1.4914161747004613</v>
      </c>
      <c r="G176" s="17">
        <f t="shared" ca="1" si="5"/>
        <v>0.15661561802916329</v>
      </c>
      <c r="L176" s="17"/>
    </row>
    <row r="177" spans="1:12" x14ac:dyDescent="0.2">
      <c r="A177" s="24">
        <v>15</v>
      </c>
      <c r="B177" s="24">
        <v>1</v>
      </c>
      <c r="C177" s="24">
        <f ca="1"/>
        <v>19</v>
      </c>
      <c r="D177" s="17">
        <f ca="1"/>
        <v>13.825364713647479</v>
      </c>
      <c r="E177" s="17">
        <f t="shared" ca="1" si="4"/>
        <v>-1.1746352863525207</v>
      </c>
      <c r="G177" s="17">
        <f t="shared" ca="1" si="5"/>
        <v>0.20523871008550823</v>
      </c>
      <c r="L177" s="17"/>
    </row>
    <row r="178" spans="1:12" x14ac:dyDescent="0.2">
      <c r="A178" s="24">
        <v>15</v>
      </c>
      <c r="B178" s="24">
        <v>1</v>
      </c>
      <c r="C178" s="24">
        <f ca="1"/>
        <v>17</v>
      </c>
      <c r="D178" s="17">
        <f ca="1"/>
        <v>12.458926490343359</v>
      </c>
      <c r="E178" s="17">
        <f t="shared" ca="1" si="4"/>
        <v>-2.5410735096566412</v>
      </c>
      <c r="G178" s="17">
        <f t="shared" ca="1" si="5"/>
        <v>4.0395128664178985E-2</v>
      </c>
      <c r="L178" s="17"/>
    </row>
    <row r="179" spans="1:12" x14ac:dyDescent="0.2">
      <c r="A179" s="24">
        <v>16</v>
      </c>
      <c r="B179" s="24">
        <v>1</v>
      </c>
      <c r="C179" s="24">
        <f ca="1"/>
        <v>20</v>
      </c>
      <c r="D179" s="17">
        <f ca="1"/>
        <v>14.508583825299539</v>
      </c>
      <c r="E179" s="17">
        <f t="shared" ca="1" si="4"/>
        <v>-1.4914161747004613</v>
      </c>
      <c r="G179" s="17">
        <f t="shared" ca="1" si="5"/>
        <v>0.15661561802916329</v>
      </c>
      <c r="L179" s="17"/>
    </row>
    <row r="180" spans="1:12" x14ac:dyDescent="0.2">
      <c r="A180" s="24">
        <v>14</v>
      </c>
      <c r="B180" s="24">
        <v>1</v>
      </c>
      <c r="C180" s="24">
        <f ca="1"/>
        <v>17</v>
      </c>
      <c r="D180" s="17">
        <f ca="1"/>
        <v>12.458926490343359</v>
      </c>
      <c r="E180" s="17">
        <f t="shared" ca="1" si="4"/>
        <v>-1.5410735096566412</v>
      </c>
      <c r="G180" s="17">
        <f t="shared" ca="1" si="5"/>
        <v>0.14924443441661395</v>
      </c>
      <c r="L180" s="17"/>
    </row>
    <row r="181" spans="1:12" x14ac:dyDescent="0.2">
      <c r="A181" s="24">
        <v>21</v>
      </c>
      <c r="B181" s="24">
        <v>1</v>
      </c>
      <c r="C181" s="24">
        <f ca="1"/>
        <v>29</v>
      </c>
      <c r="D181" s="17">
        <f ca="1"/>
        <v>20.657555830168075</v>
      </c>
      <c r="E181" s="17">
        <f t="shared" ca="1" si="4"/>
        <v>-0.34244416983192494</v>
      </c>
      <c r="G181" s="17">
        <f t="shared" ca="1" si="5"/>
        <v>0.30746337812452051</v>
      </c>
      <c r="L181" s="17"/>
    </row>
    <row r="182" spans="1:12" x14ac:dyDescent="0.2">
      <c r="A182" s="24">
        <v>21</v>
      </c>
      <c r="B182" s="24">
        <v>1</v>
      </c>
      <c r="C182" s="24">
        <f ca="1"/>
        <v>27</v>
      </c>
      <c r="D182" s="17">
        <f ca="1"/>
        <v>19.291117606863956</v>
      </c>
      <c r="E182" s="17">
        <f t="shared" ca="1" si="4"/>
        <v>-1.7088823931360437</v>
      </c>
      <c r="G182" s="17">
        <f t="shared" ca="1" si="5"/>
        <v>0.12533471414208935</v>
      </c>
      <c r="L182" s="17"/>
    </row>
    <row r="183" spans="1:12" x14ac:dyDescent="0.2">
      <c r="A183" s="24">
        <v>21</v>
      </c>
      <c r="B183" s="24">
        <v>1</v>
      </c>
      <c r="C183" s="24">
        <f ca="1"/>
        <v>31</v>
      </c>
      <c r="D183" s="17">
        <f ca="1"/>
        <v>22.023994053472194</v>
      </c>
      <c r="E183" s="17">
        <f t="shared" ca="1" si="4"/>
        <v>1.0239940534721939</v>
      </c>
      <c r="G183" s="17">
        <f t="shared" ca="1" si="5"/>
        <v>0.22819645484299309</v>
      </c>
      <c r="L183" s="17"/>
    </row>
    <row r="184" spans="1:12" x14ac:dyDescent="0.2">
      <c r="A184" s="24">
        <v>21</v>
      </c>
      <c r="B184" s="24">
        <v>1</v>
      </c>
      <c r="C184" s="24">
        <f ca="1"/>
        <v>31</v>
      </c>
      <c r="D184" s="17">
        <f ca="1"/>
        <v>22.023994053472194</v>
      </c>
      <c r="E184" s="17">
        <f t="shared" ca="1" si="4"/>
        <v>1.0239940534721939</v>
      </c>
      <c r="G184" s="17">
        <f t="shared" ca="1" si="5"/>
        <v>0.22819645484299309</v>
      </c>
      <c r="L184" s="17"/>
    </row>
    <row r="185" spans="1:12" x14ac:dyDescent="0.2">
      <c r="A185" s="24">
        <v>18</v>
      </c>
      <c r="B185" s="24">
        <v>1</v>
      </c>
      <c r="C185" s="24">
        <f ca="1"/>
        <v>26</v>
      </c>
      <c r="D185" s="17">
        <f ca="1"/>
        <v>18.607898495211895</v>
      </c>
      <c r="E185" s="17">
        <f t="shared" ca="1" si="4"/>
        <v>0.6078984952118951</v>
      </c>
      <c r="G185" s="17">
        <f t="shared" ca="1" si="5"/>
        <v>0.28360781451993688</v>
      </c>
      <c r="L185" s="17"/>
    </row>
    <row r="186" spans="1:12" x14ac:dyDescent="0.2">
      <c r="A186" s="24">
        <v>18</v>
      </c>
      <c r="B186" s="24">
        <v>1</v>
      </c>
      <c r="C186" s="24">
        <f ca="1"/>
        <v>26</v>
      </c>
      <c r="D186" s="17">
        <f ca="1"/>
        <v>18.607898495211895</v>
      </c>
      <c r="E186" s="17">
        <f t="shared" ca="1" si="4"/>
        <v>0.6078984952118951</v>
      </c>
      <c r="G186" s="17">
        <f t="shared" ca="1" si="5"/>
        <v>0.28360781451993688</v>
      </c>
      <c r="L186" s="17"/>
    </row>
    <row r="187" spans="1:12" x14ac:dyDescent="0.2">
      <c r="A187" s="24">
        <v>19</v>
      </c>
      <c r="B187" s="24">
        <v>1</v>
      </c>
      <c r="C187" s="24">
        <f ca="1"/>
        <v>28</v>
      </c>
      <c r="D187" s="17">
        <f ca="1"/>
        <v>19.974336718516017</v>
      </c>
      <c r="E187" s="17">
        <f t="shared" ca="1" si="4"/>
        <v>0.97433671851601744</v>
      </c>
      <c r="G187" s="17">
        <f t="shared" ca="1" si="5"/>
        <v>0.23556229359930655</v>
      </c>
      <c r="L187" s="17"/>
    </row>
    <row r="188" spans="1:12" x14ac:dyDescent="0.2">
      <c r="A188" s="24">
        <v>21</v>
      </c>
      <c r="B188" s="24">
        <v>1</v>
      </c>
      <c r="C188" s="24">
        <f ca="1"/>
        <v>27</v>
      </c>
      <c r="D188" s="17">
        <f ca="1"/>
        <v>19.291117606863956</v>
      </c>
      <c r="E188" s="17">
        <f t="shared" ca="1" si="4"/>
        <v>-1.7088823931360437</v>
      </c>
      <c r="G188" s="17">
        <f t="shared" ca="1" si="5"/>
        <v>0.12533471414208935</v>
      </c>
      <c r="L188" s="17"/>
    </row>
    <row r="189" spans="1:12" x14ac:dyDescent="0.2">
      <c r="A189" s="24">
        <v>21</v>
      </c>
      <c r="B189" s="24">
        <v>1</v>
      </c>
      <c r="C189" s="24">
        <f ca="1"/>
        <v>29</v>
      </c>
      <c r="D189" s="17">
        <f ca="1"/>
        <v>20.657555830168075</v>
      </c>
      <c r="E189" s="17">
        <f t="shared" ca="1" si="4"/>
        <v>-0.34244416983192494</v>
      </c>
      <c r="G189" s="17">
        <f t="shared" ca="1" si="5"/>
        <v>0.30746337812452051</v>
      </c>
      <c r="L189" s="17"/>
    </row>
    <row r="190" spans="1:12" x14ac:dyDescent="0.2">
      <c r="A190" s="24">
        <v>21</v>
      </c>
      <c r="B190" s="24">
        <v>1</v>
      </c>
      <c r="C190" s="24">
        <f ca="1"/>
        <v>31</v>
      </c>
      <c r="D190" s="17">
        <f ca="1"/>
        <v>22.023994053472194</v>
      </c>
      <c r="E190" s="17">
        <f t="shared" ca="1" si="4"/>
        <v>1.0239940534721939</v>
      </c>
      <c r="G190" s="17">
        <f t="shared" ca="1" si="5"/>
        <v>0.22819645484299309</v>
      </c>
      <c r="L190" s="17"/>
    </row>
    <row r="191" spans="1:12" x14ac:dyDescent="0.2">
      <c r="A191" s="24">
        <v>22</v>
      </c>
      <c r="B191" s="24">
        <v>1</v>
      </c>
      <c r="C191" s="24">
        <f ca="1"/>
        <v>31</v>
      </c>
      <c r="D191" s="17">
        <f ca="1"/>
        <v>22.023994053472194</v>
      </c>
      <c r="E191" s="17">
        <f t="shared" ca="1" si="4"/>
        <v>2.3994053472193855E-2</v>
      </c>
      <c r="G191" s="17">
        <f t="shared" ca="1" si="5"/>
        <v>0.31916696345814999</v>
      </c>
      <c r="L191" s="17"/>
    </row>
    <row r="192" spans="1:12" x14ac:dyDescent="0.2">
      <c r="A192" s="24">
        <v>18</v>
      </c>
      <c r="B192" s="24">
        <v>1</v>
      </c>
      <c r="C192" s="24">
        <f ca="1"/>
        <v>26</v>
      </c>
      <c r="D192" s="17">
        <f ca="1"/>
        <v>18.607898495211895</v>
      </c>
      <c r="E192" s="17">
        <f t="shared" ca="1" si="4"/>
        <v>0.6078984952118951</v>
      </c>
      <c r="G192" s="17">
        <f t="shared" ca="1" si="5"/>
        <v>0.28360781451993688</v>
      </c>
      <c r="L192" s="17"/>
    </row>
    <row r="193" spans="1:12" x14ac:dyDescent="0.2">
      <c r="A193" s="24">
        <v>18</v>
      </c>
      <c r="B193" s="24">
        <v>1</v>
      </c>
      <c r="C193" s="24">
        <f ca="1"/>
        <v>26</v>
      </c>
      <c r="D193" s="17">
        <f ca="1"/>
        <v>18.607898495211895</v>
      </c>
      <c r="E193" s="17">
        <f t="shared" ca="1" si="4"/>
        <v>0.6078984952118951</v>
      </c>
      <c r="G193" s="17">
        <f t="shared" ca="1" si="5"/>
        <v>0.28360781451993688</v>
      </c>
      <c r="L193" s="17"/>
    </row>
    <row r="194" spans="1:12" x14ac:dyDescent="0.2">
      <c r="A194" s="24">
        <v>18</v>
      </c>
      <c r="B194" s="24">
        <v>1</v>
      </c>
      <c r="C194" s="24">
        <f ca="1"/>
        <v>27</v>
      </c>
      <c r="D194" s="17">
        <f ca="1"/>
        <v>19.291117606863956</v>
      </c>
      <c r="E194" s="17">
        <f t="shared" ca="1" si="4"/>
        <v>1.2911176068639563</v>
      </c>
      <c r="G194" s="17">
        <f t="shared" ca="1" si="5"/>
        <v>0.18720849951963059</v>
      </c>
      <c r="L194" s="17"/>
    </row>
    <row r="195" spans="1:12" x14ac:dyDescent="0.2">
      <c r="A195" s="24">
        <v>24</v>
      </c>
      <c r="B195" s="24">
        <v>1</v>
      </c>
      <c r="C195" s="24">
        <f ca="1"/>
        <v>30</v>
      </c>
      <c r="D195" s="17">
        <f ca="1"/>
        <v>21.340774941820136</v>
      </c>
      <c r="E195" s="17">
        <f t="shared" ref="E195:E235" ca="1" si="6">D195-A195</f>
        <v>-2.6592250581798638</v>
      </c>
      <c r="G195" s="17">
        <f t="shared" ref="G195:G235" ca="1" si="7">_xlfn.NORM.DIST(E195,0,$F$2,FALSE)</f>
        <v>3.3181916685722804E-2</v>
      </c>
      <c r="L195" s="17"/>
    </row>
    <row r="196" spans="1:12" x14ac:dyDescent="0.2">
      <c r="A196" s="24">
        <v>24</v>
      </c>
      <c r="B196" s="24">
        <v>1</v>
      </c>
      <c r="C196" s="24">
        <f ca="1"/>
        <v>33</v>
      </c>
      <c r="D196" s="17">
        <f ca="1"/>
        <v>23.390432276776316</v>
      </c>
      <c r="E196" s="17">
        <f t="shared" ca="1" si="6"/>
        <v>-0.6095677232236838</v>
      </c>
      <c r="G196" s="17">
        <f t="shared" ca="1" si="7"/>
        <v>0.28342335743776725</v>
      </c>
      <c r="L196" s="17"/>
    </row>
    <row r="197" spans="1:12" x14ac:dyDescent="0.2">
      <c r="A197" s="24">
        <v>26</v>
      </c>
      <c r="B197" s="24">
        <v>1</v>
      </c>
      <c r="C197" s="24">
        <f ca="1"/>
        <v>35</v>
      </c>
      <c r="D197" s="17">
        <f ca="1"/>
        <v>24.756870500080435</v>
      </c>
      <c r="E197" s="17">
        <f t="shared" ca="1" si="6"/>
        <v>-1.243129499919565</v>
      </c>
      <c r="G197" s="17">
        <f t="shared" ca="1" si="7"/>
        <v>0.19464101454310373</v>
      </c>
      <c r="L197" s="17"/>
    </row>
    <row r="198" spans="1:12" x14ac:dyDescent="0.2">
      <c r="A198" s="24">
        <v>28</v>
      </c>
      <c r="B198" s="24">
        <v>1</v>
      </c>
      <c r="C198" s="24">
        <f ca="1"/>
        <v>37</v>
      </c>
      <c r="D198" s="17">
        <f ca="1"/>
        <v>26.123308723384554</v>
      </c>
      <c r="E198" s="17">
        <f t="shared" ca="1" si="6"/>
        <v>-1.8766912766154462</v>
      </c>
      <c r="G198" s="17">
        <f t="shared" ca="1" si="7"/>
        <v>0.10337466032027857</v>
      </c>
      <c r="L198" s="17"/>
    </row>
    <row r="199" spans="1:12" x14ac:dyDescent="0.2">
      <c r="A199" s="24">
        <v>26</v>
      </c>
      <c r="B199" s="24">
        <v>1</v>
      </c>
      <c r="C199" s="24">
        <f ca="1"/>
        <v>35</v>
      </c>
      <c r="D199" s="17">
        <f ca="1"/>
        <v>24.756870500080435</v>
      </c>
      <c r="E199" s="17">
        <f t="shared" ca="1" si="6"/>
        <v>-1.243129499919565</v>
      </c>
      <c r="G199" s="17">
        <f t="shared" ca="1" si="7"/>
        <v>0.19464101454310373</v>
      </c>
      <c r="L199" s="17"/>
    </row>
    <row r="200" spans="1:12" x14ac:dyDescent="0.2">
      <c r="A200" s="24">
        <v>11</v>
      </c>
      <c r="B200" s="24">
        <v>1</v>
      </c>
      <c r="C200" s="24">
        <f ca="1"/>
        <v>15</v>
      </c>
      <c r="D200" s="17">
        <f ca="1"/>
        <v>11.09248826703924</v>
      </c>
      <c r="E200" s="17">
        <f t="shared" ca="1" si="6"/>
        <v>9.2488267039239958E-2</v>
      </c>
      <c r="G200" s="17">
        <f t="shared" ca="1" si="7"/>
        <v>0.31835277839425191</v>
      </c>
      <c r="L200" s="17"/>
    </row>
    <row r="201" spans="1:12" x14ac:dyDescent="0.2">
      <c r="A201" s="24">
        <v>13</v>
      </c>
      <c r="B201" s="24">
        <v>1</v>
      </c>
      <c r="C201" s="24">
        <f ca="1"/>
        <v>18</v>
      </c>
      <c r="D201" s="17">
        <f ca="1"/>
        <v>13.142145601995418</v>
      </c>
      <c r="E201" s="17">
        <f t="shared" ca="1" si="6"/>
        <v>0.14214560199541815</v>
      </c>
      <c r="G201" s="17">
        <f t="shared" ca="1" si="7"/>
        <v>0.31716750413300532</v>
      </c>
      <c r="L201" s="17"/>
    </row>
    <row r="202" spans="1:12" x14ac:dyDescent="0.2">
      <c r="A202" s="24">
        <v>15</v>
      </c>
      <c r="B202" s="24">
        <v>1</v>
      </c>
      <c r="C202" s="24">
        <f ca="1"/>
        <v>20</v>
      </c>
      <c r="D202" s="17">
        <f ca="1"/>
        <v>14.508583825299539</v>
      </c>
      <c r="E202" s="17">
        <f t="shared" ca="1" si="6"/>
        <v>-0.49141617470046128</v>
      </c>
      <c r="G202" s="17">
        <f t="shared" ca="1" si="7"/>
        <v>0.29547583692562635</v>
      </c>
      <c r="L202" s="17"/>
    </row>
    <row r="203" spans="1:12" x14ac:dyDescent="0.2">
      <c r="A203" s="24">
        <v>16</v>
      </c>
      <c r="B203" s="24">
        <v>1</v>
      </c>
      <c r="C203" s="24">
        <f ca="1"/>
        <v>20</v>
      </c>
      <c r="D203" s="17">
        <f ca="1"/>
        <v>14.508583825299539</v>
      </c>
      <c r="E203" s="17">
        <f t="shared" ca="1" si="6"/>
        <v>-1.4914161747004613</v>
      </c>
      <c r="G203" s="17">
        <f t="shared" ca="1" si="7"/>
        <v>0.15661561802916329</v>
      </c>
      <c r="L203" s="17"/>
    </row>
    <row r="204" spans="1:12" x14ac:dyDescent="0.2">
      <c r="A204" s="24">
        <v>17</v>
      </c>
      <c r="B204" s="24">
        <v>1</v>
      </c>
      <c r="C204" s="24">
        <f ca="1"/>
        <v>22</v>
      </c>
      <c r="D204" s="17">
        <f ca="1"/>
        <v>15.875022048603658</v>
      </c>
      <c r="E204" s="17">
        <f t="shared" ca="1" si="6"/>
        <v>-1.1249779513963425</v>
      </c>
      <c r="G204" s="17">
        <f t="shared" ca="1" si="7"/>
        <v>0.21288069180319472</v>
      </c>
      <c r="L204" s="17"/>
    </row>
    <row r="205" spans="1:12" x14ac:dyDescent="0.2">
      <c r="A205" s="24">
        <v>15</v>
      </c>
      <c r="B205" s="24">
        <v>1</v>
      </c>
      <c r="C205" s="24">
        <f ca="1"/>
        <v>17</v>
      </c>
      <c r="D205" s="17">
        <f ca="1"/>
        <v>12.458926490343359</v>
      </c>
      <c r="E205" s="17">
        <f t="shared" ca="1" si="6"/>
        <v>-2.5410735096566412</v>
      </c>
      <c r="G205" s="17">
        <f t="shared" ca="1" si="7"/>
        <v>4.0395128664178985E-2</v>
      </c>
      <c r="L205" s="17"/>
    </row>
    <row r="206" spans="1:12" x14ac:dyDescent="0.2">
      <c r="A206" s="24">
        <v>15</v>
      </c>
      <c r="B206" s="24">
        <v>1</v>
      </c>
      <c r="C206" s="24">
        <f ca="1"/>
        <v>19</v>
      </c>
      <c r="D206" s="17">
        <f ca="1"/>
        <v>13.825364713647479</v>
      </c>
      <c r="E206" s="17">
        <f t="shared" ca="1" si="6"/>
        <v>-1.1746352863525207</v>
      </c>
      <c r="G206" s="17">
        <f t="shared" ca="1" si="7"/>
        <v>0.20523871008550823</v>
      </c>
      <c r="L206" s="17"/>
    </row>
    <row r="207" spans="1:12" x14ac:dyDescent="0.2">
      <c r="A207" s="24">
        <v>15</v>
      </c>
      <c r="B207" s="24">
        <v>1</v>
      </c>
      <c r="C207" s="24">
        <f ca="1"/>
        <v>18</v>
      </c>
      <c r="D207" s="17">
        <f ca="1"/>
        <v>13.142145601995418</v>
      </c>
      <c r="E207" s="17">
        <f t="shared" ca="1" si="6"/>
        <v>-1.8578543980045819</v>
      </c>
      <c r="G207" s="17">
        <f t="shared" ca="1" si="7"/>
        <v>0.10572920124505396</v>
      </c>
      <c r="L207" s="17"/>
    </row>
    <row r="208" spans="1:12" x14ac:dyDescent="0.2">
      <c r="A208" s="24">
        <v>16</v>
      </c>
      <c r="B208" s="24">
        <v>1</v>
      </c>
      <c r="C208" s="24">
        <f ca="1"/>
        <v>20</v>
      </c>
      <c r="D208" s="17">
        <f ca="1"/>
        <v>14.508583825299539</v>
      </c>
      <c r="E208" s="17">
        <f t="shared" ca="1" si="6"/>
        <v>-1.4914161747004613</v>
      </c>
      <c r="G208" s="17">
        <f t="shared" ca="1" si="7"/>
        <v>0.15661561802916329</v>
      </c>
      <c r="L208" s="17"/>
    </row>
    <row r="209" spans="1:12" x14ac:dyDescent="0.2">
      <c r="A209" s="24">
        <v>21</v>
      </c>
      <c r="B209" s="24">
        <v>1</v>
      </c>
      <c r="C209" s="24">
        <f ca="1"/>
        <v>29</v>
      </c>
      <c r="D209" s="17">
        <f ca="1"/>
        <v>20.657555830168075</v>
      </c>
      <c r="E209" s="17">
        <f t="shared" ca="1" si="6"/>
        <v>-0.34244416983192494</v>
      </c>
      <c r="G209" s="17">
        <f t="shared" ca="1" si="7"/>
        <v>0.30746337812452051</v>
      </c>
      <c r="L209" s="17"/>
    </row>
    <row r="210" spans="1:12" x14ac:dyDescent="0.2">
      <c r="A210" s="24">
        <v>19</v>
      </c>
      <c r="B210" s="24">
        <v>1</v>
      </c>
      <c r="C210" s="24">
        <f ca="1"/>
        <v>26</v>
      </c>
      <c r="D210" s="17">
        <f ca="1"/>
        <v>18.607898495211895</v>
      </c>
      <c r="E210" s="17">
        <f t="shared" ca="1" si="6"/>
        <v>-0.3921015047881049</v>
      </c>
      <c r="G210" s="17">
        <f t="shared" ca="1" si="7"/>
        <v>0.30389387162696274</v>
      </c>
      <c r="L210" s="17"/>
    </row>
    <row r="211" spans="1:12" x14ac:dyDescent="0.2">
      <c r="A211" s="24">
        <v>21</v>
      </c>
      <c r="B211" s="24">
        <v>1</v>
      </c>
      <c r="C211" s="24">
        <f ca="1"/>
        <v>29</v>
      </c>
      <c r="D211" s="17">
        <f ca="1"/>
        <v>20.657555830168075</v>
      </c>
      <c r="E211" s="17">
        <f t="shared" ca="1" si="6"/>
        <v>-0.34244416983192494</v>
      </c>
      <c r="G211" s="17">
        <f t="shared" ca="1" si="7"/>
        <v>0.30746337812452051</v>
      </c>
      <c r="L211" s="17"/>
    </row>
    <row r="212" spans="1:12" x14ac:dyDescent="0.2">
      <c r="A212" s="24">
        <v>22</v>
      </c>
      <c r="B212" s="24">
        <v>1</v>
      </c>
      <c r="C212" s="24">
        <f ca="1"/>
        <v>29</v>
      </c>
      <c r="D212" s="17">
        <f ca="1"/>
        <v>20.657555830168075</v>
      </c>
      <c r="E212" s="17">
        <f t="shared" ca="1" si="6"/>
        <v>-1.3424441698319249</v>
      </c>
      <c r="G212" s="17">
        <f t="shared" ca="1" si="7"/>
        <v>0.17927994451859014</v>
      </c>
      <c r="L212" s="17"/>
    </row>
    <row r="213" spans="1:12" x14ac:dyDescent="0.2">
      <c r="A213" s="24">
        <v>17</v>
      </c>
      <c r="B213" s="24">
        <v>1</v>
      </c>
      <c r="C213" s="24">
        <f ca="1"/>
        <v>24</v>
      </c>
      <c r="D213" s="17">
        <f ca="1"/>
        <v>17.241460271907776</v>
      </c>
      <c r="E213" s="17">
        <f t="shared" ca="1" si="6"/>
        <v>0.2414602719077763</v>
      </c>
      <c r="G213" s="17">
        <f t="shared" ca="1" si="7"/>
        <v>0.31332258364370175</v>
      </c>
      <c r="L213" s="17"/>
    </row>
    <row r="214" spans="1:12" x14ac:dyDescent="0.2">
      <c r="A214" s="24">
        <v>33</v>
      </c>
      <c r="B214" s="24">
        <v>1</v>
      </c>
      <c r="C214" s="24">
        <f ca="1"/>
        <v>44</v>
      </c>
      <c r="D214" s="17">
        <f ca="1"/>
        <v>30.905842504948971</v>
      </c>
      <c r="E214" s="17">
        <f t="shared" ca="1" si="6"/>
        <v>-2.0941574950510287</v>
      </c>
      <c r="G214" s="17">
        <f t="shared" ca="1" si="7"/>
        <v>7.8406519233685218E-2</v>
      </c>
      <c r="L214" s="17"/>
    </row>
    <row r="215" spans="1:12" x14ac:dyDescent="0.2">
      <c r="A215" s="24">
        <v>21</v>
      </c>
      <c r="B215" s="24">
        <v>1</v>
      </c>
      <c r="C215" s="24">
        <f ca="1"/>
        <v>29</v>
      </c>
      <c r="D215" s="17">
        <f ca="1"/>
        <v>20.657555830168075</v>
      </c>
      <c r="E215" s="17">
        <f t="shared" ca="1" si="6"/>
        <v>-0.34244416983192494</v>
      </c>
      <c r="G215" s="17">
        <f t="shared" ca="1" si="7"/>
        <v>0.30746337812452051</v>
      </c>
      <c r="L215" s="17"/>
    </row>
    <row r="216" spans="1:12" x14ac:dyDescent="0.2">
      <c r="A216" s="24">
        <v>19</v>
      </c>
      <c r="B216" s="24">
        <v>1</v>
      </c>
      <c r="C216" s="24">
        <f ca="1"/>
        <v>26</v>
      </c>
      <c r="D216" s="17">
        <f ca="1"/>
        <v>18.607898495211895</v>
      </c>
      <c r="E216" s="17">
        <f t="shared" ca="1" si="6"/>
        <v>-0.3921015047881049</v>
      </c>
      <c r="G216" s="17">
        <f t="shared" ca="1" si="7"/>
        <v>0.30389387162696274</v>
      </c>
      <c r="L216" s="17"/>
    </row>
    <row r="217" spans="1:12" x14ac:dyDescent="0.2">
      <c r="A217" s="24">
        <v>22</v>
      </c>
      <c r="B217" s="24">
        <v>1</v>
      </c>
      <c r="C217" s="24">
        <f ca="1"/>
        <v>29</v>
      </c>
      <c r="D217" s="17">
        <f ca="1"/>
        <v>20.657555830168075</v>
      </c>
      <c r="E217" s="17">
        <f t="shared" ca="1" si="6"/>
        <v>-1.3424441698319249</v>
      </c>
      <c r="G217" s="17">
        <f t="shared" ca="1" si="7"/>
        <v>0.17927994451859014</v>
      </c>
      <c r="L217" s="17"/>
    </row>
    <row r="218" spans="1:12" x14ac:dyDescent="0.2">
      <c r="A218" s="24">
        <v>21</v>
      </c>
      <c r="B218" s="24">
        <v>1</v>
      </c>
      <c r="C218" s="24">
        <f ca="1"/>
        <v>29</v>
      </c>
      <c r="D218" s="17">
        <f ca="1"/>
        <v>20.657555830168075</v>
      </c>
      <c r="E218" s="17">
        <f t="shared" ca="1" si="6"/>
        <v>-0.34244416983192494</v>
      </c>
      <c r="G218" s="17">
        <f t="shared" ca="1" si="7"/>
        <v>0.30746337812452051</v>
      </c>
      <c r="L218" s="17"/>
    </row>
    <row r="219" spans="1:12" x14ac:dyDescent="0.2">
      <c r="A219" s="24">
        <v>21</v>
      </c>
      <c r="B219" s="24">
        <v>1</v>
      </c>
      <c r="C219" s="24">
        <f ca="1"/>
        <v>29</v>
      </c>
      <c r="D219" s="17">
        <f ca="1"/>
        <v>20.657555830168075</v>
      </c>
      <c r="E219" s="17">
        <f t="shared" ca="1" si="6"/>
        <v>-0.34244416983192494</v>
      </c>
      <c r="G219" s="17">
        <f t="shared" ca="1" si="7"/>
        <v>0.30746337812452051</v>
      </c>
      <c r="L219" s="17"/>
    </row>
    <row r="220" spans="1:12" x14ac:dyDescent="0.2">
      <c r="A220" s="24">
        <v>21</v>
      </c>
      <c r="B220" s="24">
        <v>1</v>
      </c>
      <c r="C220" s="24">
        <f ca="1"/>
        <v>29</v>
      </c>
      <c r="D220" s="17">
        <f ca="1"/>
        <v>20.657555830168075</v>
      </c>
      <c r="E220" s="17">
        <f t="shared" ca="1" si="6"/>
        <v>-0.34244416983192494</v>
      </c>
      <c r="G220" s="17">
        <f t="shared" ca="1" si="7"/>
        <v>0.30746337812452051</v>
      </c>
      <c r="L220" s="17"/>
    </row>
    <row r="221" spans="1:12" x14ac:dyDescent="0.2">
      <c r="A221" s="24">
        <v>16</v>
      </c>
      <c r="B221" s="24">
        <v>1</v>
      </c>
      <c r="C221" s="24">
        <f ca="1"/>
        <v>23</v>
      </c>
      <c r="D221" s="17">
        <f ca="1"/>
        <v>16.558241160255715</v>
      </c>
      <c r="E221" s="17">
        <f t="shared" ca="1" si="6"/>
        <v>0.55824116025571513</v>
      </c>
      <c r="G221" s="17">
        <f t="shared" ca="1" si="7"/>
        <v>0.28891457937292003</v>
      </c>
      <c r="L221" s="17"/>
    </row>
    <row r="222" spans="1:12" x14ac:dyDescent="0.2">
      <c r="A222" s="24">
        <v>17</v>
      </c>
      <c r="B222" s="24">
        <v>1</v>
      </c>
      <c r="C222" s="24">
        <f ca="1"/>
        <v>24</v>
      </c>
      <c r="D222" s="17">
        <f ca="1"/>
        <v>17.241460271907776</v>
      </c>
      <c r="E222" s="17">
        <f t="shared" ca="1" si="6"/>
        <v>0.2414602719077763</v>
      </c>
      <c r="G222" s="17">
        <f t="shared" ca="1" si="7"/>
        <v>0.31332258364370175</v>
      </c>
      <c r="L222" s="17"/>
    </row>
    <row r="223" spans="1:12" x14ac:dyDescent="0.2">
      <c r="A223" s="24">
        <v>35</v>
      </c>
      <c r="B223" s="24">
        <v>1</v>
      </c>
      <c r="C223" s="24">
        <f ca="1"/>
        <v>44</v>
      </c>
      <c r="D223" s="17">
        <f ca="1"/>
        <v>30.905842504948971</v>
      </c>
      <c r="E223" s="17">
        <f t="shared" ca="1" si="6"/>
        <v>-4.0941574950510287</v>
      </c>
      <c r="G223" s="17">
        <f t="shared" ca="1" si="7"/>
        <v>1.4912266665311721E-3</v>
      </c>
      <c r="L223" s="17"/>
    </row>
    <row r="224" spans="1:12" x14ac:dyDescent="0.2">
      <c r="A224" s="24">
        <v>29</v>
      </c>
      <c r="B224" s="24">
        <v>1</v>
      </c>
      <c r="C224" s="24">
        <f ca="1"/>
        <v>41</v>
      </c>
      <c r="D224" s="17">
        <f ca="1"/>
        <v>28.856185169992791</v>
      </c>
      <c r="E224" s="17">
        <f t="shared" ca="1" si="6"/>
        <v>-0.14381483000720863</v>
      </c>
      <c r="G224" s="17">
        <f t="shared" ca="1" si="7"/>
        <v>0.31711903972216288</v>
      </c>
      <c r="L224" s="17"/>
    </row>
    <row r="225" spans="1:12" x14ac:dyDescent="0.2">
      <c r="A225" s="24">
        <v>21</v>
      </c>
      <c r="B225" s="24">
        <v>1</v>
      </c>
      <c r="C225" s="24">
        <f ca="1"/>
        <v>29</v>
      </c>
      <c r="D225" s="17">
        <f ca="1"/>
        <v>20.657555830168075</v>
      </c>
      <c r="E225" s="17">
        <f t="shared" ca="1" si="6"/>
        <v>-0.34244416983192494</v>
      </c>
      <c r="G225" s="17">
        <f t="shared" ca="1" si="7"/>
        <v>0.30746337812452051</v>
      </c>
      <c r="L225" s="17"/>
    </row>
    <row r="226" spans="1:12" x14ac:dyDescent="0.2">
      <c r="A226" s="24">
        <v>19</v>
      </c>
      <c r="B226" s="24">
        <v>1</v>
      </c>
      <c r="C226" s="24">
        <f ca="1"/>
        <v>26</v>
      </c>
      <c r="D226" s="17">
        <f ca="1"/>
        <v>18.607898495211895</v>
      </c>
      <c r="E226" s="17">
        <f t="shared" ca="1" si="6"/>
        <v>-0.3921015047881049</v>
      </c>
      <c r="G226" s="17">
        <f t="shared" ca="1" si="7"/>
        <v>0.30389387162696274</v>
      </c>
      <c r="L226" s="17"/>
    </row>
    <row r="227" spans="1:12" x14ac:dyDescent="0.2">
      <c r="A227" s="24">
        <v>20</v>
      </c>
      <c r="B227" s="24">
        <v>1</v>
      </c>
      <c r="C227" s="24">
        <f ca="1"/>
        <v>28</v>
      </c>
      <c r="D227" s="17">
        <f ca="1"/>
        <v>19.974336718516017</v>
      </c>
      <c r="E227" s="17">
        <f t="shared" ca="1" si="6"/>
        <v>-2.5663281483982558E-2</v>
      </c>
      <c r="G227" s="17">
        <f t="shared" ca="1" si="7"/>
        <v>0.31915849397187074</v>
      </c>
      <c r="L227" s="17"/>
    </row>
    <row r="228" spans="1:12" x14ac:dyDescent="0.2">
      <c r="A228" s="24">
        <v>20</v>
      </c>
      <c r="B228" s="24">
        <v>1</v>
      </c>
      <c r="C228" s="24">
        <f ca="1"/>
        <v>29</v>
      </c>
      <c r="D228" s="17">
        <f ca="1"/>
        <v>20.657555830168075</v>
      </c>
      <c r="E228" s="17">
        <f t="shared" ca="1" si="6"/>
        <v>0.65755583016807506</v>
      </c>
      <c r="G228" s="17">
        <f t="shared" ca="1" si="7"/>
        <v>0.2779593195039412</v>
      </c>
      <c r="L228" s="17"/>
    </row>
    <row r="229" spans="1:12" x14ac:dyDescent="0.2">
      <c r="A229" s="24">
        <v>21</v>
      </c>
      <c r="B229" s="24">
        <v>1</v>
      </c>
      <c r="C229" s="24">
        <f ca="1"/>
        <v>29</v>
      </c>
      <c r="D229" s="17">
        <f ca="1"/>
        <v>20.657555830168075</v>
      </c>
      <c r="E229" s="17">
        <f t="shared" ca="1" si="6"/>
        <v>-0.34244416983192494</v>
      </c>
      <c r="G229" s="17">
        <f t="shared" ca="1" si="7"/>
        <v>0.30746337812452051</v>
      </c>
      <c r="L229" s="17"/>
    </row>
    <row r="230" spans="1:12" x14ac:dyDescent="0.2">
      <c r="A230" s="24">
        <v>18</v>
      </c>
      <c r="B230" s="24">
        <v>1</v>
      </c>
      <c r="C230" s="24">
        <f ca="1"/>
        <v>29</v>
      </c>
      <c r="D230" s="17">
        <f ca="1"/>
        <v>20.657555830168075</v>
      </c>
      <c r="E230" s="17">
        <f t="shared" ca="1" si="6"/>
        <v>2.6575558301680751</v>
      </c>
      <c r="G230" s="17">
        <f t="shared" ca="1" si="7"/>
        <v>3.327632904268165E-2</v>
      </c>
      <c r="L230" s="17"/>
    </row>
    <row r="231" spans="1:12" x14ac:dyDescent="0.2">
      <c r="A231" s="24">
        <v>19</v>
      </c>
      <c r="B231" s="24">
        <v>1</v>
      </c>
      <c r="C231" s="24">
        <f ca="1"/>
        <v>28</v>
      </c>
      <c r="D231" s="17">
        <f ca="1"/>
        <v>19.974336718516017</v>
      </c>
      <c r="E231" s="17">
        <f t="shared" ca="1" si="6"/>
        <v>0.97433671851601744</v>
      </c>
      <c r="G231" s="17">
        <f t="shared" ca="1" si="7"/>
        <v>0.23556229359930655</v>
      </c>
      <c r="L231" s="17"/>
    </row>
    <row r="232" spans="1:12" x14ac:dyDescent="0.2">
      <c r="A232" s="24">
        <v>21</v>
      </c>
      <c r="B232" s="24">
        <v>1</v>
      </c>
      <c r="C232" s="24">
        <f ca="1"/>
        <v>29</v>
      </c>
      <c r="D232" s="17">
        <f ca="1"/>
        <v>20.657555830168075</v>
      </c>
      <c r="E232" s="17">
        <f t="shared" ca="1" si="6"/>
        <v>-0.34244416983192494</v>
      </c>
      <c r="G232" s="17">
        <f t="shared" ca="1" si="7"/>
        <v>0.30746337812452051</v>
      </c>
      <c r="L232" s="17"/>
    </row>
    <row r="233" spans="1:12" x14ac:dyDescent="0.2">
      <c r="A233" s="24">
        <v>16</v>
      </c>
      <c r="B233" s="24">
        <v>1</v>
      </c>
      <c r="C233" s="24">
        <f ca="1"/>
        <v>26</v>
      </c>
      <c r="D233" s="17">
        <f ca="1"/>
        <v>18.607898495211895</v>
      </c>
      <c r="E233" s="17">
        <f t="shared" ca="1" si="6"/>
        <v>2.6078984952118951</v>
      </c>
      <c r="G233" s="17">
        <f t="shared" ca="1" si="7"/>
        <v>3.6181717224349638E-2</v>
      </c>
      <c r="L233" s="17"/>
    </row>
    <row r="234" spans="1:12" x14ac:dyDescent="0.2">
      <c r="A234" s="24">
        <v>18</v>
      </c>
      <c r="B234" s="24">
        <v>1</v>
      </c>
      <c r="C234" s="24">
        <f ca="1"/>
        <v>26</v>
      </c>
      <c r="D234" s="17">
        <f ca="1"/>
        <v>18.607898495211895</v>
      </c>
      <c r="E234" s="17">
        <f t="shared" ca="1" si="6"/>
        <v>0.6078984952118951</v>
      </c>
      <c r="G234" s="17">
        <f t="shared" ca="1" si="7"/>
        <v>0.28360781451993688</v>
      </c>
      <c r="L234" s="17"/>
    </row>
    <row r="235" spans="1:12" x14ac:dyDescent="0.2">
      <c r="A235" s="24">
        <v>17</v>
      </c>
      <c r="B235" s="24">
        <v>1</v>
      </c>
      <c r="C235" s="24">
        <f ca="1"/>
        <v>26</v>
      </c>
      <c r="D235" s="17">
        <f ca="1"/>
        <v>18.607898495211895</v>
      </c>
      <c r="E235" s="17">
        <f t="shared" ca="1" si="6"/>
        <v>1.6078984952118951</v>
      </c>
      <c r="G235" s="17">
        <f t="shared" ca="1" si="7"/>
        <v>0.13952132892333158</v>
      </c>
      <c r="L235" s="17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29</v>
      </c>
    </row>
    <row r="2" spans="1:1" x14ac:dyDescent="0.3">
      <c r="A2" s="1" t="s">
        <v>30</v>
      </c>
    </row>
    <row r="3" spans="1:1" x14ac:dyDescent="0.3">
      <c r="A3" s="1" t="s">
        <v>23</v>
      </c>
    </row>
    <row r="4" spans="1:1" x14ac:dyDescent="0.3">
      <c r="A4" s="1" t="s">
        <v>22</v>
      </c>
    </row>
    <row r="5" spans="1:1" x14ac:dyDescent="0.3">
      <c r="A5" s="1" t="s">
        <v>21</v>
      </c>
    </row>
    <row r="6" spans="1:1" x14ac:dyDescent="0.3">
      <c r="A6" s="1" t="s">
        <v>20</v>
      </c>
    </row>
    <row r="7" spans="1:1" x14ac:dyDescent="0.3">
      <c r="A7" s="1" t="s">
        <v>195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>
      <selection activeCell="T13" sqref="T13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24</v>
      </c>
    </row>
  </sheetData>
  <hyperlinks>
    <hyperlink ref="A1" r:id="rId1" xr:uid="{609AAADD-BF1E-3F47-B22C-C95597AC3103}"/>
  </hyperlinks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23</v>
      </c>
    </row>
  </sheetData>
  <hyperlinks>
    <hyperlink ref="A1" r:id="rId1" xr:uid="{1C6DCBD7-0EF1-BC4F-ACDC-E259CC76FC5B}"/>
  </hyperlinks>
  <pageMargins left="0.7" right="0.7" top="0.75" bottom="0.75" header="0.3" footer="0.3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196</v>
      </c>
    </row>
  </sheetData>
  <hyperlinks>
    <hyperlink ref="A1" r:id="rId1" xr:uid="{877518BA-EFB0-4749-95B8-0B0017F69128}"/>
  </hyperlinks>
  <pageMargins left="0.7" right="0.7" top="0.75" bottom="0.75" header="0.3" footer="0.3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197</v>
      </c>
    </row>
  </sheetData>
  <hyperlinks>
    <hyperlink ref="A1" r:id="rId1" xr:uid="{2F910ACB-FCB0-3342-BC17-59D69A3DD6B2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199</v>
      </c>
    </row>
    <row r="2" spans="1:1" x14ac:dyDescent="0.3">
      <c r="A2" s="9" t="s">
        <v>200</v>
      </c>
    </row>
  </sheetData>
  <phoneticPr fontId="6" type="noConversion"/>
  <hyperlinks>
    <hyperlink ref="A1" r:id="rId1" xr:uid="{74B28D9E-03F0-A040-A4EB-2971748544AB}"/>
    <hyperlink ref="A2" r:id="rId2" xr:uid="{87E3E1F7-981F-4A49-9E0F-CF32B8276AEF}"/>
  </hyperlinks>
  <pageMargins left="0.7" right="0.7" top="0.75" bottom="0.75" header="0.3" footer="0.3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0511-72E9-C740-96E0-D6EC959278E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198</v>
      </c>
    </row>
  </sheetData>
  <hyperlinks>
    <hyperlink ref="A1" r:id="rId1" xr:uid="{49640E59-D26A-BF44-AEB9-5C4B1A7C064A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568C8-37FC-DC45-9672-B4E336B0A4CA}">
  <sheetPr codeName="Sheet44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519</v>
      </c>
    </row>
    <row r="2" spans="1:1" x14ac:dyDescent="0.3">
      <c r="A2" s="1" t="s">
        <v>520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F37F6-D6A9-674D-AC09-D00E270C2A95}">
  <sheetPr codeName="Sheet5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303</v>
      </c>
    </row>
    <row r="2" spans="1:1" x14ac:dyDescent="0.3">
      <c r="A2" s="1" t="s">
        <v>304</v>
      </c>
    </row>
    <row r="3" spans="1:1" x14ac:dyDescent="0.3">
      <c r="A3" s="1" t="s">
        <v>305</v>
      </c>
    </row>
    <row r="4" spans="1:1" x14ac:dyDescent="0.3">
      <c r="A4" s="1" t="s">
        <v>306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31CB-C5FE-4747-B13E-B1042F6A8EAC}">
  <sheetPr codeName="Sheet54">
    <tabColor rgb="FFFF0000"/>
  </sheetPr>
  <dimension ref="B2:F8"/>
  <sheetViews>
    <sheetView workbookViewId="0"/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45" t="s">
        <v>257</v>
      </c>
    </row>
    <row r="3" spans="2:6" x14ac:dyDescent="0.3">
      <c r="B3" s="46" t="s">
        <v>258</v>
      </c>
    </row>
    <row r="4" spans="2:6" x14ac:dyDescent="0.3">
      <c r="B4" s="46" t="s">
        <v>259</v>
      </c>
    </row>
    <row r="5" spans="2:6" x14ac:dyDescent="0.3">
      <c r="B5" s="46" t="s">
        <v>260</v>
      </c>
    </row>
    <row r="7" spans="2:6" x14ac:dyDescent="0.3">
      <c r="B7" s="14" t="s">
        <v>261</v>
      </c>
    </row>
    <row r="8" spans="2:6" ht="47" x14ac:dyDescent="0.55000000000000004">
      <c r="B8" s="45" t="s">
        <v>262</v>
      </c>
      <c r="C8" s="47" t="s">
        <v>263</v>
      </c>
      <c r="D8" s="45" t="s">
        <v>264</v>
      </c>
      <c r="E8" s="45"/>
      <c r="F8" s="45"/>
    </row>
  </sheetData>
  <hyperlinks>
    <hyperlink ref="B3" r:id="rId1" xr:uid="{805C2805-5653-7A4D-BF62-20588D390D18}"/>
    <hyperlink ref="B4" r:id="rId2" xr:uid="{A1004DE0-8BFF-9B4E-B6B7-70F3C1ED49FB}"/>
    <hyperlink ref="B5" r:id="rId3" xr:uid="{FC99ACE9-DDBC-2C4E-A217-94DAB7BC00C0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469A6-4F5F-F741-96E1-83EF7205BC6D}">
  <sheetPr codeName="Sheet55">
    <tabColor rgb="FFFF0000"/>
  </sheetPr>
  <dimension ref="A1:E22"/>
  <sheetViews>
    <sheetView zoomScaleNormal="100" workbookViewId="0"/>
  </sheetViews>
  <sheetFormatPr baseColWidth="10" defaultColWidth="8.83203125" defaultRowHeight="26" x14ac:dyDescent="0.3"/>
  <cols>
    <col min="1" max="2" width="8.83203125" style="50"/>
    <col min="3" max="3" width="46.33203125" style="50" bestFit="1" customWidth="1"/>
    <col min="4" max="16384" width="8.83203125" style="50"/>
  </cols>
  <sheetData>
    <row r="1" spans="1:5" x14ac:dyDescent="0.3">
      <c r="A1" s="48" t="s">
        <v>265</v>
      </c>
      <c r="B1" s="49" t="s">
        <v>266</v>
      </c>
    </row>
    <row r="2" spans="1:5" x14ac:dyDescent="0.3">
      <c r="C2" s="51" t="s">
        <v>267</v>
      </c>
      <c r="D2" s="51"/>
      <c r="E2" s="51" t="s">
        <v>268</v>
      </c>
    </row>
    <row r="4" spans="1:5" x14ac:dyDescent="0.3">
      <c r="C4" s="50" t="s">
        <v>269</v>
      </c>
      <c r="E4" s="50" t="s">
        <v>270</v>
      </c>
    </row>
    <row r="5" spans="1:5" x14ac:dyDescent="0.3">
      <c r="E5" s="50" t="s">
        <v>271</v>
      </c>
    </row>
    <row r="12" spans="1:5" x14ac:dyDescent="0.3">
      <c r="C12" s="50" t="s">
        <v>272</v>
      </c>
      <c r="E12" s="50" t="s">
        <v>273</v>
      </c>
    </row>
    <row r="13" spans="1:5" x14ac:dyDescent="0.3">
      <c r="C13" s="50" t="s">
        <v>274</v>
      </c>
      <c r="E13" s="50" t="s">
        <v>275</v>
      </c>
    </row>
    <row r="14" spans="1:5" x14ac:dyDescent="0.3">
      <c r="C14" s="50" t="s">
        <v>276</v>
      </c>
      <c r="E14" s="50" t="s">
        <v>277</v>
      </c>
    </row>
    <row r="19" spans="3:3" x14ac:dyDescent="0.3">
      <c r="C19" s="52" t="s">
        <v>278</v>
      </c>
    </row>
    <row r="20" spans="3:3" x14ac:dyDescent="0.3">
      <c r="C20" s="53" t="s">
        <v>279</v>
      </c>
    </row>
    <row r="21" spans="3:3" x14ac:dyDescent="0.3">
      <c r="C21" s="53" t="s">
        <v>280</v>
      </c>
    </row>
    <row r="22" spans="3:3" x14ac:dyDescent="0.3">
      <c r="C22" s="53" t="s">
        <v>281</v>
      </c>
    </row>
  </sheetData>
  <hyperlinks>
    <hyperlink ref="C20" r:id="rId1" xr:uid="{482E5D59-D99D-2346-921E-F924790FE567}"/>
    <hyperlink ref="C21" r:id="rId2" xr:uid="{172CA109-42DD-F340-BBB9-6E933B8D5CFA}"/>
    <hyperlink ref="C22" r:id="rId3" xr:uid="{85E4B3A3-5A0E-0547-8529-B3011E5A292A}"/>
    <hyperlink ref="B1" r:id="rId4" xr:uid="{C7CC391D-3B7B-C443-9603-78E51FECD321}"/>
    <hyperlink ref="A1:B1" r:id="rId5" display="Video:" xr:uid="{641E9BBF-6399-EB4E-9D38-527D02F9D4D5}"/>
  </hyperlinks>
  <pageMargins left="0.7" right="0.7" top="0.75" bottom="0.75" header="0.3" footer="0.3"/>
  <drawing r:id="rId6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3070-B515-904C-A41C-35694B17F49C}">
  <sheetPr codeName="Sheet56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282</v>
      </c>
    </row>
    <row r="3" spans="2:2" x14ac:dyDescent="0.3">
      <c r="B3" s="46" t="s">
        <v>283</v>
      </c>
    </row>
  </sheetData>
  <hyperlinks>
    <hyperlink ref="B2" r:id="rId1" xr:uid="{5FC6AE73-0B69-1943-A216-A8D8639ECA53}"/>
    <hyperlink ref="B3" r:id="rId2" xr:uid="{89F8C4CB-F58B-0C42-887A-1ABDCB796F67}"/>
  </hyperlinks>
  <pageMargins left="0.7" right="0.7" top="0.75" bottom="0.75" header="0.3" footer="0.3"/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6671B-ED00-F445-A220-8AC152F2B057}">
  <sheetPr codeName="Sheet57">
    <tabColor rgb="FFFF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55"/>
    <col min="3" max="3" width="112" style="55" bestFit="1" customWidth="1"/>
    <col min="4" max="4" width="12.5" style="56" customWidth="1"/>
    <col min="5" max="16384" width="10.83203125" style="55"/>
  </cols>
  <sheetData>
    <row r="2" spans="2:4" x14ac:dyDescent="0.3">
      <c r="B2" s="54" t="s">
        <v>284</v>
      </c>
    </row>
    <row r="3" spans="2:4" x14ac:dyDescent="0.3">
      <c r="B3" s="54"/>
    </row>
    <row r="4" spans="2:4" x14ac:dyDescent="0.3">
      <c r="C4" s="55" t="s">
        <v>285</v>
      </c>
    </row>
    <row r="5" spans="2:4" x14ac:dyDescent="0.3">
      <c r="C5" s="55" t="s">
        <v>286</v>
      </c>
    </row>
    <row r="7" spans="2:4" x14ac:dyDescent="0.3">
      <c r="C7" s="55" t="s">
        <v>287</v>
      </c>
    </row>
    <row r="8" spans="2:4" x14ac:dyDescent="0.3">
      <c r="C8" s="55" t="s">
        <v>288</v>
      </c>
    </row>
    <row r="10" spans="2:4" x14ac:dyDescent="0.3">
      <c r="C10" s="55" t="s">
        <v>289</v>
      </c>
    </row>
    <row r="11" spans="2:4" x14ac:dyDescent="0.3">
      <c r="C11" s="57" t="s">
        <v>290</v>
      </c>
      <c r="D11" s="58" t="s">
        <v>291</v>
      </c>
    </row>
    <row r="12" spans="2:4" x14ac:dyDescent="0.3">
      <c r="C12" s="57" t="s">
        <v>292</v>
      </c>
      <c r="D12" s="58" t="s">
        <v>293</v>
      </c>
    </row>
    <row r="13" spans="2:4" x14ac:dyDescent="0.3">
      <c r="C13" s="57" t="s">
        <v>294</v>
      </c>
      <c r="D13" s="58" t="s">
        <v>295</v>
      </c>
    </row>
    <row r="14" spans="2:4" x14ac:dyDescent="0.3">
      <c r="C14" s="57" t="s">
        <v>296</v>
      </c>
      <c r="D14" s="58" t="s">
        <v>297</v>
      </c>
    </row>
    <row r="15" spans="2:4" x14ac:dyDescent="0.3">
      <c r="C15" s="57" t="s">
        <v>298</v>
      </c>
      <c r="D15" s="58" t="s">
        <v>299</v>
      </c>
    </row>
    <row r="16" spans="2:4" x14ac:dyDescent="0.3">
      <c r="C16" s="57" t="s">
        <v>300</v>
      </c>
      <c r="D16" s="58" t="s">
        <v>301</v>
      </c>
    </row>
    <row r="18" spans="2:2" x14ac:dyDescent="0.3">
      <c r="B18" s="55" t="s">
        <v>302</v>
      </c>
    </row>
  </sheetData>
  <hyperlinks>
    <hyperlink ref="D11" r:id="rId1" xr:uid="{804E4A0C-2957-B549-A79F-1630308A1793}"/>
    <hyperlink ref="D12" r:id="rId2" xr:uid="{03B1AC6D-71C3-7148-BE27-FBD57D40BDDB}"/>
    <hyperlink ref="D13" r:id="rId3" xr:uid="{E708D9FC-3882-9140-AB6A-530BF2BD4777}"/>
    <hyperlink ref="C11:D11" r:id="rId4" display="Taylor Series Introduction" xr:uid="{A17FE1AF-ACE6-2F48-8D7C-95EE22E38B27}"/>
    <hyperlink ref="C12:D12" r:id="rId5" display="Optional Math Example" xr:uid="{DEB2AD3A-7C32-B74E-A6BD-C76AD43EE3F5}"/>
    <hyperlink ref="C13:D13" r:id="rId6" display="Taylor Series in the context of Bonds" xr:uid="{B4EEF56E-AE17-AE44-93F7-645478EAFC7B}"/>
    <hyperlink ref="D16" r:id="rId7" xr:uid="{704B1A0C-B228-A044-81DC-EBF7768CD85C}"/>
    <hyperlink ref="D15" r:id="rId8" xr:uid="{9B04F1D2-D787-A445-A1E5-04611B0EE5D7}"/>
    <hyperlink ref="D14" r:id="rId9" xr:uid="{A628D22A-4EB6-A64D-831F-02E42062745C}"/>
    <hyperlink ref="C14:D14" r:id="rId10" display="Taylor Series in the context of Bonds 1" xr:uid="{AF31BD7E-521A-2043-A266-61E834D9D600}"/>
    <hyperlink ref="C15:D15" r:id="rId11" display="Taylor Series in the context of Bonds 2" xr:uid="{9E054573-0C69-7D41-AD40-3C33C048EDFA}"/>
    <hyperlink ref="C16:D16" r:id="rId12" display="Taylor Series in the context of Bonds 3" xr:uid="{B8AD47F3-EAFB-DF4F-AC1E-F146755C5B1F}"/>
  </hyperlinks>
  <pageMargins left="0.7" right="0.7" top="0.75" bottom="0.75" header="0.3" footer="0.3"/>
  <drawing r:id="rId1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A125-BD91-5948-B1C5-C78D7C58802C}">
  <sheetPr codeName="Sheet50">
    <tabColor rgb="FF0070C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" width="10.83203125" style="1"/>
    <col min="2" max="2" width="40.6640625" style="1" bestFit="1" customWidth="1"/>
    <col min="3" max="16384" width="10.83203125" style="1"/>
  </cols>
  <sheetData>
    <row r="2" spans="2:2" x14ac:dyDescent="0.3">
      <c r="B2" s="46" t="s">
        <v>558</v>
      </c>
    </row>
  </sheetData>
  <hyperlinks>
    <hyperlink ref="B2" r:id="rId1" xr:uid="{C5B98523-5638-A94E-BA30-1BAC238265A9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65F6C-3C4B-1B49-BEF3-1837DB10B06C}">
  <sheetPr codeName="Sheet73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521</v>
      </c>
    </row>
    <row r="2" spans="1:1" x14ac:dyDescent="0.3">
      <c r="A2" s="1" t="s">
        <v>522</v>
      </c>
    </row>
  </sheetData>
  <phoneticPr fontId="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45</v>
      </c>
    </row>
    <row r="2" spans="1:1" x14ac:dyDescent="0.3">
      <c r="A2" s="1" t="s">
        <v>46</v>
      </c>
    </row>
    <row r="3" spans="1:1" x14ac:dyDescent="0.3">
      <c r="A3" s="1" t="s">
        <v>47</v>
      </c>
    </row>
    <row r="4" spans="1:1" x14ac:dyDescent="0.3">
      <c r="A4" s="1" t="s">
        <v>48</v>
      </c>
    </row>
    <row r="5" spans="1:1" x14ac:dyDescent="0.3">
      <c r="A5" s="1" t="s">
        <v>49</v>
      </c>
    </row>
    <row r="6" spans="1:1" x14ac:dyDescent="0.3">
      <c r="A6" s="1" t="s">
        <v>50</v>
      </c>
    </row>
    <row r="7" spans="1:1" x14ac:dyDescent="0.3">
      <c r="A7" s="1" t="s">
        <v>171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B2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5" x14ac:dyDescent="0.3">
      <c r="B2" s="14" t="s">
        <v>36</v>
      </c>
      <c r="C2" s="13" t="s">
        <v>35</v>
      </c>
      <c r="D2" s="13" t="s">
        <v>34</v>
      </c>
      <c r="E2" s="13" t="s">
        <v>33</v>
      </c>
    </row>
    <row r="3" spans="2:5" x14ac:dyDescent="0.3">
      <c r="B3" s="1" t="s">
        <v>32</v>
      </c>
      <c r="C3" s="12">
        <f t="shared" ref="C3:C22" ca="1" si="0">RAND()</f>
        <v>0.12392978734139104</v>
      </c>
      <c r="D3" s="12">
        <f t="shared" ref="D3:D12" ca="1" si="1">C3+RAND()*(1-C3)</f>
        <v>0.65617647412381841</v>
      </c>
      <c r="E3" s="12"/>
    </row>
    <row r="4" spans="2:5" x14ac:dyDescent="0.3">
      <c r="B4" s="1" t="s">
        <v>32</v>
      </c>
      <c r="C4" s="12">
        <f t="shared" ca="1" si="0"/>
        <v>0.88180175119960602</v>
      </c>
      <c r="D4" s="12">
        <f t="shared" ca="1" si="1"/>
        <v>0.95606353555143964</v>
      </c>
      <c r="E4" s="12"/>
    </row>
    <row r="5" spans="2:5" x14ac:dyDescent="0.3">
      <c r="B5" s="1" t="s">
        <v>32</v>
      </c>
      <c r="C5" s="12">
        <f t="shared" ca="1" si="0"/>
        <v>0.87177184237949712</v>
      </c>
      <c r="D5" s="12">
        <f t="shared" ca="1" si="1"/>
        <v>0.91893398804615933</v>
      </c>
      <c r="E5" s="12"/>
    </row>
    <row r="6" spans="2:5" x14ac:dyDescent="0.3">
      <c r="B6" s="1" t="s">
        <v>32</v>
      </c>
      <c r="C6" s="12">
        <f t="shared" ca="1" si="0"/>
        <v>0.6167849110794329</v>
      </c>
      <c r="D6" s="12">
        <f t="shared" ca="1" si="1"/>
        <v>0.68530519671982326</v>
      </c>
      <c r="E6" s="12"/>
    </row>
    <row r="7" spans="2:5" x14ac:dyDescent="0.3">
      <c r="B7" s="1" t="s">
        <v>32</v>
      </c>
      <c r="C7" s="12">
        <f t="shared" ca="1" si="0"/>
        <v>0.73667071413532959</v>
      </c>
      <c r="D7" s="12">
        <f t="shared" ca="1" si="1"/>
        <v>0.84731438195371145</v>
      </c>
      <c r="E7" s="12"/>
    </row>
    <row r="8" spans="2:5" x14ac:dyDescent="0.3">
      <c r="B8" s="1" t="s">
        <v>32</v>
      </c>
      <c r="C8" s="12">
        <f t="shared" ca="1" si="0"/>
        <v>0.43309369835614941</v>
      </c>
      <c r="D8" s="12">
        <f t="shared" ca="1" si="1"/>
        <v>0.92852101238279661</v>
      </c>
      <c r="E8" s="12"/>
    </row>
    <row r="9" spans="2:5" x14ac:dyDescent="0.3">
      <c r="B9" s="1" t="s">
        <v>32</v>
      </c>
      <c r="C9" s="12">
        <f t="shared" ca="1" si="0"/>
        <v>0.34521143119162756</v>
      </c>
      <c r="D9" s="12">
        <f t="shared" ca="1" si="1"/>
        <v>0.47968876014353512</v>
      </c>
      <c r="E9" s="12"/>
    </row>
    <row r="10" spans="2:5" x14ac:dyDescent="0.3">
      <c r="B10" s="1" t="s">
        <v>32</v>
      </c>
      <c r="C10" s="12">
        <f t="shared" ca="1" si="0"/>
        <v>0.69078493393298279</v>
      </c>
      <c r="D10" s="12">
        <f t="shared" ca="1" si="1"/>
        <v>0.86464968389864749</v>
      </c>
      <c r="E10" s="12"/>
    </row>
    <row r="11" spans="2:5" x14ac:dyDescent="0.3">
      <c r="B11" s="1" t="s">
        <v>32</v>
      </c>
      <c r="C11" s="12">
        <f t="shared" ca="1" si="0"/>
        <v>0.27261551870656509</v>
      </c>
      <c r="D11" s="12">
        <f t="shared" ca="1" si="1"/>
        <v>0.60847923820699013</v>
      </c>
      <c r="E11" s="12"/>
    </row>
    <row r="12" spans="2:5" x14ac:dyDescent="0.3">
      <c r="B12" s="1" t="s">
        <v>32</v>
      </c>
      <c r="C12" s="12">
        <f t="shared" ca="1" si="0"/>
        <v>0.5887996348402641</v>
      </c>
      <c r="D12" s="12">
        <f t="shared" ca="1" si="1"/>
        <v>0.75586187913933678</v>
      </c>
      <c r="E12" s="12"/>
    </row>
    <row r="13" spans="2:5" x14ac:dyDescent="0.3">
      <c r="B13" s="1" t="s">
        <v>31</v>
      </c>
      <c r="C13" s="12">
        <f t="shared" ca="1" si="0"/>
        <v>0.57559731579233953</v>
      </c>
      <c r="D13" s="12"/>
      <c r="E13" s="12">
        <f t="shared" ref="E13:E22" ca="1" si="2">RAND()*C13</f>
        <v>0.57148208394072009</v>
      </c>
    </row>
    <row r="14" spans="2:5" x14ac:dyDescent="0.3">
      <c r="B14" s="1" t="s">
        <v>31</v>
      </c>
      <c r="C14" s="12">
        <f t="shared" ca="1" si="0"/>
        <v>9.7929432099180369E-2</v>
      </c>
      <c r="D14" s="12"/>
      <c r="E14" s="12">
        <f t="shared" ca="1" si="2"/>
        <v>4.9984826635260805E-2</v>
      </c>
    </row>
    <row r="15" spans="2:5" x14ac:dyDescent="0.3">
      <c r="B15" s="1" t="s">
        <v>31</v>
      </c>
      <c r="C15" s="12">
        <f t="shared" ca="1" si="0"/>
        <v>0.9975845396588231</v>
      </c>
      <c r="D15" s="12"/>
      <c r="E15" s="12">
        <f t="shared" ca="1" si="2"/>
        <v>0.58165272553101666</v>
      </c>
    </row>
    <row r="16" spans="2:5" x14ac:dyDescent="0.3">
      <c r="B16" s="1" t="s">
        <v>31</v>
      </c>
      <c r="C16" s="12">
        <f t="shared" ca="1" si="0"/>
        <v>6.73665889981091E-2</v>
      </c>
      <c r="D16" s="12"/>
      <c r="E16" s="12">
        <f t="shared" ca="1" si="2"/>
        <v>4.0972724519983461E-2</v>
      </c>
    </row>
    <row r="17" spans="2:5" x14ac:dyDescent="0.3">
      <c r="B17" s="1" t="s">
        <v>31</v>
      </c>
      <c r="C17" s="12">
        <f t="shared" ca="1" si="0"/>
        <v>0.84703720483832601</v>
      </c>
      <c r="D17" s="12"/>
      <c r="E17" s="12">
        <f t="shared" ca="1" si="2"/>
        <v>0.7946222665495789</v>
      </c>
    </row>
    <row r="18" spans="2:5" x14ac:dyDescent="0.3">
      <c r="B18" s="1" t="s">
        <v>31</v>
      </c>
      <c r="C18" s="12">
        <f t="shared" ca="1" si="0"/>
        <v>0.78153662288813697</v>
      </c>
      <c r="D18" s="12"/>
      <c r="E18" s="12">
        <f t="shared" ca="1" si="2"/>
        <v>0.16412340057516583</v>
      </c>
    </row>
    <row r="19" spans="2:5" x14ac:dyDescent="0.3">
      <c r="B19" s="1" t="s">
        <v>31</v>
      </c>
      <c r="C19" s="12">
        <f t="shared" ca="1" si="0"/>
        <v>0.48889726382002652</v>
      </c>
      <c r="D19" s="12"/>
      <c r="E19" s="12">
        <f t="shared" ca="1" si="2"/>
        <v>3.6350951159484765E-2</v>
      </c>
    </row>
    <row r="20" spans="2:5" x14ac:dyDescent="0.3">
      <c r="B20" s="1" t="s">
        <v>31</v>
      </c>
      <c r="C20" s="12">
        <f t="shared" ca="1" si="0"/>
        <v>0.91737674604582098</v>
      </c>
      <c r="D20" s="12"/>
      <c r="E20" s="12">
        <f t="shared" ca="1" si="2"/>
        <v>0.22096026755419904</v>
      </c>
    </row>
    <row r="21" spans="2:5" x14ac:dyDescent="0.3">
      <c r="B21" s="1" t="s">
        <v>31</v>
      </c>
      <c r="C21" s="12">
        <f t="shared" ca="1" si="0"/>
        <v>0.20901077242985067</v>
      </c>
      <c r="D21" s="12"/>
      <c r="E21" s="12">
        <f t="shared" ca="1" si="2"/>
        <v>0.1202790164591134</v>
      </c>
    </row>
    <row r="22" spans="2:5" x14ac:dyDescent="0.3">
      <c r="B22" s="1" t="s">
        <v>31</v>
      </c>
      <c r="C22" s="12">
        <f t="shared" ca="1" si="0"/>
        <v>0.96225681279393227</v>
      </c>
      <c r="D22" s="12"/>
      <c r="E22" s="12">
        <f t="shared" ca="1" si="2"/>
        <v>0.18085680179615138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B2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6" x14ac:dyDescent="0.3">
      <c r="B2" s="14" t="s">
        <v>36</v>
      </c>
      <c r="C2" s="13" t="s">
        <v>35</v>
      </c>
      <c r="D2" s="13" t="s">
        <v>34</v>
      </c>
      <c r="E2" s="13" t="s">
        <v>33</v>
      </c>
      <c r="F2" s="1" t="s">
        <v>40</v>
      </c>
    </row>
    <row r="3" spans="2:6" x14ac:dyDescent="0.3">
      <c r="B3" s="1" t="s">
        <v>32</v>
      </c>
      <c r="C3" s="12">
        <f t="shared" ref="C3:C25" ca="1" si="0">RAND()</f>
        <v>0.63093180923565573</v>
      </c>
      <c r="D3" s="12">
        <f t="shared" ref="D3:D12" ca="1" si="1">C3+RAND()*(1-C3)</f>
        <v>0.80971668163158372</v>
      </c>
      <c r="E3" s="12"/>
    </row>
    <row r="4" spans="2:6" x14ac:dyDescent="0.3">
      <c r="B4" s="1" t="s">
        <v>32</v>
      </c>
      <c r="C4" s="12">
        <f t="shared" ca="1" si="0"/>
        <v>0.37438958066864714</v>
      </c>
      <c r="D4" s="12">
        <f t="shared" ca="1" si="1"/>
        <v>0.96115741159008528</v>
      </c>
      <c r="E4" s="12"/>
    </row>
    <row r="5" spans="2:6" x14ac:dyDescent="0.3">
      <c r="B5" s="1" t="s">
        <v>32</v>
      </c>
      <c r="C5" s="12">
        <f t="shared" ca="1" si="0"/>
        <v>0.58446292856844584</v>
      </c>
      <c r="D5" s="12">
        <f t="shared" ca="1" si="1"/>
        <v>0.8219303262562635</v>
      </c>
      <c r="E5" s="12"/>
    </row>
    <row r="6" spans="2:6" x14ac:dyDescent="0.3">
      <c r="B6" s="1" t="s">
        <v>32</v>
      </c>
      <c r="C6" s="12">
        <f t="shared" ca="1" si="0"/>
        <v>0.44705004154496397</v>
      </c>
      <c r="D6" s="12">
        <f t="shared" ca="1" si="1"/>
        <v>0.58241905194780708</v>
      </c>
      <c r="E6" s="12"/>
    </row>
    <row r="7" spans="2:6" x14ac:dyDescent="0.3">
      <c r="B7" s="1" t="s">
        <v>32</v>
      </c>
      <c r="C7" s="12">
        <f t="shared" ca="1" si="0"/>
        <v>0.95410032051540117</v>
      </c>
      <c r="D7" s="12">
        <f t="shared" ca="1" si="1"/>
        <v>0.96093708966371749</v>
      </c>
      <c r="E7" s="12"/>
    </row>
    <row r="8" spans="2:6" x14ac:dyDescent="0.3">
      <c r="B8" s="1" t="s">
        <v>32</v>
      </c>
      <c r="C8" s="12">
        <f t="shared" ca="1" si="0"/>
        <v>0.82478906210909808</v>
      </c>
      <c r="D8" s="12">
        <f t="shared" ca="1" si="1"/>
        <v>0.96227570669013485</v>
      </c>
      <c r="E8" s="12"/>
    </row>
    <row r="9" spans="2:6" x14ac:dyDescent="0.3">
      <c r="B9" s="1" t="s">
        <v>32</v>
      </c>
      <c r="C9" s="12">
        <f t="shared" ca="1" si="0"/>
        <v>0.27926595201095572</v>
      </c>
      <c r="D9" s="12">
        <f t="shared" ca="1" si="1"/>
        <v>0.87157956060122843</v>
      </c>
      <c r="E9" s="12"/>
    </row>
    <row r="10" spans="2:6" x14ac:dyDescent="0.3">
      <c r="B10" s="1" t="s">
        <v>32</v>
      </c>
      <c r="C10" s="12">
        <f t="shared" ca="1" si="0"/>
        <v>0.13006843135482338</v>
      </c>
      <c r="D10" s="12">
        <f t="shared" ca="1" si="1"/>
        <v>0.66866851834893026</v>
      </c>
      <c r="E10" s="12"/>
    </row>
    <row r="11" spans="2:6" x14ac:dyDescent="0.3">
      <c r="B11" s="1" t="s">
        <v>32</v>
      </c>
      <c r="C11" s="12">
        <f t="shared" ca="1" si="0"/>
        <v>0.44175350626797749</v>
      </c>
      <c r="D11" s="12">
        <f t="shared" ca="1" si="1"/>
        <v>0.67951025922493047</v>
      </c>
      <c r="E11" s="12"/>
    </row>
    <row r="12" spans="2:6" x14ac:dyDescent="0.3">
      <c r="B12" s="1" t="s">
        <v>32</v>
      </c>
      <c r="C12" s="12">
        <f t="shared" ca="1" si="0"/>
        <v>0.99080276637415687</v>
      </c>
      <c r="D12" s="12">
        <f t="shared" ca="1" si="1"/>
        <v>0.99676329812260867</v>
      </c>
      <c r="E12" s="12"/>
    </row>
    <row r="13" spans="2:6" x14ac:dyDescent="0.3">
      <c r="B13" s="1" t="s">
        <v>31</v>
      </c>
      <c r="C13" s="12">
        <f t="shared" ca="1" si="0"/>
        <v>8.2097319764170562E-2</v>
      </c>
      <c r="D13" s="12"/>
      <c r="E13" s="12">
        <f t="shared" ref="E13:E22" ca="1" si="2">RAND()*C13</f>
        <v>7.0260053222155491E-2</v>
      </c>
    </row>
    <row r="14" spans="2:6" x14ac:dyDescent="0.3">
      <c r="B14" s="1" t="s">
        <v>31</v>
      </c>
      <c r="C14" s="12">
        <f t="shared" ca="1" si="0"/>
        <v>0.75659144481193341</v>
      </c>
      <c r="D14" s="12"/>
      <c r="E14" s="12">
        <f t="shared" ca="1" si="2"/>
        <v>0.16391868794701267</v>
      </c>
    </row>
    <row r="15" spans="2:6" x14ac:dyDescent="0.3">
      <c r="B15" s="1" t="s">
        <v>31</v>
      </c>
      <c r="C15" s="12">
        <f t="shared" ca="1" si="0"/>
        <v>0.3296395176796435</v>
      </c>
      <c r="D15" s="12"/>
      <c r="E15" s="12">
        <f t="shared" ca="1" si="2"/>
        <v>0.10945043944857705</v>
      </c>
    </row>
    <row r="16" spans="2:6" x14ac:dyDescent="0.3">
      <c r="B16" s="1" t="s">
        <v>31</v>
      </c>
      <c r="C16" s="12">
        <f t="shared" ca="1" si="0"/>
        <v>0.28727433268259939</v>
      </c>
      <c r="D16" s="12"/>
      <c r="E16" s="12">
        <f t="shared" ca="1" si="2"/>
        <v>0.1136034655513808</v>
      </c>
    </row>
    <row r="17" spans="2:6" x14ac:dyDescent="0.3">
      <c r="B17" s="1" t="s">
        <v>31</v>
      </c>
      <c r="C17" s="12">
        <f t="shared" ca="1" si="0"/>
        <v>0.65549235126859895</v>
      </c>
      <c r="D17" s="12"/>
      <c r="E17" s="12">
        <f t="shared" ca="1" si="2"/>
        <v>0.53987209017293392</v>
      </c>
    </row>
    <row r="18" spans="2:6" x14ac:dyDescent="0.3">
      <c r="B18" s="1" t="s">
        <v>31</v>
      </c>
      <c r="C18" s="12">
        <f t="shared" ca="1" si="0"/>
        <v>0.28699716056245117</v>
      </c>
      <c r="D18" s="12"/>
      <c r="E18" s="12">
        <f t="shared" ca="1" si="2"/>
        <v>2.946806168075906E-2</v>
      </c>
    </row>
    <row r="19" spans="2:6" x14ac:dyDescent="0.3">
      <c r="B19" s="1" t="s">
        <v>31</v>
      </c>
      <c r="C19" s="12">
        <f t="shared" ca="1" si="0"/>
        <v>0.2092404021555988</v>
      </c>
      <c r="D19" s="12"/>
      <c r="E19" s="12">
        <f t="shared" ca="1" si="2"/>
        <v>6.4378675891771944E-2</v>
      </c>
    </row>
    <row r="20" spans="2:6" x14ac:dyDescent="0.3">
      <c r="B20" s="1" t="s">
        <v>31</v>
      </c>
      <c r="C20" s="12">
        <f t="shared" ca="1" si="0"/>
        <v>0.31874622778645079</v>
      </c>
      <c r="D20" s="12"/>
      <c r="E20" s="12">
        <f t="shared" ca="1" si="2"/>
        <v>0.28922726859121872</v>
      </c>
    </row>
    <row r="21" spans="2:6" x14ac:dyDescent="0.3">
      <c r="B21" s="1" t="s">
        <v>31</v>
      </c>
      <c r="C21" s="12">
        <f t="shared" ca="1" si="0"/>
        <v>0.68604607872245893</v>
      </c>
      <c r="D21" s="12"/>
      <c r="E21" s="12">
        <f t="shared" ca="1" si="2"/>
        <v>0.44245952607940375</v>
      </c>
    </row>
    <row r="22" spans="2:6" x14ac:dyDescent="0.3">
      <c r="B22" s="1" t="s">
        <v>31</v>
      </c>
      <c r="C22" s="12">
        <f t="shared" ca="1" si="0"/>
        <v>0.25907947831926037</v>
      </c>
      <c r="D22" s="12"/>
      <c r="E22" s="12">
        <f t="shared" ca="1" si="2"/>
        <v>3.1624138030287789E-2</v>
      </c>
    </row>
    <row r="23" spans="2:6" x14ac:dyDescent="0.3">
      <c r="B23" s="1" t="s">
        <v>39</v>
      </c>
      <c r="C23" s="12">
        <f t="shared" ca="1" si="0"/>
        <v>4.4756303605996473E-2</v>
      </c>
      <c r="F23" s="12">
        <f ca="1">RAND()</f>
        <v>0.97850946144350082</v>
      </c>
    </row>
    <row r="24" spans="2:6" x14ac:dyDescent="0.3">
      <c r="B24" s="1" t="s">
        <v>38</v>
      </c>
      <c r="C24" s="12">
        <f t="shared" ca="1" si="0"/>
        <v>6.4558122140013885E-2</v>
      </c>
      <c r="F24" s="12">
        <f ca="1">RAND()</f>
        <v>0.31897201580269963</v>
      </c>
    </row>
    <row r="25" spans="2:6" x14ac:dyDescent="0.3">
      <c r="B25" s="1" t="s">
        <v>37</v>
      </c>
      <c r="C25" s="12">
        <f t="shared" ca="1" si="0"/>
        <v>0.62234534805592712</v>
      </c>
      <c r="F25" s="12">
        <f ca="1">RAND()</f>
        <v>0.94161693242435873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B2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2" spans="2:9" x14ac:dyDescent="0.3">
      <c r="B2" s="14" t="s">
        <v>36</v>
      </c>
      <c r="C2" s="13" t="s">
        <v>35</v>
      </c>
      <c r="D2" s="13" t="s">
        <v>34</v>
      </c>
      <c r="E2" s="13" t="s">
        <v>33</v>
      </c>
      <c r="F2" s="1" t="s">
        <v>40</v>
      </c>
      <c r="G2" s="16" t="s">
        <v>43</v>
      </c>
      <c r="H2" s="16" t="s">
        <v>42</v>
      </c>
      <c r="I2" s="15" t="s">
        <v>41</v>
      </c>
    </row>
    <row r="3" spans="2:9" x14ac:dyDescent="0.3">
      <c r="B3" s="1" t="s">
        <v>32</v>
      </c>
      <c r="C3" s="12">
        <f t="shared" ref="C3:C25" ca="1" si="0">RAND()</f>
        <v>0.37214500559778063</v>
      </c>
      <c r="D3" s="12">
        <f t="shared" ref="D3:D12" ca="1" si="1">C3+RAND()*(1-C3)</f>
        <v>0.78661063894382099</v>
      </c>
      <c r="E3" s="12"/>
      <c r="G3" s="12">
        <f t="shared" ref="G3:G12" ca="1" si="2">SUMSQ($C3-$C$23,$D3-$F$23)</f>
        <v>7.1847720946386466E-3</v>
      </c>
      <c r="H3" s="12">
        <f t="shared" ref="H3:H12" ca="1" si="3">SUMSQ($C3-$C$24,$D3-$F$24)</f>
        <v>1.4471949046786199E-2</v>
      </c>
      <c r="I3" s="12">
        <f t="shared" ref="I3:I12" ca="1" si="4">SUMSQ($C3-$C$25,$D3-$F$25)</f>
        <v>0.23136958019515297</v>
      </c>
    </row>
    <row r="4" spans="2:9" x14ac:dyDescent="0.3">
      <c r="B4" s="1" t="s">
        <v>32</v>
      </c>
      <c r="C4" s="12">
        <f t="shared" ca="1" si="0"/>
        <v>0.5899073497675994</v>
      </c>
      <c r="D4" s="12">
        <f t="shared" ca="1" si="1"/>
        <v>0.90865469583939329</v>
      </c>
      <c r="E4" s="12"/>
      <c r="G4" s="12">
        <f t="shared" ca="1" si="2"/>
        <v>7.3460028523178816E-2</v>
      </c>
      <c r="H4" s="12">
        <f t="shared" ca="1" si="3"/>
        <v>4.5608300594393567E-2</v>
      </c>
      <c r="I4" s="12">
        <f t="shared" ca="1" si="4"/>
        <v>0.51936746858607652</v>
      </c>
    </row>
    <row r="5" spans="2:9" x14ac:dyDescent="0.3">
      <c r="B5" s="1" t="s">
        <v>32</v>
      </c>
      <c r="C5" s="12">
        <f t="shared" ca="1" si="0"/>
        <v>0.82480783029661031</v>
      </c>
      <c r="D5" s="12">
        <f t="shared" ca="1" si="1"/>
        <v>0.99545048328938768</v>
      </c>
      <c r="E5" s="12"/>
      <c r="G5" s="12">
        <f t="shared" ca="1" si="2"/>
        <v>0.27019040002874622</v>
      </c>
      <c r="H5" s="12">
        <f t="shared" ca="1" si="3"/>
        <v>0.1928709464202944</v>
      </c>
      <c r="I5" s="12">
        <f t="shared" ca="1" si="4"/>
        <v>0.91632228681383632</v>
      </c>
    </row>
    <row r="6" spans="2:9" x14ac:dyDescent="0.3">
      <c r="B6" s="1" t="s">
        <v>32</v>
      </c>
      <c r="C6" s="12">
        <f t="shared" ca="1" si="0"/>
        <v>0.55375049830686929</v>
      </c>
      <c r="D6" s="12">
        <f t="shared" ca="1" si="1"/>
        <v>0.97444978062107723</v>
      </c>
      <c r="E6" s="12"/>
      <c r="G6" s="12">
        <f t="shared" ca="1" si="2"/>
        <v>6.6747923726086594E-2</v>
      </c>
      <c r="H6" s="12">
        <f t="shared" ca="1" si="3"/>
        <v>6.6916956663352456E-2</v>
      </c>
      <c r="I6" s="12">
        <f t="shared" ca="1" si="4"/>
        <v>0.55056968334278045</v>
      </c>
    </row>
    <row r="7" spans="2:9" x14ac:dyDescent="0.3">
      <c r="B7" s="1" t="s">
        <v>32</v>
      </c>
      <c r="C7" s="12">
        <f t="shared" ca="1" si="0"/>
        <v>0.28379518257548275</v>
      </c>
      <c r="D7" s="12">
        <f t="shared" ca="1" si="1"/>
        <v>0.61031073194471364</v>
      </c>
      <c r="E7" s="12"/>
      <c r="G7" s="12">
        <f t="shared" ca="1" si="2"/>
        <v>6.2149332495557041E-2</v>
      </c>
      <c r="H7" s="12">
        <f t="shared" ca="1" si="3"/>
        <v>5.1007382178516039E-2</v>
      </c>
      <c r="I7" s="12">
        <f t="shared" ca="1" si="4"/>
        <v>8.6285114915113453E-2</v>
      </c>
    </row>
    <row r="8" spans="2:9" x14ac:dyDescent="0.3">
      <c r="B8" s="1" t="s">
        <v>32</v>
      </c>
      <c r="C8" s="12">
        <f t="shared" ca="1" si="0"/>
        <v>0.69490948822377741</v>
      </c>
      <c r="D8" s="12">
        <f t="shared" ca="1" si="1"/>
        <v>0.73914795473959527</v>
      </c>
      <c r="E8" s="12"/>
      <c r="G8" s="12">
        <f t="shared" ca="1" si="2"/>
        <v>0.15133480373514741</v>
      </c>
      <c r="H8" s="12">
        <f t="shared" ca="1" si="3"/>
        <v>4.7668794651842074E-2</v>
      </c>
      <c r="I8" s="12">
        <f t="shared" ca="1" si="4"/>
        <v>0.505863825249382</v>
      </c>
    </row>
    <row r="9" spans="2:9" x14ac:dyDescent="0.3">
      <c r="B9" s="1" t="s">
        <v>32</v>
      </c>
      <c r="C9" s="12">
        <f t="shared" ca="1" si="0"/>
        <v>0.24572704414490742</v>
      </c>
      <c r="D9" s="12">
        <f t="shared" ca="1" si="1"/>
        <v>0.30791408265829956</v>
      </c>
      <c r="E9" s="12"/>
      <c r="G9" s="12">
        <f t="shared" ca="1" si="2"/>
        <v>0.30690397375081213</v>
      </c>
      <c r="H9" s="12">
        <f t="shared" ca="1" si="3"/>
        <v>0.22944606728178291</v>
      </c>
      <c r="I9" s="12">
        <f t="shared" ca="1" si="4"/>
        <v>4.8221652224439165E-2</v>
      </c>
    </row>
    <row r="10" spans="2:9" x14ac:dyDescent="0.3">
      <c r="B10" s="1" t="s">
        <v>32</v>
      </c>
      <c r="C10" s="12">
        <f t="shared" ca="1" si="0"/>
        <v>5.4581106720471673E-2</v>
      </c>
      <c r="D10" s="12">
        <f t="shared" ca="1" si="1"/>
        <v>0.48462554505799138</v>
      </c>
      <c r="E10" s="12"/>
      <c r="G10" s="12">
        <f t="shared" ca="1" si="2"/>
        <v>0.21074816408270472</v>
      </c>
      <c r="H10" s="12">
        <f t="shared" ca="1" si="3"/>
        <v>0.23730891897501658</v>
      </c>
      <c r="I10" s="12">
        <f t="shared" ca="1" si="4"/>
        <v>3.912660657613848E-3</v>
      </c>
    </row>
    <row r="11" spans="2:9" x14ac:dyDescent="0.3">
      <c r="B11" s="1" t="s">
        <v>32</v>
      </c>
      <c r="C11" s="12">
        <f t="shared" ca="1" si="0"/>
        <v>0.20585904264881671</v>
      </c>
      <c r="D11" s="12">
        <f t="shared" ca="1" si="1"/>
        <v>0.97151865316801156</v>
      </c>
      <c r="E11" s="12"/>
      <c r="G11" s="12">
        <f t="shared" ca="1" si="2"/>
        <v>2.7213182888439928E-2</v>
      </c>
      <c r="H11" s="12">
        <f t="shared" ca="1" si="3"/>
        <v>0.13302873208192148</v>
      </c>
      <c r="I11" s="12">
        <f t="shared" ca="1" si="4"/>
        <v>0.32357597402538452</v>
      </c>
    </row>
    <row r="12" spans="2:9" x14ac:dyDescent="0.3">
      <c r="B12" s="1" t="s">
        <v>32</v>
      </c>
      <c r="C12" s="12">
        <f t="shared" ca="1" si="0"/>
        <v>0.32682869562337458</v>
      </c>
      <c r="D12" s="12">
        <f t="shared" ca="1" si="1"/>
        <v>0.9659448716249871</v>
      </c>
      <c r="E12" s="12"/>
      <c r="G12" s="12">
        <f t="shared" ca="1" si="2"/>
        <v>1.201911836805028E-2</v>
      </c>
      <c r="H12" s="12">
        <f t="shared" ca="1" si="3"/>
        <v>7.9399305579964816E-2</v>
      </c>
      <c r="I12" s="12">
        <f t="shared" ca="1" si="4"/>
        <v>0.3678406103542185</v>
      </c>
    </row>
    <row r="13" spans="2:9" x14ac:dyDescent="0.3">
      <c r="B13" s="1" t="s">
        <v>31</v>
      </c>
      <c r="C13" s="12">
        <f t="shared" ca="1" si="0"/>
        <v>0.53566589438449541</v>
      </c>
      <c r="D13" s="12"/>
      <c r="E13" s="12">
        <f t="shared" ref="E13:E22" ca="1" si="5">RAND()*C13</f>
        <v>5.7896294047794492E-2</v>
      </c>
      <c r="G13" s="12">
        <f t="shared" ref="G13:G22" ca="1" si="6">SUMSQ(C13-$C$23,E13-$F$23)</f>
        <v>0.68234554586653717</v>
      </c>
      <c r="H13" s="12">
        <f t="shared" ref="H13:H22" ca="1" si="7">SUMSQ($C13-$C$24,$E13-$F$24)</f>
        <v>0.45175462740952088</v>
      </c>
      <c r="I13" s="12">
        <f t="shared" ref="I13:I22" ca="1" si="8">SUMSQ($C13-$C$25,$E13-$F$25)</f>
        <v>0.36067252244303782</v>
      </c>
    </row>
    <row r="14" spans="2:9" x14ac:dyDescent="0.3">
      <c r="B14" s="1" t="s">
        <v>31</v>
      </c>
      <c r="C14" s="12">
        <f t="shared" ca="1" si="0"/>
        <v>5.1233770704584347E-2</v>
      </c>
      <c r="D14" s="12"/>
      <c r="E14" s="12">
        <f t="shared" ca="1" si="5"/>
        <v>4.7692776600799208E-2</v>
      </c>
      <c r="G14" s="12">
        <f t="shared" ca="1" si="6"/>
        <v>0.72831068024574286</v>
      </c>
      <c r="H14" s="12">
        <f t="shared" ca="1" si="7"/>
        <v>0.64325222205888055</v>
      </c>
      <c r="I14" s="12">
        <f t="shared" ca="1" si="8"/>
        <v>0.14028869417624079</v>
      </c>
    </row>
    <row r="15" spans="2:9" x14ac:dyDescent="0.3">
      <c r="B15" s="1" t="s">
        <v>31</v>
      </c>
      <c r="C15" s="12">
        <f t="shared" ca="1" si="0"/>
        <v>0.87104840464187183</v>
      </c>
      <c r="D15" s="12"/>
      <c r="E15" s="12">
        <f t="shared" ca="1" si="5"/>
        <v>0.11418705839316634</v>
      </c>
      <c r="G15" s="12">
        <f t="shared" ca="1" si="6"/>
        <v>0.85010467994156236</v>
      </c>
      <c r="H15" s="12">
        <f t="shared" ca="1" si="7"/>
        <v>0.53144941567193049</v>
      </c>
      <c r="I15" s="12">
        <f t="shared" ca="1" si="8"/>
        <v>0.75557622049259199</v>
      </c>
    </row>
    <row r="16" spans="2:9" x14ac:dyDescent="0.3">
      <c r="B16" s="1" t="s">
        <v>31</v>
      </c>
      <c r="C16" s="12">
        <f t="shared" ca="1" si="0"/>
        <v>0.89624374669761953</v>
      </c>
      <c r="D16" s="12"/>
      <c r="E16" s="12">
        <f t="shared" ca="1" si="5"/>
        <v>0.56592486193349911</v>
      </c>
      <c r="G16" s="12">
        <f t="shared" ca="1" si="6"/>
        <v>0.41184778152324863</v>
      </c>
      <c r="H16" s="12">
        <f t="shared" ca="1" si="7"/>
        <v>0.20194634110109924</v>
      </c>
      <c r="I16" s="12">
        <f t="shared" ca="1" si="8"/>
        <v>0.72297445345064082</v>
      </c>
    </row>
    <row r="17" spans="2:9" x14ac:dyDescent="0.3">
      <c r="B17" s="1" t="s">
        <v>31</v>
      </c>
      <c r="C17" s="12">
        <f t="shared" ca="1" si="0"/>
        <v>2.2883394760220388E-2</v>
      </c>
      <c r="D17" s="12"/>
      <c r="E17" s="12">
        <f t="shared" ca="1" si="5"/>
        <v>1.6147379486891805E-2</v>
      </c>
      <c r="G17" s="12">
        <f t="shared" ca="1" si="6"/>
        <v>0.79659256955419855</v>
      </c>
      <c r="H17" s="12">
        <f t="shared" ca="1" si="7"/>
        <v>0.71207251102930413</v>
      </c>
      <c r="I17" s="12">
        <f t="shared" ca="1" si="8"/>
        <v>0.16610938131408554</v>
      </c>
    </row>
    <row r="18" spans="2:9" x14ac:dyDescent="0.3">
      <c r="B18" s="1" t="s">
        <v>31</v>
      </c>
      <c r="C18" s="12">
        <f t="shared" ca="1" si="0"/>
        <v>0.59081893163093713</v>
      </c>
      <c r="D18" s="12"/>
      <c r="E18" s="12">
        <f t="shared" ca="1" si="5"/>
        <v>0.41568706853067577</v>
      </c>
      <c r="G18" s="12">
        <f t="shared" ca="1" si="6"/>
        <v>0.26539423224973896</v>
      </c>
      <c r="H18" s="12">
        <f t="shared" ca="1" si="7"/>
        <v>0.11017469876015289</v>
      </c>
      <c r="I18" s="12">
        <f t="shared" ca="1" si="8"/>
        <v>0.28372147188116398</v>
      </c>
    </row>
    <row r="19" spans="2:9" x14ac:dyDescent="0.3">
      <c r="B19" s="1" t="s">
        <v>31</v>
      </c>
      <c r="C19" s="12">
        <f t="shared" ca="1" si="0"/>
        <v>0.61166887969801853</v>
      </c>
      <c r="D19" s="12"/>
      <c r="E19" s="12">
        <f t="shared" ca="1" si="5"/>
        <v>0.5545164419352131</v>
      </c>
      <c r="G19" s="12">
        <f t="shared" ca="1" si="6"/>
        <v>0.17387619457031339</v>
      </c>
      <c r="H19" s="12">
        <f t="shared" ca="1" si="7"/>
        <v>4.8070490418115105E-2</v>
      </c>
      <c r="I19" s="12">
        <f t="shared" ca="1" si="8"/>
        <v>0.32383718927907668</v>
      </c>
    </row>
    <row r="20" spans="2:9" x14ac:dyDescent="0.3">
      <c r="B20" s="1" t="s">
        <v>31</v>
      </c>
      <c r="C20" s="12">
        <f t="shared" ca="1" si="0"/>
        <v>0.86031494316390689</v>
      </c>
      <c r="D20" s="12"/>
      <c r="E20" s="12">
        <f t="shared" ca="1" si="5"/>
        <v>3.4534858767035867E-2</v>
      </c>
      <c r="G20" s="12">
        <f t="shared" ca="1" si="6"/>
        <v>0.96305010393640944</v>
      </c>
      <c r="H20" s="12">
        <f t="shared" ca="1" si="7"/>
        <v>0.6271430042774544</v>
      </c>
      <c r="I20" s="12">
        <f t="shared" ca="1" si="8"/>
        <v>0.79365113016591948</v>
      </c>
    </row>
    <row r="21" spans="2:9" x14ac:dyDescent="0.3">
      <c r="B21" s="1" t="s">
        <v>31</v>
      </c>
      <c r="C21" s="12">
        <f t="shared" ca="1" si="0"/>
        <v>0.69160799166482034</v>
      </c>
      <c r="D21" s="12"/>
      <c r="E21" s="12">
        <f t="shared" ca="1" si="5"/>
        <v>0.27448994261731291</v>
      </c>
      <c r="G21" s="12">
        <f t="shared" ca="1" si="6"/>
        <v>0.47372163373411097</v>
      </c>
      <c r="H21" s="12">
        <f t="shared" ca="1" si="7"/>
        <v>0.25127471442074067</v>
      </c>
      <c r="I21" s="12">
        <f t="shared" ca="1" si="8"/>
        <v>0.42301353073995679</v>
      </c>
    </row>
    <row r="22" spans="2:9" x14ac:dyDescent="0.3">
      <c r="B22" s="1" t="s">
        <v>31</v>
      </c>
      <c r="C22" s="12">
        <f t="shared" ca="1" si="0"/>
        <v>0.16765517142433806</v>
      </c>
      <c r="D22" s="12"/>
      <c r="E22" s="12">
        <f t="shared" ca="1" si="5"/>
        <v>0.16527017108713923</v>
      </c>
      <c r="G22" s="12">
        <f t="shared" ca="1" si="6"/>
        <v>0.50202537628974964</v>
      </c>
      <c r="H22" s="12">
        <f t="shared" ca="1" si="7"/>
        <v>0.41167149254723379</v>
      </c>
      <c r="I22" s="12">
        <f t="shared" ca="1" si="8"/>
        <v>7.7981968939024537E-2</v>
      </c>
    </row>
    <row r="23" spans="2:9" x14ac:dyDescent="0.3">
      <c r="B23" s="1" t="s">
        <v>39</v>
      </c>
      <c r="C23" s="12">
        <f t="shared" ca="1" si="0"/>
        <v>0.32396694583342311</v>
      </c>
      <c r="F23" s="12">
        <f ca="1">RAND()</f>
        <v>0.85635048875711384</v>
      </c>
    </row>
    <row r="24" spans="2:9" x14ac:dyDescent="0.3">
      <c r="B24" s="1" t="s">
        <v>38</v>
      </c>
      <c r="C24" s="12">
        <f t="shared" ca="1" si="0"/>
        <v>0.47689132892498853</v>
      </c>
      <c r="F24" s="12">
        <f ca="1">RAND()</f>
        <v>0.7274485159577565</v>
      </c>
    </row>
    <row r="25" spans="2:9" x14ac:dyDescent="0.3">
      <c r="B25" s="1" t="s">
        <v>37</v>
      </c>
      <c r="C25" s="12">
        <f t="shared" ca="1" si="0"/>
        <v>5.8203382231462042E-2</v>
      </c>
      <c r="F25" s="12">
        <f ca="1">RAND()</f>
        <v>0.42217924990978961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B2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2" spans="2:10" ht="26" x14ac:dyDescent="0.25">
      <c r="B2" s="22" t="s">
        <v>36</v>
      </c>
      <c r="C2" s="21" t="s">
        <v>35</v>
      </c>
      <c r="D2" s="21" t="s">
        <v>34</v>
      </c>
      <c r="E2" s="21" t="s">
        <v>33</v>
      </c>
      <c r="F2" s="8" t="s">
        <v>40</v>
      </c>
      <c r="H2" s="16" t="s">
        <v>43</v>
      </c>
      <c r="I2" s="16" t="s">
        <v>42</v>
      </c>
      <c r="J2" s="15" t="s">
        <v>41</v>
      </c>
    </row>
    <row r="3" spans="2:10" x14ac:dyDescent="0.25">
      <c r="B3" s="8" t="s">
        <v>32</v>
      </c>
      <c r="C3" s="18">
        <f t="shared" ref="C3:C22" ca="1" si="0">RAND()</f>
        <v>0.28993604822683583</v>
      </c>
      <c r="D3" s="18">
        <f t="shared" ref="D3:D12" ca="1" si="1">C3+RAND()*(1-C3)</f>
        <v>0.51863844900381251</v>
      </c>
      <c r="E3" s="18"/>
      <c r="H3" s="18">
        <f t="shared" ref="H3:H12" ca="1" si="2">SUMSQ($C3-$C$24,$D3-$F$24)</f>
        <v>0.56215525667370358</v>
      </c>
      <c r="I3" s="18">
        <f t="shared" ref="I3:I12" ca="1" si="3">SUMSQ($C3-$C$25,$D3-$F$25)</f>
        <v>3.6847517737042777E-2</v>
      </c>
      <c r="J3" s="18">
        <f t="shared" ref="J3:J12" ca="1" si="4">SUMSQ($C3-$C$26,$D3-$F$26)</f>
        <v>0.10044563962230973</v>
      </c>
    </row>
    <row r="4" spans="2:10" x14ac:dyDescent="0.25">
      <c r="B4" s="8" t="s">
        <v>32</v>
      </c>
      <c r="C4" s="18">
        <f t="shared" ca="1" si="0"/>
        <v>0.48366320664585283</v>
      </c>
      <c r="D4" s="18">
        <f t="shared" ca="1" si="1"/>
        <v>0.91144499690313829</v>
      </c>
      <c r="E4" s="18"/>
      <c r="H4" s="18">
        <f t="shared" ca="1" si="2"/>
        <v>0.84280179002612898</v>
      </c>
      <c r="I4" s="18">
        <f t="shared" ca="1" si="3"/>
        <v>0.28454490656589315</v>
      </c>
      <c r="J4" s="18">
        <f t="shared" ca="1" si="4"/>
        <v>0.1470069247921682</v>
      </c>
    </row>
    <row r="5" spans="2:10" x14ac:dyDescent="0.25">
      <c r="B5" s="8" t="s">
        <v>32</v>
      </c>
      <c r="C5" s="18">
        <f t="shared" ca="1" si="0"/>
        <v>0.55205798830432906</v>
      </c>
      <c r="D5" s="18">
        <f t="shared" ca="1" si="1"/>
        <v>0.61494740649578783</v>
      </c>
      <c r="E5" s="18"/>
      <c r="H5" s="18">
        <f t="shared" ca="1" si="2"/>
        <v>0.39517684146224608</v>
      </c>
      <c r="I5" s="18">
        <f t="shared" ca="1" si="3"/>
        <v>0.21033886121361109</v>
      </c>
      <c r="J5" s="18">
        <f t="shared" ca="1" si="4"/>
        <v>7.3518094761739258E-3</v>
      </c>
    </row>
    <row r="6" spans="2:10" x14ac:dyDescent="0.25">
      <c r="B6" s="8" t="s">
        <v>32</v>
      </c>
      <c r="C6" s="18">
        <f t="shared" ca="1" si="0"/>
        <v>0.99806987648000767</v>
      </c>
      <c r="D6" s="18">
        <f t="shared" ca="1" si="1"/>
        <v>0.99906779897417852</v>
      </c>
      <c r="E6" s="18"/>
      <c r="H6" s="18">
        <f t="shared" ca="1" si="2"/>
        <v>0.81744589930826139</v>
      </c>
      <c r="I6" s="18">
        <f t="shared" ca="1" si="3"/>
        <v>1.0170543164534445</v>
      </c>
      <c r="J6" s="18">
        <f t="shared" ca="1" si="4"/>
        <v>0.3576463116882217</v>
      </c>
    </row>
    <row r="7" spans="2:10" x14ac:dyDescent="0.25">
      <c r="B7" s="8" t="s">
        <v>32</v>
      </c>
      <c r="C7" s="18">
        <f t="shared" ca="1" si="0"/>
        <v>0.96802804059263281</v>
      </c>
      <c r="D7" s="18">
        <f t="shared" ca="1" si="1"/>
        <v>0.97535465217154771</v>
      </c>
      <c r="E7" s="18"/>
      <c r="H7" s="18">
        <f t="shared" ca="1" si="2"/>
        <v>0.77101836870168838</v>
      </c>
      <c r="I7" s="18">
        <f t="shared" ca="1" si="3"/>
        <v>0.94282068534382446</v>
      </c>
      <c r="J7" s="18">
        <f t="shared" ca="1" si="4"/>
        <v>0.31412803280056179</v>
      </c>
    </row>
    <row r="8" spans="2:10" x14ac:dyDescent="0.25">
      <c r="B8" s="8" t="s">
        <v>32</v>
      </c>
      <c r="C8" s="18">
        <f t="shared" ca="1" si="0"/>
        <v>0.71823911624801506</v>
      </c>
      <c r="D8" s="18">
        <f t="shared" ca="1" si="1"/>
        <v>0.86003639862618142</v>
      </c>
      <c r="E8" s="18"/>
      <c r="H8" s="18">
        <f t="shared" ca="1" si="2"/>
        <v>0.61630012345950747</v>
      </c>
      <c r="I8" s="18">
        <f t="shared" ca="1" si="3"/>
        <v>0.48448120995432525</v>
      </c>
      <c r="J8" s="18">
        <f t="shared" ca="1" si="4"/>
        <v>0.11013155958642845</v>
      </c>
    </row>
    <row r="9" spans="2:10" x14ac:dyDescent="0.25">
      <c r="B9" s="8" t="s">
        <v>32</v>
      </c>
      <c r="C9" s="18">
        <f t="shared" ca="1" si="0"/>
        <v>0.50533164307225154</v>
      </c>
      <c r="D9" s="18">
        <f t="shared" ca="1" si="1"/>
        <v>0.67637810327608083</v>
      </c>
      <c r="E9" s="18"/>
      <c r="H9" s="18">
        <f t="shared" ca="1" si="2"/>
        <v>0.49808694745130255</v>
      </c>
      <c r="I9" s="18">
        <f t="shared" ca="1" si="3"/>
        <v>0.18301059223429744</v>
      </c>
      <c r="J9" s="18">
        <f t="shared" ca="1" si="4"/>
        <v>2.6541041543902272E-2</v>
      </c>
    </row>
    <row r="10" spans="2:10" x14ac:dyDescent="0.25">
      <c r="B10" s="8" t="s">
        <v>32</v>
      </c>
      <c r="C10" s="18">
        <f t="shared" ca="1" si="0"/>
        <v>0.14669596144783492</v>
      </c>
      <c r="D10" s="18">
        <f t="shared" ca="1" si="1"/>
        <v>0.6140877358166601</v>
      </c>
      <c r="E10" s="18"/>
      <c r="H10" s="18">
        <f t="shared" ca="1" si="2"/>
        <v>0.84989274407705417</v>
      </c>
      <c r="I10" s="18">
        <f t="shared" ca="1" si="3"/>
        <v>7.5083048518676315E-3</v>
      </c>
      <c r="J10" s="18">
        <f t="shared" ca="1" si="4"/>
        <v>0.21489311136736197</v>
      </c>
    </row>
    <row r="11" spans="2:10" x14ac:dyDescent="0.25">
      <c r="B11" s="8" t="s">
        <v>32</v>
      </c>
      <c r="C11" s="18">
        <f t="shared" ca="1" si="0"/>
        <v>0.65180994582692509</v>
      </c>
      <c r="D11" s="18">
        <f t="shared" ca="1" si="1"/>
        <v>0.95350459446467328</v>
      </c>
      <c r="E11" s="18"/>
      <c r="H11" s="18">
        <f t="shared" ca="1" si="2"/>
        <v>0.79735009148720526</v>
      </c>
      <c r="I11" s="18">
        <f t="shared" ca="1" si="3"/>
        <v>0.47494815179714367</v>
      </c>
      <c r="J11" s="18">
        <f t="shared" ca="1" si="4"/>
        <v>0.16665237023017782</v>
      </c>
    </row>
    <row r="12" spans="2:10" x14ac:dyDescent="0.25">
      <c r="B12" s="8" t="s">
        <v>32</v>
      </c>
      <c r="C12" s="18">
        <f t="shared" ca="1" si="0"/>
        <v>0.84223839200571049</v>
      </c>
      <c r="D12" s="18">
        <f t="shared" ca="1" si="1"/>
        <v>0.90998322871778992</v>
      </c>
      <c r="E12" s="18"/>
      <c r="H12" s="18">
        <f t="shared" ca="1" si="2"/>
        <v>0.66229209517881149</v>
      </c>
      <c r="I12" s="18">
        <f t="shared" ca="1" si="3"/>
        <v>0.68765398204428507</v>
      </c>
      <c r="J12" s="18">
        <f t="shared" ca="1" si="4"/>
        <v>0.18713761690917069</v>
      </c>
    </row>
    <row r="13" spans="2:10" x14ac:dyDescent="0.25">
      <c r="B13" s="8" t="s">
        <v>31</v>
      </c>
      <c r="C13" s="18">
        <f t="shared" ca="1" si="0"/>
        <v>7.1586752750421145E-2</v>
      </c>
      <c r="D13" s="18"/>
      <c r="E13" s="18">
        <f t="shared" ref="E13:E22" ca="1" si="5">RAND()*C13</f>
        <v>1.7598336704443295E-2</v>
      </c>
      <c r="H13" s="18">
        <f t="shared" ref="H13:H22" ca="1" si="6">SUMSQ(C13-$C$24,E13-$F$24)</f>
        <v>0.71184020087817834</v>
      </c>
      <c r="I13" s="18">
        <f t="shared" ref="I13:I22" ca="1" si="7">SUMSQ($C13-$C$25,$E13-$F$25)</f>
        <v>0.27526213348683465</v>
      </c>
      <c r="J13" s="18">
        <f t="shared" ref="J13:J22" ca="1" si="8">SUMSQ($C13-$C$26,$E13-$F$26)</f>
        <v>0.56630532119737087</v>
      </c>
    </row>
    <row r="14" spans="2:10" x14ac:dyDescent="0.25">
      <c r="B14" s="8" t="s">
        <v>31</v>
      </c>
      <c r="C14" s="18">
        <f t="shared" ca="1" si="0"/>
        <v>0.4801921419161751</v>
      </c>
      <c r="D14" s="18"/>
      <c r="E14" s="18">
        <f t="shared" ca="1" si="5"/>
        <v>0.284937453513117</v>
      </c>
      <c r="H14" s="18">
        <f t="shared" ca="1" si="6"/>
        <v>0.22042594973119234</v>
      </c>
      <c r="I14" s="18">
        <f t="shared" ca="1" si="7"/>
        <v>0.21087618357599236</v>
      </c>
      <c r="J14" s="18">
        <f t="shared" ca="1" si="8"/>
        <v>8.4858633593100113E-2</v>
      </c>
    </row>
    <row r="15" spans="2:10" x14ac:dyDescent="0.25">
      <c r="B15" s="8" t="s">
        <v>31</v>
      </c>
      <c r="C15" s="18">
        <f t="shared" ca="1" si="0"/>
        <v>0.19141970713266576</v>
      </c>
      <c r="D15" s="18"/>
      <c r="E15" s="18">
        <f t="shared" ca="1" si="5"/>
        <v>1.8706312322852723E-2</v>
      </c>
      <c r="H15" s="18">
        <f t="shared" ca="1" si="6"/>
        <v>0.52475900098909634</v>
      </c>
      <c r="I15" s="18">
        <f t="shared" ca="1" si="7"/>
        <v>0.2818090535805553</v>
      </c>
      <c r="J15" s="18">
        <f t="shared" ca="1" si="8"/>
        <v>0.45152737082864547</v>
      </c>
    </row>
    <row r="16" spans="2:10" x14ac:dyDescent="0.25">
      <c r="B16" s="8" t="s">
        <v>31</v>
      </c>
      <c r="C16" s="18">
        <f t="shared" ca="1" si="0"/>
        <v>0.27513427458488404</v>
      </c>
      <c r="D16" s="18"/>
      <c r="E16" s="18">
        <f t="shared" ca="1" si="5"/>
        <v>0.12198365291821242</v>
      </c>
      <c r="H16" s="18">
        <f t="shared" ca="1" si="6"/>
        <v>0.40528899236808003</v>
      </c>
      <c r="I16" s="18">
        <f t="shared" ca="1" si="7"/>
        <v>0.20690985294492831</v>
      </c>
      <c r="J16" s="18">
        <f t="shared" ca="1" si="8"/>
        <v>0.2905614002871254</v>
      </c>
    </row>
    <row r="17" spans="2:27" x14ac:dyDescent="0.25">
      <c r="B17" s="8" t="s">
        <v>31</v>
      </c>
      <c r="C17" s="18">
        <f t="shared" ca="1" si="0"/>
        <v>0.16159476446231824</v>
      </c>
      <c r="D17" s="18"/>
      <c r="E17" s="18">
        <f t="shared" ca="1" si="5"/>
        <v>2.5592629043772751E-2</v>
      </c>
      <c r="H17" s="18">
        <f t="shared" ca="1" si="6"/>
        <v>0.56753212567127787</v>
      </c>
      <c r="I17" s="18">
        <f t="shared" ca="1" si="7"/>
        <v>0.27005340619943519</v>
      </c>
      <c r="J17" s="18">
        <f t="shared" ca="1" si="8"/>
        <v>0.46987645657947286</v>
      </c>
    </row>
    <row r="18" spans="2:27" x14ac:dyDescent="0.25">
      <c r="B18" s="8" t="s">
        <v>31</v>
      </c>
      <c r="C18" s="18">
        <f t="shared" ca="1" si="0"/>
        <v>9.525905640403276E-2</v>
      </c>
      <c r="D18" s="18"/>
      <c r="E18" s="18">
        <f t="shared" ca="1" si="5"/>
        <v>7.0778067883662407E-2</v>
      </c>
      <c r="H18" s="18">
        <f t="shared" ca="1" si="6"/>
        <v>0.66680109128710685</v>
      </c>
      <c r="I18" s="18">
        <f t="shared" ca="1" si="7"/>
        <v>0.22161250125664267</v>
      </c>
      <c r="J18" s="18">
        <f t="shared" ca="1" si="8"/>
        <v>0.48801184344096882</v>
      </c>
    </row>
    <row r="19" spans="2:27" x14ac:dyDescent="0.25">
      <c r="B19" s="8" t="s">
        <v>31</v>
      </c>
      <c r="C19" s="18">
        <f t="shared" ca="1" si="0"/>
        <v>0.52647981976986458</v>
      </c>
      <c r="D19" s="18"/>
      <c r="E19" s="18">
        <f t="shared" ca="1" si="5"/>
        <v>4.3167613582129657E-2</v>
      </c>
      <c r="H19" s="18">
        <f t="shared" ca="1" si="6"/>
        <v>0.15125171814471056</v>
      </c>
      <c r="I19" s="18">
        <f t="shared" ca="1" si="7"/>
        <v>0.43079495488953506</v>
      </c>
      <c r="J19" s="18">
        <f t="shared" ca="1" si="8"/>
        <v>0.26100865637448872</v>
      </c>
    </row>
    <row r="20" spans="2:27" x14ac:dyDescent="0.25">
      <c r="B20" s="8" t="s">
        <v>31</v>
      </c>
      <c r="C20" s="18">
        <f t="shared" ca="1" si="0"/>
        <v>0.139509918397413</v>
      </c>
      <c r="D20" s="18"/>
      <c r="E20" s="18">
        <f t="shared" ca="1" si="5"/>
        <v>5.3907647685281494E-2</v>
      </c>
      <c r="H20" s="18">
        <f t="shared" ca="1" si="6"/>
        <v>0.59777463808592401</v>
      </c>
      <c r="I20" s="18">
        <f t="shared" ca="1" si="7"/>
        <v>0.23937658186994712</v>
      </c>
      <c r="J20" s="18">
        <f t="shared" ca="1" si="8"/>
        <v>0.46119496758307399</v>
      </c>
    </row>
    <row r="21" spans="2:27" x14ac:dyDescent="0.25">
      <c r="B21" s="8" t="s">
        <v>31</v>
      </c>
      <c r="C21" s="18">
        <f t="shared" ca="1" si="0"/>
        <v>0.41382967337808763</v>
      </c>
      <c r="D21" s="18"/>
      <c r="E21" s="18">
        <f t="shared" ca="1" si="5"/>
        <v>0.19853149739146997</v>
      </c>
      <c r="H21" s="18">
        <f t="shared" ca="1" si="6"/>
        <v>0.25740754482084416</v>
      </c>
      <c r="I21" s="18">
        <f t="shared" ca="1" si="7"/>
        <v>0.216538667258971</v>
      </c>
      <c r="J21" s="18">
        <f t="shared" ca="1" si="8"/>
        <v>0.15880619477967123</v>
      </c>
    </row>
    <row r="22" spans="2:27" x14ac:dyDescent="0.25">
      <c r="B22" s="8" t="s">
        <v>31</v>
      </c>
      <c r="C22" s="18">
        <f t="shared" ca="1" si="0"/>
        <v>0.34428791655395707</v>
      </c>
      <c r="D22" s="18"/>
      <c r="E22" s="18">
        <f t="shared" ca="1" si="5"/>
        <v>0.32288925306091448</v>
      </c>
      <c r="H22" s="18">
        <f t="shared" ca="1" si="6"/>
        <v>0.37163260609428994</v>
      </c>
      <c r="I22" s="18">
        <f t="shared" ca="1" si="7"/>
        <v>0.10779428067896593</v>
      </c>
      <c r="J22" s="18">
        <f t="shared" ca="1" si="8"/>
        <v>0.11887188868449233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39</v>
      </c>
      <c r="C24" s="18">
        <f ca="1">RAND()</f>
        <v>0.91134631934798715</v>
      </c>
      <c r="F24" s="18">
        <f ca="1">RAND()</f>
        <v>9.9109508859225204E-2</v>
      </c>
      <c r="G24" s="20" t="s">
        <v>43</v>
      </c>
      <c r="H24" s="17" t="str">
        <f t="shared" ref="H24:AA24" ca="1" si="9">OFFSET($B$2,MATCH(SMALL($H$3:$H$22,H$27),$H$3:$H$22,0),0)</f>
        <v>Orange</v>
      </c>
      <c r="I24" s="17" t="str">
        <f t="shared" ca="1" si="9"/>
        <v>Orange</v>
      </c>
      <c r="J24" s="17" t="str">
        <f t="shared" ca="1" si="9"/>
        <v>Orange</v>
      </c>
      <c r="K24" s="17" t="str">
        <f t="shared" ca="1" si="9"/>
        <v>Orange</v>
      </c>
      <c r="L24" s="17" t="str">
        <f t="shared" ca="1" si="9"/>
        <v>Blue</v>
      </c>
      <c r="M24" s="17" t="str">
        <f t="shared" ca="1" si="9"/>
        <v>Orange</v>
      </c>
      <c r="N24" s="17" t="str">
        <f t="shared" ca="1" si="9"/>
        <v>Blue</v>
      </c>
      <c r="O24" s="17" t="str">
        <f t="shared" ca="1" si="9"/>
        <v>Orange</v>
      </c>
      <c r="P24" s="17" t="str">
        <f t="shared" ca="1" si="9"/>
        <v>Blue</v>
      </c>
      <c r="Q24" s="17" t="str">
        <f t="shared" ca="1" si="9"/>
        <v>Orange</v>
      </c>
      <c r="R24" s="17" t="str">
        <f t="shared" ca="1" si="9"/>
        <v>Orange</v>
      </c>
      <c r="S24" s="17" t="str">
        <f t="shared" ca="1" si="9"/>
        <v>Blue</v>
      </c>
      <c r="T24" s="17" t="str">
        <f t="shared" ca="1" si="9"/>
        <v>Blue</v>
      </c>
      <c r="U24" s="17" t="str">
        <f t="shared" ca="1" si="9"/>
        <v>Orange</v>
      </c>
      <c r="V24" s="17" t="str">
        <f t="shared" ca="1" si="9"/>
        <v>Orange</v>
      </c>
      <c r="W24" s="17" t="str">
        <f t="shared" ca="1" si="9"/>
        <v>Blue</v>
      </c>
      <c r="X24" s="17" t="str">
        <f t="shared" ca="1" si="9"/>
        <v>Blue</v>
      </c>
      <c r="Y24" s="17" t="str">
        <f t="shared" ca="1" si="9"/>
        <v>Blue</v>
      </c>
      <c r="Z24" s="17" t="str">
        <f t="shared" ca="1" si="9"/>
        <v>Blue</v>
      </c>
      <c r="AA24" s="17" t="str">
        <f t="shared" ca="1" si="9"/>
        <v>Blue</v>
      </c>
    </row>
    <row r="25" spans="2:27" x14ac:dyDescent="0.25">
      <c r="B25" s="8" t="s">
        <v>38</v>
      </c>
      <c r="C25" s="18">
        <f ca="1">RAND()</f>
        <v>9.9347333211694311E-2</v>
      </c>
      <c r="F25" s="18">
        <f ca="1">RAND()</f>
        <v>0.54151768513441667</v>
      </c>
      <c r="G25" s="19" t="s">
        <v>42</v>
      </c>
      <c r="H25" s="17" t="str">
        <f t="shared" ref="H25:Q25" ca="1" si="10">OFFSET($B$2,MATCH(SMALL($I$3:$I$22,H$27),$I$3:$I$22,0),0)</f>
        <v>Blue</v>
      </c>
      <c r="I25" s="17" t="str">
        <f t="shared" ca="1" si="10"/>
        <v>Blue</v>
      </c>
      <c r="J25" s="17" t="str">
        <f t="shared" ca="1" si="10"/>
        <v>Orange</v>
      </c>
      <c r="K25" s="17" t="str">
        <f t="shared" ca="1" si="10"/>
        <v>Blue</v>
      </c>
      <c r="L25" s="17" t="str">
        <f t="shared" ca="1" si="10"/>
        <v>Orange</v>
      </c>
      <c r="M25" s="17" t="str">
        <f t="shared" ca="1" si="10"/>
        <v>Blue</v>
      </c>
      <c r="N25" s="17" t="str">
        <f t="shared" ca="1" si="10"/>
        <v>Orange</v>
      </c>
      <c r="O25" s="17" t="str">
        <f t="shared" ca="1" si="10"/>
        <v>Orange</v>
      </c>
      <c r="P25" s="17" t="str">
        <f t="shared" ca="1" si="10"/>
        <v>Orange</v>
      </c>
      <c r="Q25" s="17" t="str">
        <f t="shared" ca="1" si="10"/>
        <v>Orange</v>
      </c>
      <c r="R25" s="17" t="str">
        <f t="shared" ref="R25:AA25" ca="1" si="11">OFFSET($B$2,MATCH(SMALL($I$3:$I$22,R$27),$I$3:$I$22,0),0)</f>
        <v>Orange</v>
      </c>
      <c r="S25" s="17" t="str">
        <f t="shared" ca="1" si="11"/>
        <v>Orange</v>
      </c>
      <c r="T25" s="17" t="str">
        <f t="shared" ca="1" si="11"/>
        <v>Orange</v>
      </c>
      <c r="U25" s="17" t="str">
        <f t="shared" ca="1" si="11"/>
        <v>Blue</v>
      </c>
      <c r="V25" s="17" t="str">
        <f t="shared" ca="1" si="11"/>
        <v>Orange</v>
      </c>
      <c r="W25" s="17" t="str">
        <f t="shared" ca="1" si="11"/>
        <v>Blue</v>
      </c>
      <c r="X25" s="17" t="str">
        <f t="shared" ca="1" si="11"/>
        <v>Blue</v>
      </c>
      <c r="Y25" s="17" t="str">
        <f t="shared" ca="1" si="11"/>
        <v>Blue</v>
      </c>
      <c r="Z25" s="17" t="str">
        <f t="shared" ca="1" si="11"/>
        <v>Blue</v>
      </c>
      <c r="AA25" s="17" t="str">
        <f t="shared" ca="1" si="11"/>
        <v>Blue</v>
      </c>
    </row>
    <row r="26" spans="2:27" x14ac:dyDescent="0.25">
      <c r="B26" s="8" t="s">
        <v>37</v>
      </c>
      <c r="C26" s="18">
        <f ca="1">RAND()</f>
        <v>0.60551323523712086</v>
      </c>
      <c r="F26" s="18">
        <f ca="1">RAND()</f>
        <v>0.54790752246002761</v>
      </c>
      <c r="G26" s="16" t="s">
        <v>41</v>
      </c>
      <c r="H26" s="17" t="str">
        <f ca="1">OFFSET($B$2,MATCH(SMALL($J$3:$J$22,H$27),$J$3:$J$22,0),0)</f>
        <v>Blue</v>
      </c>
      <c r="I26" s="17" t="str">
        <f t="shared" ref="I26:AA26" ca="1" si="12">OFFSET($B$2,MATCH(SMALL($J$3:$J$22,I$27),$J$3:$J$22,0),0)</f>
        <v>Blue</v>
      </c>
      <c r="J26" s="17" t="str">
        <f t="shared" ca="1" si="12"/>
        <v>Orange</v>
      </c>
      <c r="K26" s="17" t="str">
        <f t="shared" ca="1" si="12"/>
        <v>Blue</v>
      </c>
      <c r="L26" s="17" t="str">
        <f t="shared" ca="1" si="12"/>
        <v>Blue</v>
      </c>
      <c r="M26" s="17" t="str">
        <f t="shared" ca="1" si="12"/>
        <v>Orange</v>
      </c>
      <c r="N26" s="17" t="str">
        <f t="shared" ca="1" si="12"/>
        <v>Blue</v>
      </c>
      <c r="O26" s="17" t="str">
        <f t="shared" ca="1" si="12"/>
        <v>Orange</v>
      </c>
      <c r="P26" s="17" t="str">
        <f t="shared" ca="1" si="12"/>
        <v>Blue</v>
      </c>
      <c r="Q26" s="17" t="str">
        <f t="shared" ca="1" si="12"/>
        <v>Blue</v>
      </c>
      <c r="R26" s="17" t="str">
        <f t="shared" ca="1" si="12"/>
        <v>Blue</v>
      </c>
      <c r="S26" s="17" t="str">
        <f t="shared" ca="1" si="12"/>
        <v>Orange</v>
      </c>
      <c r="T26" s="17" t="str">
        <f t="shared" ca="1" si="12"/>
        <v>Orange</v>
      </c>
      <c r="U26" s="17" t="str">
        <f t="shared" ca="1" si="12"/>
        <v>Blue</v>
      </c>
      <c r="V26" s="17" t="str">
        <f t="shared" ca="1" si="12"/>
        <v>Blue</v>
      </c>
      <c r="W26" s="17" t="str">
        <f t="shared" ca="1" si="12"/>
        <v>Orange</v>
      </c>
      <c r="X26" s="17" t="str">
        <f t="shared" ca="1" si="12"/>
        <v>Orange</v>
      </c>
      <c r="Y26" s="17" t="str">
        <f t="shared" ca="1" si="12"/>
        <v>Orange</v>
      </c>
      <c r="Z26" s="17" t="str">
        <f t="shared" ca="1" si="12"/>
        <v>Orange</v>
      </c>
      <c r="AA26" s="17" t="str">
        <f t="shared" ca="1" si="12"/>
        <v>Orange</v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36</v>
      </c>
      <c r="C2" s="21" t="s">
        <v>35</v>
      </c>
      <c r="D2" s="21" t="s">
        <v>34</v>
      </c>
      <c r="E2" s="21" t="s">
        <v>33</v>
      </c>
      <c r="F2" s="8" t="s">
        <v>40</v>
      </c>
      <c r="H2" s="16" t="s">
        <v>43</v>
      </c>
      <c r="I2" s="16" t="s">
        <v>42</v>
      </c>
      <c r="J2" s="15" t="s">
        <v>41</v>
      </c>
    </row>
    <row r="3" spans="2:28" x14ac:dyDescent="0.25">
      <c r="B3" s="8" t="s">
        <v>32</v>
      </c>
      <c r="C3" s="18">
        <f t="shared" ref="C3:C22" ca="1" si="0">RAND()</f>
        <v>0.59189637486507607</v>
      </c>
      <c r="D3" s="18">
        <f t="shared" ref="D3:D12" ca="1" si="1">C3+RAND()*(1-C3)</f>
        <v>0.75433803225904639</v>
      </c>
      <c r="E3" s="18"/>
      <c r="H3" s="18">
        <f t="shared" ref="H3:H12" ca="1" si="2">SUMSQ($C3-$C$24,$D3-$F$24)</f>
        <v>0.34798638828960482</v>
      </c>
      <c r="I3" s="18">
        <f t="shared" ref="I3:I12" ca="1" si="3">SUMSQ($C3-$C$25,$D3-$F$25)</f>
        <v>0.14292527255604673</v>
      </c>
      <c r="J3" s="18">
        <f t="shared" ref="J3:J12" ca="1" si="4">SUMSQ($C3-$C$26,$D3-$F$26)</f>
        <v>0.2231080844028793</v>
      </c>
      <c r="AB3" s="19" t="s">
        <v>44</v>
      </c>
    </row>
    <row r="4" spans="2:28" x14ac:dyDescent="0.25">
      <c r="B4" s="8" t="s">
        <v>32</v>
      </c>
      <c r="C4" s="18">
        <f t="shared" ca="1" si="0"/>
        <v>0.37004009927404879</v>
      </c>
      <c r="D4" s="18">
        <f t="shared" ca="1" si="1"/>
        <v>0.68890379938690027</v>
      </c>
      <c r="E4" s="18"/>
      <c r="H4" s="18">
        <f t="shared" ca="1" si="2"/>
        <v>0.19468398842357759</v>
      </c>
      <c r="I4" s="18">
        <f t="shared" ca="1" si="3"/>
        <v>0.36817613872968219</v>
      </c>
      <c r="J4" s="18">
        <f t="shared" ca="1" si="4"/>
        <v>0.26550723415455707</v>
      </c>
      <c r="AB4" s="23">
        <v>6</v>
      </c>
    </row>
    <row r="5" spans="2:28" x14ac:dyDescent="0.25">
      <c r="B5" s="8" t="s">
        <v>32</v>
      </c>
      <c r="C5" s="18">
        <f t="shared" ca="1" si="0"/>
        <v>0.36575681315717035</v>
      </c>
      <c r="D5" s="18">
        <f t="shared" ca="1" si="1"/>
        <v>0.64412399614003624</v>
      </c>
      <c r="E5" s="18"/>
      <c r="H5" s="18">
        <f t="shared" ca="1" si="2"/>
        <v>0.15733912643311829</v>
      </c>
      <c r="I5" s="18">
        <f t="shared" ca="1" si="3"/>
        <v>0.3844614460882278</v>
      </c>
      <c r="J5" s="18">
        <f t="shared" ca="1" si="4"/>
        <v>0.23510710496067649</v>
      </c>
    </row>
    <row r="6" spans="2:28" x14ac:dyDescent="0.25">
      <c r="B6" s="8" t="s">
        <v>32</v>
      </c>
      <c r="C6" s="18">
        <f t="shared" ca="1" si="0"/>
        <v>0.59792549244131787</v>
      </c>
      <c r="D6" s="18">
        <f t="shared" ca="1" si="1"/>
        <v>0.89664878330725584</v>
      </c>
      <c r="E6" s="18"/>
      <c r="H6" s="18">
        <f t="shared" ca="1" si="2"/>
        <v>0.51320075164526857</v>
      </c>
      <c r="I6" s="18">
        <f t="shared" ca="1" si="3"/>
        <v>0.14826079064580722</v>
      </c>
      <c r="J6" s="18">
        <f t="shared" ca="1" si="4"/>
        <v>0.37277849034655181</v>
      </c>
    </row>
    <row r="7" spans="2:28" x14ac:dyDescent="0.25">
      <c r="B7" s="8" t="s">
        <v>32</v>
      </c>
      <c r="C7" s="18">
        <f t="shared" ca="1" si="0"/>
        <v>0.77057082241934705</v>
      </c>
      <c r="D7" s="18">
        <f t="shared" ca="1" si="1"/>
        <v>0.99678790647616577</v>
      </c>
      <c r="E7" s="18"/>
      <c r="H7" s="18">
        <f t="shared" ca="1" si="2"/>
        <v>0.79334005320352097</v>
      </c>
      <c r="I7" s="18">
        <f t="shared" ca="1" si="3"/>
        <v>8.1423580833400913E-2</v>
      </c>
      <c r="J7" s="18">
        <f t="shared" ca="1" si="4"/>
        <v>0.49704433993043906</v>
      </c>
    </row>
    <row r="8" spans="2:28" x14ac:dyDescent="0.25">
      <c r="B8" s="8" t="s">
        <v>32</v>
      </c>
      <c r="C8" s="18">
        <f t="shared" ca="1" si="0"/>
        <v>0.72950239763940505</v>
      </c>
      <c r="D8" s="18">
        <f t="shared" ca="1" si="1"/>
        <v>0.95520980044084092</v>
      </c>
      <c r="E8" s="18"/>
      <c r="H8" s="18">
        <f t="shared" ca="1" si="2"/>
        <v>0.69442819022927937</v>
      </c>
      <c r="I8" s="18">
        <f t="shared" ca="1" si="3"/>
        <v>8.3951511656090064E-2</v>
      </c>
      <c r="J8" s="18">
        <f t="shared" ca="1" si="4"/>
        <v>0.43650332893272298</v>
      </c>
    </row>
    <row r="9" spans="2:28" x14ac:dyDescent="0.25">
      <c r="B9" s="8" t="s">
        <v>32</v>
      </c>
      <c r="C9" s="18">
        <f t="shared" ca="1" si="0"/>
        <v>0.92791037087785211</v>
      </c>
      <c r="D9" s="18">
        <f t="shared" ca="1" si="1"/>
        <v>0.95725677101893503</v>
      </c>
      <c r="E9" s="18"/>
      <c r="H9" s="18">
        <f t="shared" ca="1" si="2"/>
        <v>0.91819314056383972</v>
      </c>
      <c r="I9" s="18">
        <f t="shared" ca="1" si="3"/>
        <v>2.9284643713730449E-2</v>
      </c>
      <c r="J9" s="18">
        <f t="shared" ca="1" si="4"/>
        <v>0.4893597513618746</v>
      </c>
    </row>
    <row r="10" spans="2:28" x14ac:dyDescent="0.25">
      <c r="B10" s="8" t="s">
        <v>32</v>
      </c>
      <c r="C10" s="18">
        <f t="shared" ca="1" si="0"/>
        <v>0.63510865796194871</v>
      </c>
      <c r="D10" s="18">
        <f t="shared" ca="1" si="1"/>
        <v>0.80522704563592806</v>
      </c>
      <c r="E10" s="18"/>
      <c r="H10" s="18">
        <f t="shared" ca="1" si="2"/>
        <v>0.43053486505588145</v>
      </c>
      <c r="I10" s="18">
        <f t="shared" ca="1" si="3"/>
        <v>0.11113786324606884</v>
      </c>
      <c r="J10" s="18">
        <f t="shared" ca="1" si="4"/>
        <v>0.26476310745602388</v>
      </c>
    </row>
    <row r="11" spans="2:28" x14ac:dyDescent="0.25">
      <c r="B11" s="8" t="s">
        <v>32</v>
      </c>
      <c r="C11" s="18">
        <f t="shared" ca="1" si="0"/>
        <v>0.83118016255366489</v>
      </c>
      <c r="D11" s="18">
        <f t="shared" ca="1" si="1"/>
        <v>0.88670565624969022</v>
      </c>
      <c r="E11" s="18"/>
      <c r="H11" s="18">
        <f t="shared" ca="1" si="2"/>
        <v>0.7070675150272242</v>
      </c>
      <c r="I11" s="18">
        <f t="shared" ca="1" si="3"/>
        <v>2.794000420378356E-2</v>
      </c>
      <c r="J11" s="18">
        <f t="shared" ca="1" si="4"/>
        <v>0.36661839754720327</v>
      </c>
    </row>
    <row r="12" spans="2:28" x14ac:dyDescent="0.25">
      <c r="B12" s="8" t="s">
        <v>32</v>
      </c>
      <c r="C12" s="18">
        <f t="shared" ca="1" si="0"/>
        <v>0.16840753187612534</v>
      </c>
      <c r="D12" s="18">
        <f t="shared" ca="1" si="1"/>
        <v>0.51776967492068615</v>
      </c>
      <c r="E12" s="18"/>
      <c r="H12" s="18">
        <f t="shared" ca="1" si="2"/>
        <v>7.78471267386983E-2</v>
      </c>
      <c r="I12" s="18">
        <f t="shared" ca="1" si="3"/>
        <v>0.71424750004331006</v>
      </c>
      <c r="J12" s="18">
        <f t="shared" ca="1" si="4"/>
        <v>0.33465748840862058</v>
      </c>
    </row>
    <row r="13" spans="2:28" x14ac:dyDescent="0.25">
      <c r="B13" s="8" t="s">
        <v>31</v>
      </c>
      <c r="C13" s="18">
        <f t="shared" ca="1" si="0"/>
        <v>0.15893205621347384</v>
      </c>
      <c r="D13" s="18"/>
      <c r="E13" s="18">
        <f t="shared" ref="E13:E22" ca="1" si="5">RAND()*C13</f>
        <v>0.1483669211928175</v>
      </c>
      <c r="H13" s="18">
        <f t="shared" ref="H13:H22" ca="1" si="6">SUMSQ(C13-$C$24,E13-$F$24)</f>
        <v>2.4958859820173086E-2</v>
      </c>
      <c r="I13" s="18">
        <f t="shared" ref="I13:I22" ca="1" si="7">SUMSQ($C13-$C$25,$E13-$F$25)</f>
        <v>1.0677671437633873</v>
      </c>
      <c r="J13" s="18">
        <f t="shared" ref="J13:J22" ca="1" si="8">SUMSQ($C13-$C$26,$E13-$F$26)</f>
        <v>0.31680325394299108</v>
      </c>
    </row>
    <row r="14" spans="2:28" x14ac:dyDescent="0.25">
      <c r="B14" s="8" t="s">
        <v>31</v>
      </c>
      <c r="C14" s="18">
        <f t="shared" ca="1" si="0"/>
        <v>0.60594783920264239</v>
      </c>
      <c r="D14" s="18"/>
      <c r="E14" s="18">
        <f t="shared" ca="1" si="5"/>
        <v>0.47182708303924109</v>
      </c>
      <c r="H14" s="18">
        <f t="shared" ca="1" si="6"/>
        <v>0.15694177710389037</v>
      </c>
      <c r="I14" s="18">
        <f t="shared" ca="1" si="7"/>
        <v>0.233037969324626</v>
      </c>
      <c r="J14" s="18">
        <f t="shared" ca="1" si="8"/>
        <v>4.0526535719799119E-2</v>
      </c>
    </row>
    <row r="15" spans="2:28" x14ac:dyDescent="0.25">
      <c r="B15" s="8" t="s">
        <v>31</v>
      </c>
      <c r="C15" s="18">
        <f t="shared" ca="1" si="0"/>
        <v>0.29411294727170034</v>
      </c>
      <c r="D15" s="18"/>
      <c r="E15" s="18">
        <f t="shared" ca="1" si="5"/>
        <v>0.2725195097383693</v>
      </c>
      <c r="H15" s="18">
        <f t="shared" ca="1" si="6"/>
        <v>6.7979533451122619E-4</v>
      </c>
      <c r="I15" s="18">
        <f t="shared" ca="1" si="7"/>
        <v>0.72311370301808786</v>
      </c>
      <c r="J15" s="18">
        <f t="shared" ca="1" si="8"/>
        <v>0.16714716198646873</v>
      </c>
    </row>
    <row r="16" spans="2:28" x14ac:dyDescent="0.25">
      <c r="B16" s="8" t="s">
        <v>31</v>
      </c>
      <c r="C16" s="18">
        <f t="shared" ca="1" si="0"/>
        <v>0.62574526210384906</v>
      </c>
      <c r="D16" s="18"/>
      <c r="E16" s="18">
        <f t="shared" ca="1" si="5"/>
        <v>0.16674439237221717</v>
      </c>
      <c r="H16" s="18">
        <f t="shared" ca="1" si="6"/>
        <v>0.13359096448023938</v>
      </c>
      <c r="I16" s="18">
        <f t="shared" ca="1" si="7"/>
        <v>0.50687082619656443</v>
      </c>
      <c r="J16" s="18">
        <f t="shared" ca="1" si="8"/>
        <v>2.2335928420741641E-2</v>
      </c>
    </row>
    <row r="17" spans="2:27" x14ac:dyDescent="0.25">
      <c r="B17" s="8" t="s">
        <v>31</v>
      </c>
      <c r="C17" s="18">
        <f t="shared" ca="1" si="0"/>
        <v>0.96205338767481829</v>
      </c>
      <c r="D17" s="18"/>
      <c r="E17" s="18">
        <f t="shared" ca="1" si="5"/>
        <v>0.34338254404200658</v>
      </c>
      <c r="H17" s="18">
        <f t="shared" ca="1" si="6"/>
        <v>0.48334192957577332</v>
      </c>
      <c r="I17" s="18">
        <f t="shared" ca="1" si="7"/>
        <v>0.20033953447929034</v>
      </c>
      <c r="J17" s="18">
        <f t="shared" ca="1" si="8"/>
        <v>6.9790929070507532E-2</v>
      </c>
    </row>
    <row r="18" spans="2:27" x14ac:dyDescent="0.25">
      <c r="B18" s="8" t="s">
        <v>31</v>
      </c>
      <c r="C18" s="18">
        <f t="shared" ca="1" si="0"/>
        <v>0.82696336936844783</v>
      </c>
      <c r="D18" s="18"/>
      <c r="E18" s="18">
        <f t="shared" ca="1" si="5"/>
        <v>0.35071009558300603</v>
      </c>
      <c r="H18" s="18">
        <f t="shared" ca="1" si="6"/>
        <v>0.31644772312977526</v>
      </c>
      <c r="I18" s="18">
        <f t="shared" ca="1" si="7"/>
        <v>0.21373772182544237</v>
      </c>
      <c r="J18" s="18">
        <f t="shared" ca="1" si="8"/>
        <v>1.8628607304512618E-2</v>
      </c>
    </row>
    <row r="19" spans="2:27" x14ac:dyDescent="0.25">
      <c r="B19" s="8" t="s">
        <v>31</v>
      </c>
      <c r="C19" s="18">
        <f t="shared" ca="1" si="0"/>
        <v>0.5331984489288587</v>
      </c>
      <c r="D19" s="18"/>
      <c r="E19" s="18">
        <f t="shared" ca="1" si="5"/>
        <v>0.50444170222012763</v>
      </c>
      <c r="H19" s="18">
        <f t="shared" ca="1" si="6"/>
        <v>0.12861110658892011</v>
      </c>
      <c r="I19" s="18">
        <f t="shared" ca="1" si="7"/>
        <v>0.27128276599906087</v>
      </c>
      <c r="J19" s="18">
        <f t="shared" ca="1" si="8"/>
        <v>7.2434392025154032E-2</v>
      </c>
    </row>
    <row r="20" spans="2:27" x14ac:dyDescent="0.25">
      <c r="B20" s="8" t="s">
        <v>31</v>
      </c>
      <c r="C20" s="18">
        <f t="shared" ca="1" si="0"/>
        <v>8.7517074157521524E-2</v>
      </c>
      <c r="D20" s="18"/>
      <c r="E20" s="18">
        <f t="shared" ca="1" si="5"/>
        <v>3.2789784044594844E-2</v>
      </c>
      <c r="H20" s="18">
        <f t="shared" ca="1" si="6"/>
        <v>8.5071493561542463E-2</v>
      </c>
      <c r="I20" s="18">
        <f t="shared" ca="1" si="7"/>
        <v>1.3503416008958271</v>
      </c>
      <c r="J20" s="18">
        <f t="shared" ca="1" si="8"/>
        <v>0.44678888384746734</v>
      </c>
    </row>
    <row r="21" spans="2:27" x14ac:dyDescent="0.25">
      <c r="B21" s="8" t="s">
        <v>31</v>
      </c>
      <c r="C21" s="18">
        <f t="shared" ca="1" si="0"/>
        <v>3.5956221911547237E-3</v>
      </c>
      <c r="D21" s="18"/>
      <c r="E21" s="18">
        <f t="shared" ca="1" si="5"/>
        <v>2.9366143789493556E-3</v>
      </c>
      <c r="H21" s="18">
        <f t="shared" ca="1" si="6"/>
        <v>0.13745841748966087</v>
      </c>
      <c r="I21" s="18">
        <f t="shared" ca="1" si="7"/>
        <v>1.551353900068714</v>
      </c>
      <c r="J21" s="18">
        <f t="shared" ca="1" si="8"/>
        <v>0.57357492059826676</v>
      </c>
    </row>
    <row r="22" spans="2:27" x14ac:dyDescent="0.25">
      <c r="B22" s="8" t="s">
        <v>31</v>
      </c>
      <c r="C22" s="18">
        <f t="shared" ca="1" si="0"/>
        <v>0.67547863919908657</v>
      </c>
      <c r="D22" s="18"/>
      <c r="E22" s="18">
        <f t="shared" ca="1" si="5"/>
        <v>0.52708804996526992</v>
      </c>
      <c r="H22" s="18">
        <f t="shared" ca="1" si="6"/>
        <v>0.23482402179266321</v>
      </c>
      <c r="I22" s="18">
        <f t="shared" ca="1" si="7"/>
        <v>0.15528602652157319</v>
      </c>
      <c r="J22" s="18">
        <f t="shared" ca="1" si="8"/>
        <v>5.4546208870726427E-2</v>
      </c>
    </row>
    <row r="23" spans="2:27" x14ac:dyDescent="0.25">
      <c r="C23" s="18"/>
      <c r="D23" s="18"/>
      <c r="E23" s="18"/>
      <c r="H23" s="18"/>
      <c r="I23" s="18"/>
      <c r="J23" s="18"/>
    </row>
    <row r="24" spans="2:27" x14ac:dyDescent="0.25">
      <c r="B24" s="8" t="s">
        <v>39</v>
      </c>
      <c r="C24" s="18">
        <f ca="1">RAND()</f>
        <v>0.27200168113373757</v>
      </c>
      <c r="F24" s="18">
        <f ca="1">RAND()</f>
        <v>0.25870331473802977</v>
      </c>
      <c r="G24" s="20" t="s">
        <v>43</v>
      </c>
      <c r="H24" s="17" t="str">
        <f t="shared" ref="H24:AA24" ca="1" si="9">IF(H27&lt;=k,OFFSET($B$2,MATCH(SMALL($H$3:$H$22,H$27),$H$3:$H$22,0),0),"")</f>
        <v>Orange</v>
      </c>
      <c r="I24" s="17" t="str">
        <f t="shared" ca="1" si="9"/>
        <v>Orange</v>
      </c>
      <c r="J24" s="17" t="str">
        <f t="shared" ca="1" si="9"/>
        <v>Blue</v>
      </c>
      <c r="K24" s="17" t="str">
        <f t="shared" ca="1" si="9"/>
        <v>Orange</v>
      </c>
      <c r="L24" s="17" t="str">
        <f t="shared" ca="1" si="9"/>
        <v>Orange</v>
      </c>
      <c r="M24" s="17" t="str">
        <f t="shared" ca="1" si="9"/>
        <v>Orange</v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</row>
    <row r="25" spans="2:27" x14ac:dyDescent="0.25">
      <c r="B25" s="8" t="s">
        <v>38</v>
      </c>
      <c r="C25" s="18">
        <f ca="1">RAND()</f>
        <v>0.96817556420614059</v>
      </c>
      <c r="F25" s="18">
        <f ca="1">RAND()</f>
        <v>0.79093371813700286</v>
      </c>
      <c r="G25" s="19" t="s">
        <v>42</v>
      </c>
      <c r="H25" s="17" t="str">
        <f t="shared" ref="H25:AA25" ca="1" si="10">IF(H27&lt;=k,OFFSET($B$2,MATCH(SMALL($I$3:$I$22,H$27),$I$3:$I$22,0),0),"")</f>
        <v>Blue</v>
      </c>
      <c r="I25" s="17" t="str">
        <f t="shared" ca="1" si="10"/>
        <v>Blue</v>
      </c>
      <c r="J25" s="17" t="str">
        <f t="shared" ca="1" si="10"/>
        <v>Blue</v>
      </c>
      <c r="K25" s="17" t="str">
        <f t="shared" ca="1" si="10"/>
        <v>Blue</v>
      </c>
      <c r="L25" s="17" t="str">
        <f t="shared" ca="1" si="10"/>
        <v>Blue</v>
      </c>
      <c r="M25" s="17" t="str">
        <f t="shared" ca="1" si="10"/>
        <v>Blue</v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</row>
    <row r="26" spans="2:27" x14ac:dyDescent="0.25">
      <c r="B26" s="8" t="s">
        <v>37</v>
      </c>
      <c r="C26" s="18">
        <f ca="1">RAND()</f>
        <v>0.70232607968397043</v>
      </c>
      <c r="F26" s="18">
        <f ca="1">RAND()</f>
        <v>0.29508498142923301</v>
      </c>
      <c r="G26" s="16" t="s">
        <v>41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Orange</v>
      </c>
      <c r="J26" s="17" t="str">
        <f t="shared" ca="1" si="11"/>
        <v>Orange</v>
      </c>
      <c r="K26" s="17" t="str">
        <f t="shared" ca="1" si="11"/>
        <v>Orange</v>
      </c>
      <c r="L26" s="17" t="str">
        <f t="shared" ca="1" si="11"/>
        <v>Orange</v>
      </c>
      <c r="M26" s="17" t="str">
        <f t="shared" ca="1" si="11"/>
        <v>Orange</v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</row>
    <row r="27" spans="2:27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2" t="s">
        <v>36</v>
      </c>
      <c r="C2" s="21" t="s">
        <v>35</v>
      </c>
      <c r="D2" s="21" t="s">
        <v>34</v>
      </c>
      <c r="E2" s="21" t="s">
        <v>33</v>
      </c>
      <c r="F2" s="8" t="s">
        <v>40</v>
      </c>
      <c r="H2" s="16" t="s">
        <v>43</v>
      </c>
      <c r="I2" s="16" t="s">
        <v>42</v>
      </c>
      <c r="J2" s="15" t="s">
        <v>41</v>
      </c>
    </row>
    <row r="3" spans="2:28" x14ac:dyDescent="0.25">
      <c r="B3" s="8" t="s">
        <v>32</v>
      </c>
      <c r="C3" s="18">
        <f t="shared" ref="C3:C22" ca="1" si="0">RAND()</f>
        <v>0.98483521314530809</v>
      </c>
      <c r="D3" s="18">
        <f t="shared" ref="D3:D12" ca="1" si="1">C3+RAND()*(1-C3)</f>
        <v>0.9961301093141115</v>
      </c>
      <c r="E3" s="18"/>
      <c r="H3" s="18">
        <f t="shared" ref="H3:H12" ca="1" si="2">SUMSQ($C3-$C$24,$D3-$F$24)</f>
        <v>0.80465705249299413</v>
      </c>
      <c r="I3" s="18">
        <f t="shared" ref="I3:I12" ca="1" si="3">SUMSQ($C3-$C$25,$D3-$F$25)</f>
        <v>1.501202621181577</v>
      </c>
      <c r="J3" s="18">
        <f t="shared" ref="J3:J12" ca="1" si="4">SUMSQ($C3-$C$26,$D3-$F$26)</f>
        <v>0.26963102811266487</v>
      </c>
      <c r="AB3" s="19" t="s">
        <v>44</v>
      </c>
    </row>
    <row r="4" spans="2:28" x14ac:dyDescent="0.25">
      <c r="B4" s="8" t="s">
        <v>32</v>
      </c>
      <c r="C4" s="18">
        <f t="shared" ca="1" si="0"/>
        <v>0.18958615351259156</v>
      </c>
      <c r="D4" s="18">
        <f t="shared" ca="1" si="1"/>
        <v>0.48606054969047929</v>
      </c>
      <c r="E4" s="18"/>
      <c r="H4" s="18">
        <f t="shared" ca="1" si="2"/>
        <v>0.15217569980382106</v>
      </c>
      <c r="I4" s="18">
        <f t="shared" ca="1" si="3"/>
        <v>9.0783000524197438E-2</v>
      </c>
      <c r="J4" s="18">
        <f t="shared" ca="1" si="4"/>
        <v>0.26710170263033794</v>
      </c>
      <c r="AB4" s="23">
        <v>4</v>
      </c>
    </row>
    <row r="5" spans="2:28" x14ac:dyDescent="0.25">
      <c r="B5" s="8" t="s">
        <v>32</v>
      </c>
      <c r="C5" s="18">
        <f t="shared" ca="1" si="0"/>
        <v>0.38167017802498682</v>
      </c>
      <c r="D5" s="18">
        <f t="shared" ca="1" si="1"/>
        <v>0.9293244249210868</v>
      </c>
      <c r="E5" s="18"/>
      <c r="H5" s="18">
        <f t="shared" ca="1" si="2"/>
        <v>8.4916622550614856E-2</v>
      </c>
      <c r="I5" s="18">
        <f t="shared" ca="1" si="3"/>
        <v>0.61141832192687007</v>
      </c>
      <c r="J5" s="18">
        <f t="shared" ca="1" si="4"/>
        <v>0.23727923582575161</v>
      </c>
    </row>
    <row r="6" spans="2:28" x14ac:dyDescent="0.25">
      <c r="B6" s="8" t="s">
        <v>32</v>
      </c>
      <c r="C6" s="18">
        <f t="shared" ca="1" si="0"/>
        <v>0.4672756896025464</v>
      </c>
      <c r="D6" s="18">
        <f t="shared" ca="1" si="1"/>
        <v>0.50650104034128207</v>
      </c>
      <c r="E6" s="18"/>
      <c r="H6" s="18">
        <f t="shared" ca="1" si="2"/>
        <v>0.26539176291048983</v>
      </c>
      <c r="I6" s="18">
        <f t="shared" ca="1" si="3"/>
        <v>0.26923716989413071</v>
      </c>
      <c r="J6" s="18">
        <f t="shared" ca="1" si="4"/>
        <v>5.758616667041061E-2</v>
      </c>
    </row>
    <row r="7" spans="2:28" x14ac:dyDescent="0.25">
      <c r="B7" s="8" t="s">
        <v>32</v>
      </c>
      <c r="C7" s="18">
        <f t="shared" ca="1" si="0"/>
        <v>0.83167620715409862</v>
      </c>
      <c r="D7" s="18">
        <f t="shared" ca="1" si="1"/>
        <v>0.83570692908132771</v>
      </c>
      <c r="E7" s="18"/>
      <c r="H7" s="18">
        <f t="shared" ca="1" si="2"/>
        <v>0.53998578955792886</v>
      </c>
      <c r="I7" s="18">
        <f t="shared" ca="1" si="3"/>
        <v>1.0119016815437045</v>
      </c>
      <c r="J7" s="18">
        <f t="shared" ca="1" si="4"/>
        <v>9.2359005675379913E-2</v>
      </c>
    </row>
    <row r="8" spans="2:28" x14ac:dyDescent="0.25">
      <c r="B8" s="8" t="s">
        <v>32</v>
      </c>
      <c r="C8" s="18">
        <f t="shared" ca="1" si="0"/>
        <v>0.70575777252945571</v>
      </c>
      <c r="D8" s="18">
        <f t="shared" ca="1" si="1"/>
        <v>0.71508728867556093</v>
      </c>
      <c r="E8" s="18"/>
      <c r="H8" s="18">
        <f t="shared" ca="1" si="2"/>
        <v>0.39257393923092282</v>
      </c>
      <c r="I8" s="18">
        <f t="shared" ca="1" si="3"/>
        <v>0.69406817828730338</v>
      </c>
      <c r="J8" s="18">
        <f t="shared" ca="1" si="4"/>
        <v>2.3648428704240325E-2</v>
      </c>
    </row>
    <row r="9" spans="2:28" x14ac:dyDescent="0.25">
      <c r="B9" s="8" t="s">
        <v>32</v>
      </c>
      <c r="C9" s="18">
        <f t="shared" ca="1" si="0"/>
        <v>0.7457115309131207</v>
      </c>
      <c r="D9" s="18">
        <f t="shared" ca="1" si="1"/>
        <v>0.96407689903351956</v>
      </c>
      <c r="E9" s="18"/>
      <c r="H9" s="18">
        <f t="shared" ca="1" si="2"/>
        <v>0.43006538031496511</v>
      </c>
      <c r="I9" s="18">
        <f t="shared" ca="1" si="3"/>
        <v>1.0521545437678532</v>
      </c>
      <c r="J9" s="18">
        <f t="shared" ca="1" si="4"/>
        <v>0.16417084806009152</v>
      </c>
    </row>
    <row r="10" spans="2:28" x14ac:dyDescent="0.25">
      <c r="B10" s="8" t="s">
        <v>32</v>
      </c>
      <c r="C10" s="18">
        <f t="shared" ca="1" si="0"/>
        <v>0.47647944160718769</v>
      </c>
      <c r="D10" s="18">
        <f t="shared" ca="1" si="1"/>
        <v>0.90334421245148411</v>
      </c>
      <c r="E10" s="18"/>
      <c r="H10" s="18">
        <f t="shared" ca="1" si="2"/>
        <v>0.14514170615017918</v>
      </c>
      <c r="I10" s="18">
        <f t="shared" ca="1" si="3"/>
        <v>0.652229693195857</v>
      </c>
      <c r="J10" s="18">
        <f t="shared" ca="1" si="4"/>
        <v>0.16729532768594993</v>
      </c>
    </row>
    <row r="11" spans="2:28" x14ac:dyDescent="0.25">
      <c r="B11" s="8" t="s">
        <v>32</v>
      </c>
      <c r="C11" s="18">
        <f t="shared" ca="1" si="0"/>
        <v>0.73581548092246452</v>
      </c>
      <c r="D11" s="18">
        <f t="shared" ca="1" si="1"/>
        <v>0.75598216922120243</v>
      </c>
      <c r="E11" s="18"/>
      <c r="H11" s="18">
        <f t="shared" ca="1" si="2"/>
        <v>0.41944905891657053</v>
      </c>
      <c r="I11" s="18">
        <f t="shared" ca="1" si="3"/>
        <v>0.77693122895996602</v>
      </c>
      <c r="J11" s="18">
        <f t="shared" ca="1" si="4"/>
        <v>3.9088477220781549E-2</v>
      </c>
    </row>
    <row r="12" spans="2:28" x14ac:dyDescent="0.25">
      <c r="B12" s="8" t="s">
        <v>32</v>
      </c>
      <c r="C12" s="18">
        <f t="shared" ca="1" si="0"/>
        <v>0.16391884740406593</v>
      </c>
      <c r="D12" s="18">
        <f t="shared" ca="1" si="1"/>
        <v>0.69751357063971076</v>
      </c>
      <c r="E12" s="18"/>
      <c r="H12" s="18">
        <f t="shared" ca="1" si="2"/>
        <v>3.2511421559149607E-2</v>
      </c>
      <c r="I12" s="18">
        <f t="shared" ca="1" si="3"/>
        <v>0.23492944758600434</v>
      </c>
      <c r="J12" s="18">
        <f t="shared" ca="1" si="4"/>
        <v>0.30686555621288192</v>
      </c>
    </row>
    <row r="13" spans="2:28" x14ac:dyDescent="0.25">
      <c r="B13" s="8" t="s">
        <v>31</v>
      </c>
      <c r="C13" s="18">
        <f t="shared" ca="1" si="0"/>
        <v>0.90612076829582233</v>
      </c>
      <c r="D13" s="18"/>
      <c r="E13" s="18">
        <f t="shared" ref="E13:E22" ca="1" si="5">RAND()*C13</f>
        <v>0.16465784729256733</v>
      </c>
      <c r="H13" s="18">
        <f t="shared" ref="H13:H22" ca="1" si="6">SUMSQ(C13-$C$24,E13-$F$24)</f>
        <v>1.1446252082248722</v>
      </c>
      <c r="I13" s="18">
        <f t="shared" ref="I13:I22" ca="1" si="7">SUMSQ($C13-$C$25,$E13-$F$25)</f>
        <v>0.77833975831054025</v>
      </c>
      <c r="J13" s="18">
        <f t="shared" ref="J13:J22" ca="1" si="8">SUMSQ($C13-$C$26,$E13-$F$26)</f>
        <v>0.19951273395723651</v>
      </c>
    </row>
    <row r="14" spans="2:28" x14ac:dyDescent="0.25">
      <c r="B14" s="8" t="s">
        <v>31</v>
      </c>
      <c r="C14" s="18">
        <f t="shared" ca="1" si="0"/>
        <v>0.74840939546233987</v>
      </c>
      <c r="D14" s="18"/>
      <c r="E14" s="18">
        <f t="shared" ca="1" si="5"/>
        <v>0.54812245921030911</v>
      </c>
      <c r="H14" s="18">
        <f t="shared" ca="1" si="6"/>
        <v>0.52426169386570787</v>
      </c>
      <c r="I14" s="18">
        <f t="shared" ca="1" si="7"/>
        <v>0.62062386111275347</v>
      </c>
      <c r="J14" s="18">
        <f t="shared" ca="1" si="8"/>
        <v>2.4342908562343529E-3</v>
      </c>
    </row>
    <row r="15" spans="2:28" x14ac:dyDescent="0.25">
      <c r="B15" s="8" t="s">
        <v>31</v>
      </c>
      <c r="C15" s="18">
        <f t="shared" ca="1" si="0"/>
        <v>0.82619702979501386</v>
      </c>
      <c r="D15" s="18"/>
      <c r="E15" s="18">
        <f t="shared" ca="1" si="5"/>
        <v>0.45461008828705263</v>
      </c>
      <c r="H15" s="18">
        <f t="shared" ca="1" si="6"/>
        <v>0.69961933863159798</v>
      </c>
      <c r="I15" s="18">
        <f t="shared" ca="1" si="7"/>
        <v>0.68873725935020658</v>
      </c>
      <c r="J15" s="18">
        <f t="shared" ca="1" si="8"/>
        <v>2.7103389221314642E-2</v>
      </c>
    </row>
    <row r="16" spans="2:28" x14ac:dyDescent="0.25">
      <c r="B16" s="8" t="s">
        <v>31</v>
      </c>
      <c r="C16" s="18">
        <f t="shared" ca="1" si="0"/>
        <v>7.6433962456736615E-2</v>
      </c>
      <c r="D16" s="18"/>
      <c r="E16" s="18">
        <f t="shared" ca="1" si="5"/>
        <v>7.1718292545423945E-2</v>
      </c>
      <c r="H16" s="18">
        <f t="shared" ca="1" si="6"/>
        <v>0.62991956157305573</v>
      </c>
      <c r="I16" s="18">
        <f t="shared" ca="1" si="7"/>
        <v>2.8408084950838051E-2</v>
      </c>
      <c r="J16" s="18">
        <f t="shared" ca="1" si="8"/>
        <v>0.6297135239578513</v>
      </c>
    </row>
    <row r="17" spans="2:28" x14ac:dyDescent="0.25">
      <c r="B17" s="8" t="s">
        <v>31</v>
      </c>
      <c r="C17" s="18">
        <f t="shared" ca="1" si="0"/>
        <v>0.41891557283819481</v>
      </c>
      <c r="D17" s="18"/>
      <c r="E17" s="18">
        <f t="shared" ca="1" si="5"/>
        <v>0.17847769658630347</v>
      </c>
      <c r="H17" s="18">
        <f t="shared" ca="1" si="6"/>
        <v>0.57482569290279106</v>
      </c>
      <c r="I17" s="18">
        <f t="shared" ca="1" si="7"/>
        <v>0.15692005637443851</v>
      </c>
      <c r="J17" s="18">
        <f t="shared" ca="1" si="8"/>
        <v>0.22612486356321138</v>
      </c>
    </row>
    <row r="18" spans="2:28" x14ac:dyDescent="0.25">
      <c r="B18" s="8" t="s">
        <v>31</v>
      </c>
      <c r="C18" s="18">
        <f t="shared" ca="1" si="0"/>
        <v>0.98012828417795317</v>
      </c>
      <c r="D18" s="18"/>
      <c r="E18" s="18">
        <f t="shared" ca="1" si="5"/>
        <v>0.31557515192012875</v>
      </c>
      <c r="H18" s="18">
        <f t="shared" ca="1" si="6"/>
        <v>1.0811547859636219</v>
      </c>
      <c r="I18" s="18">
        <f t="shared" ca="1" si="7"/>
        <v>0.91624975690182975</v>
      </c>
      <c r="J18" s="18">
        <f t="shared" ca="1" si="8"/>
        <v>0.13839794633002306</v>
      </c>
    </row>
    <row r="19" spans="2:28" x14ac:dyDescent="0.25">
      <c r="B19" s="8" t="s">
        <v>31</v>
      </c>
      <c r="C19" s="18">
        <f t="shared" ca="1" si="0"/>
        <v>0.60614319925892035</v>
      </c>
      <c r="D19" s="18"/>
      <c r="E19" s="18">
        <f t="shared" ca="1" si="5"/>
        <v>0.58750054803819707</v>
      </c>
      <c r="H19" s="18">
        <f t="shared" ca="1" si="6"/>
        <v>0.33586146099665576</v>
      </c>
      <c r="I19" s="18">
        <f t="shared" ca="1" si="7"/>
        <v>0.46185253686225114</v>
      </c>
      <c r="J19" s="18">
        <f t="shared" ca="1" si="8"/>
        <v>9.6583735009090829E-3</v>
      </c>
    </row>
    <row r="20" spans="2:28" x14ac:dyDescent="0.25">
      <c r="B20" s="8" t="s">
        <v>31</v>
      </c>
      <c r="C20" s="18">
        <f t="shared" ca="1" si="0"/>
        <v>0.68284448851874602</v>
      </c>
      <c r="D20" s="18"/>
      <c r="E20" s="18">
        <f t="shared" ca="1" si="5"/>
        <v>4.3416760343870403E-2</v>
      </c>
      <c r="H20" s="18">
        <f t="shared" ca="1" si="6"/>
        <v>1.0179013748989165</v>
      </c>
      <c r="I20" s="18">
        <f t="shared" ca="1" si="7"/>
        <v>0.46660007428581757</v>
      </c>
      <c r="J20" s="18">
        <f t="shared" ca="1" si="8"/>
        <v>0.26861558084309667</v>
      </c>
    </row>
    <row r="21" spans="2:28" x14ac:dyDescent="0.25">
      <c r="B21" s="8" t="s">
        <v>31</v>
      </c>
      <c r="C21" s="18">
        <f t="shared" ca="1" si="0"/>
        <v>0.60090955908605725</v>
      </c>
      <c r="D21" s="18"/>
      <c r="E21" s="18">
        <f t="shared" ca="1" si="5"/>
        <v>0.50100405240219459</v>
      </c>
      <c r="H21" s="18">
        <f t="shared" ca="1" si="6"/>
        <v>0.38607103552325972</v>
      </c>
      <c r="I21" s="18">
        <f t="shared" ca="1" si="7"/>
        <v>0.40191688679197535</v>
      </c>
      <c r="J21" s="18">
        <f t="shared" ca="1" si="8"/>
        <v>1.3641134211384335E-2</v>
      </c>
    </row>
    <row r="22" spans="2:28" x14ac:dyDescent="0.25">
      <c r="B22" s="8" t="s">
        <v>31</v>
      </c>
      <c r="C22" s="18">
        <f t="shared" ca="1" si="0"/>
        <v>8.0416756675747658E-2</v>
      </c>
      <c r="D22" s="18"/>
      <c r="E22" s="18">
        <f t="shared" ca="1" si="5"/>
        <v>3.4578560922639084E-2</v>
      </c>
      <c r="H22" s="18">
        <f t="shared" ca="1" si="6"/>
        <v>0.69008066133277413</v>
      </c>
      <c r="I22" s="18">
        <f t="shared" ca="1" si="7"/>
        <v>4.2158794679731645E-2</v>
      </c>
      <c r="J22" s="18">
        <f t="shared" ca="1" si="8"/>
        <v>0.66250672029265101</v>
      </c>
    </row>
    <row r="23" spans="2:28" x14ac:dyDescent="0.25">
      <c r="C23" s="18"/>
      <c r="D23" s="18"/>
      <c r="E23" s="18"/>
      <c r="H23" s="18"/>
      <c r="I23" s="18"/>
      <c r="J23" s="18"/>
    </row>
    <row r="24" spans="2:28" x14ac:dyDescent="0.25">
      <c r="B24" s="8" t="s">
        <v>39</v>
      </c>
      <c r="C24" s="18">
        <f ca="1">RAND()</f>
        <v>9.7427654740734226E-2</v>
      </c>
      <c r="F24" s="18">
        <f ca="1">RAND()</f>
        <v>0.86511530946528892</v>
      </c>
      <c r="G24" s="20" t="s">
        <v>43</v>
      </c>
      <c r="H24" s="17" t="str">
        <f ca="1">IF(H27&lt;=k,OFFSET($B$2,MATCH(SMALL($H$3:$H$22,H$27),$H$3:$H$22,0),0),"")</f>
        <v>Blue</v>
      </c>
      <c r="I24" s="17" t="str">
        <f t="shared" ref="I24:AA24" ca="1" si="9">IF(I27&lt;=k,OFFSET($B$2,MATCH(SMALL($H$3:$H$22,I$27),$H$3:$H$22,0),0),"")</f>
        <v>Blue</v>
      </c>
      <c r="J24" s="17" t="str">
        <f t="shared" ca="1" si="9"/>
        <v>Blue</v>
      </c>
      <c r="K24" s="17" t="str">
        <f t="shared" ca="1" si="9"/>
        <v>Blue</v>
      </c>
      <c r="L24" s="17" t="str">
        <f t="shared" ca="1" si="9"/>
        <v/>
      </c>
      <c r="M24" s="17" t="str">
        <f t="shared" ca="1" si="9"/>
        <v/>
      </c>
      <c r="N24" s="17" t="str">
        <f t="shared" ca="1" si="9"/>
        <v/>
      </c>
      <c r="O24" s="17" t="str">
        <f t="shared" ca="1" si="9"/>
        <v/>
      </c>
      <c r="P24" s="17" t="str">
        <f t="shared" ca="1" si="9"/>
        <v/>
      </c>
      <c r="Q24" s="17" t="str">
        <f t="shared" ca="1" si="9"/>
        <v/>
      </c>
      <c r="R24" s="17" t="str">
        <f t="shared" ca="1" si="9"/>
        <v/>
      </c>
      <c r="S24" s="17" t="str">
        <f t="shared" ca="1" si="9"/>
        <v/>
      </c>
      <c r="T24" s="17" t="str">
        <f t="shared" ca="1" si="9"/>
        <v/>
      </c>
      <c r="U24" s="17" t="str">
        <f t="shared" ca="1" si="9"/>
        <v/>
      </c>
      <c r="V24" s="17" t="str">
        <f t="shared" ca="1" si="9"/>
        <v/>
      </c>
      <c r="W24" s="17" t="str">
        <f t="shared" ca="1" si="9"/>
        <v/>
      </c>
      <c r="X24" s="17" t="str">
        <f t="shared" ca="1" si="9"/>
        <v/>
      </c>
      <c r="Y24" s="17" t="str">
        <f t="shared" ca="1" si="9"/>
        <v/>
      </c>
      <c r="Z24" s="17" t="str">
        <f t="shared" ca="1" si="9"/>
        <v/>
      </c>
      <c r="AA24" s="17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Blue</v>
      </c>
    </row>
    <row r="25" spans="2:28" x14ac:dyDescent="0.25">
      <c r="B25" s="8" t="s">
        <v>38</v>
      </c>
      <c r="C25" s="18">
        <f ca="1">RAND()</f>
        <v>2.6513099585692257E-2</v>
      </c>
      <c r="F25" s="18">
        <f ca="1">RAND()</f>
        <v>0.23270274024472326</v>
      </c>
      <c r="G25" s="19" t="s">
        <v>42</v>
      </c>
      <c r="H25" s="17" t="str">
        <f t="shared" ref="H25:AA25" ca="1" si="10">IF(H27&lt;=k,OFFSET($B$2,MATCH(SMALL($I$3:$I$22,H$27),$I$3:$I$22,0),0),"")</f>
        <v>Orange</v>
      </c>
      <c r="I25" s="17" t="str">
        <f t="shared" ca="1" si="10"/>
        <v>Orange</v>
      </c>
      <c r="J25" s="17" t="str">
        <f t="shared" ca="1" si="10"/>
        <v>Blue</v>
      </c>
      <c r="K25" s="17" t="str">
        <f t="shared" ca="1" si="10"/>
        <v>Orange</v>
      </c>
      <c r="L25" s="17" t="str">
        <f t="shared" ca="1" si="10"/>
        <v/>
      </c>
      <c r="M25" s="17" t="str">
        <f t="shared" ca="1" si="10"/>
        <v/>
      </c>
      <c r="N25" s="17" t="str">
        <f t="shared" ca="1" si="10"/>
        <v/>
      </c>
      <c r="O25" s="17" t="str">
        <f t="shared" ca="1" si="10"/>
        <v/>
      </c>
      <c r="P25" s="17" t="str">
        <f t="shared" ca="1" si="10"/>
        <v/>
      </c>
      <c r="Q25" s="17" t="str">
        <f t="shared" ca="1" si="10"/>
        <v/>
      </c>
      <c r="R25" s="17" t="str">
        <f t="shared" ca="1" si="10"/>
        <v/>
      </c>
      <c r="S25" s="17" t="str">
        <f t="shared" ca="1" si="10"/>
        <v/>
      </c>
      <c r="T25" s="17" t="str">
        <f t="shared" ca="1" si="10"/>
        <v/>
      </c>
      <c r="U25" s="17" t="str">
        <f t="shared" ca="1" si="10"/>
        <v/>
      </c>
      <c r="V25" s="17" t="str">
        <f t="shared" ca="1" si="10"/>
        <v/>
      </c>
      <c r="W25" s="17" t="str">
        <f t="shared" ca="1" si="10"/>
        <v/>
      </c>
      <c r="X25" s="17" t="str">
        <f t="shared" ca="1" si="10"/>
        <v/>
      </c>
      <c r="Y25" s="17" t="str">
        <f t="shared" ca="1" si="10"/>
        <v/>
      </c>
      <c r="Z25" s="17" t="str">
        <f t="shared" ca="1" si="10"/>
        <v/>
      </c>
      <c r="AA25" s="17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Orange</v>
      </c>
    </row>
    <row r="26" spans="2:28" x14ac:dyDescent="0.25">
      <c r="B26" s="8" t="s">
        <v>37</v>
      </c>
      <c r="C26" s="18">
        <f ca="1">RAND()</f>
        <v>0.70088653477041107</v>
      </c>
      <c r="F26" s="18">
        <f ca="1">RAND()</f>
        <v>0.56138400391256316</v>
      </c>
      <c r="G26" s="16" t="s">
        <v>41</v>
      </c>
      <c r="H26" s="17" t="str">
        <f t="shared" ref="H26:AA26" ca="1" si="11">IF(H27&lt;=k,OFFSET($B$2,MATCH(SMALL($J$3:$J$22,H$27),$J$3:$J$22,0),0),"")</f>
        <v>Orange</v>
      </c>
      <c r="I26" s="17" t="str">
        <f t="shared" ca="1" si="11"/>
        <v>Orange</v>
      </c>
      <c r="J26" s="17" t="str">
        <f t="shared" ca="1" si="11"/>
        <v>Orange</v>
      </c>
      <c r="K26" s="17" t="str">
        <f t="shared" ca="1" si="11"/>
        <v>Blue</v>
      </c>
      <c r="L26" s="17" t="str">
        <f t="shared" ca="1" si="11"/>
        <v/>
      </c>
      <c r="M26" s="17" t="str">
        <f t="shared" ca="1" si="11"/>
        <v/>
      </c>
      <c r="N26" s="17" t="str">
        <f t="shared" ca="1" si="11"/>
        <v/>
      </c>
      <c r="O26" s="17" t="str">
        <f t="shared" ca="1" si="11"/>
        <v/>
      </c>
      <c r="P26" s="17" t="str">
        <f t="shared" ca="1" si="11"/>
        <v/>
      </c>
      <c r="Q26" s="17" t="str">
        <f t="shared" ca="1" si="11"/>
        <v/>
      </c>
      <c r="R26" s="17" t="str">
        <f t="shared" ca="1" si="11"/>
        <v/>
      </c>
      <c r="S26" s="17" t="str">
        <f t="shared" ca="1" si="11"/>
        <v/>
      </c>
      <c r="T26" s="17" t="str">
        <f t="shared" ca="1" si="11"/>
        <v/>
      </c>
      <c r="U26" s="17" t="str">
        <f t="shared" ca="1" si="11"/>
        <v/>
      </c>
      <c r="V26" s="17" t="str">
        <f t="shared" ca="1" si="11"/>
        <v/>
      </c>
      <c r="W26" s="17" t="str">
        <f t="shared" ca="1" si="11"/>
        <v/>
      </c>
      <c r="X26" s="17" t="str">
        <f t="shared" ca="1" si="11"/>
        <v/>
      </c>
      <c r="Y26" s="17" t="str">
        <f t="shared" ca="1" si="11"/>
        <v/>
      </c>
      <c r="Z26" s="17" t="str">
        <f t="shared" ca="1" si="11"/>
        <v/>
      </c>
      <c r="AA26" s="17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Orange</v>
      </c>
    </row>
    <row r="27" spans="2:28" x14ac:dyDescent="0.25">
      <c r="H27" s="17">
        <v>1</v>
      </c>
      <c r="I27" s="17">
        <v>2</v>
      </c>
      <c r="J27" s="17">
        <v>3</v>
      </c>
      <c r="K27" s="17">
        <v>4</v>
      </c>
      <c r="L27" s="17">
        <v>5</v>
      </c>
      <c r="M27" s="17">
        <v>6</v>
      </c>
      <c r="N27" s="17">
        <v>7</v>
      </c>
      <c r="O27" s="17">
        <v>8</v>
      </c>
      <c r="P27" s="17">
        <v>9</v>
      </c>
      <c r="Q27" s="17">
        <v>10</v>
      </c>
      <c r="R27" s="17">
        <v>11</v>
      </c>
      <c r="S27" s="17">
        <v>12</v>
      </c>
      <c r="T27" s="17">
        <v>13</v>
      </c>
      <c r="U27" s="17">
        <v>14</v>
      </c>
      <c r="V27" s="17">
        <v>15</v>
      </c>
      <c r="W27" s="17">
        <v>16</v>
      </c>
      <c r="X27" s="17">
        <v>17</v>
      </c>
      <c r="Y27" s="17">
        <v>18</v>
      </c>
      <c r="Z27" s="17">
        <v>19</v>
      </c>
      <c r="AA27" s="17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BD928-53DB-7943-B2C0-7113F8180193}">
  <sheetPr codeName="Sheet74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521</v>
      </c>
    </row>
    <row r="2" spans="1:1" x14ac:dyDescent="0.3">
      <c r="A2" s="1" t="s">
        <v>522</v>
      </c>
    </row>
  </sheetData>
  <phoneticPr fontId="6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D6420-2E03-1041-983F-26DBA506FC52}">
  <sheetPr codeName="Sheet6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488</v>
      </c>
    </row>
    <row r="2" spans="1:1" x14ac:dyDescent="0.3">
      <c r="A2" s="1" t="s">
        <v>489</v>
      </c>
    </row>
    <row r="3" spans="1:1" x14ac:dyDescent="0.3">
      <c r="A3" s="1" t="s">
        <v>508</v>
      </c>
    </row>
  </sheetData>
  <phoneticPr fontId="6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37152-EC07-314E-AF54-DFAC1910E06B}">
  <sheetPr codeName="Sheet67">
    <tabColor rgb="FF0070C0"/>
  </sheetPr>
  <dimension ref="A1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1" spans="1:5" x14ac:dyDescent="0.25">
      <c r="A1" s="9" t="s">
        <v>424</v>
      </c>
    </row>
    <row r="2" spans="1:5" x14ac:dyDescent="0.25">
      <c r="B2" s="8" t="s">
        <v>424</v>
      </c>
    </row>
    <row r="3" spans="1:5" x14ac:dyDescent="0.25">
      <c r="B3" s="9" t="s">
        <v>485</v>
      </c>
      <c r="C3" s="9"/>
    </row>
    <row r="4" spans="1:5" x14ac:dyDescent="0.25">
      <c r="B4" s="8" t="s">
        <v>486</v>
      </c>
    </row>
    <row r="5" spans="1:5" x14ac:dyDescent="0.25">
      <c r="B5" s="8" t="s">
        <v>487</v>
      </c>
    </row>
    <row r="7" spans="1:5" x14ac:dyDescent="0.25">
      <c r="B7" s="10" t="s">
        <v>12</v>
      </c>
      <c r="C7" s="10" t="s">
        <v>13</v>
      </c>
      <c r="E7" s="10" t="s">
        <v>424</v>
      </c>
    </row>
    <row r="8" spans="1:5" x14ac:dyDescent="0.25">
      <c r="B8" s="8" t="s">
        <v>14</v>
      </c>
      <c r="C8" s="8" t="s">
        <v>14</v>
      </c>
      <c r="E8" s="8" cm="1">
        <f t="array" ref="E8">SUM((B8:B27=C8:C27)*(C8:C27="Sick"))/SUM((C8:C27="Sick")*1)</f>
        <v>0.66666666666666663</v>
      </c>
    </row>
    <row r="9" spans="1:5" x14ac:dyDescent="0.25">
      <c r="B9" s="8" t="s">
        <v>15</v>
      </c>
      <c r="C9" s="8" t="s">
        <v>14</v>
      </c>
    </row>
    <row r="10" spans="1:5" x14ac:dyDescent="0.25">
      <c r="B10" s="8" t="s">
        <v>15</v>
      </c>
      <c r="C10" s="8" t="s">
        <v>14</v>
      </c>
    </row>
    <row r="11" spans="1:5" x14ac:dyDescent="0.25">
      <c r="B11" s="8" t="s">
        <v>15</v>
      </c>
      <c r="C11" s="8" t="s">
        <v>15</v>
      </c>
    </row>
    <row r="12" spans="1:5" x14ac:dyDescent="0.25">
      <c r="B12" s="8" t="s">
        <v>14</v>
      </c>
      <c r="C12" s="8" t="s">
        <v>15</v>
      </c>
    </row>
    <row r="13" spans="1:5" x14ac:dyDescent="0.25">
      <c r="B13" s="8" t="s">
        <v>15</v>
      </c>
      <c r="C13" s="8" t="s">
        <v>15</v>
      </c>
    </row>
    <row r="14" spans="1:5" x14ac:dyDescent="0.25">
      <c r="B14" s="8" t="s">
        <v>14</v>
      </c>
      <c r="C14" s="8" t="s">
        <v>14</v>
      </c>
    </row>
    <row r="15" spans="1:5" x14ac:dyDescent="0.25">
      <c r="B15" s="8" t="s">
        <v>15</v>
      </c>
      <c r="C15" s="8" t="s">
        <v>15</v>
      </c>
    </row>
    <row r="16" spans="1:5" x14ac:dyDescent="0.25">
      <c r="B16" s="8" t="s">
        <v>14</v>
      </c>
      <c r="C16" s="8" t="s">
        <v>14</v>
      </c>
    </row>
    <row r="17" spans="2:3" x14ac:dyDescent="0.25">
      <c r="B17" s="8" t="s">
        <v>15</v>
      </c>
      <c r="C17" s="8" t="s">
        <v>14</v>
      </c>
    </row>
    <row r="18" spans="2:3" x14ac:dyDescent="0.25">
      <c r="B18" s="8" t="s">
        <v>14</v>
      </c>
      <c r="C18" s="8" t="s">
        <v>14</v>
      </c>
    </row>
    <row r="19" spans="2:3" x14ac:dyDescent="0.25">
      <c r="B19" s="8" t="s">
        <v>14</v>
      </c>
      <c r="C19" s="8" t="s">
        <v>14</v>
      </c>
    </row>
    <row r="20" spans="2:3" x14ac:dyDescent="0.25">
      <c r="B20" s="8" t="s">
        <v>14</v>
      </c>
      <c r="C20" s="8" t="s">
        <v>15</v>
      </c>
    </row>
    <row r="21" spans="2:3" x14ac:dyDescent="0.25">
      <c r="B21" s="8" t="s">
        <v>15</v>
      </c>
      <c r="C21" s="8" t="s">
        <v>15</v>
      </c>
    </row>
    <row r="22" spans="2:3" x14ac:dyDescent="0.25">
      <c r="B22" s="8" t="s">
        <v>15</v>
      </c>
      <c r="C22" s="8" t="s">
        <v>14</v>
      </c>
    </row>
    <row r="23" spans="2:3" x14ac:dyDescent="0.25">
      <c r="B23" s="8" t="s">
        <v>14</v>
      </c>
      <c r="C23" s="8" t="s">
        <v>14</v>
      </c>
    </row>
    <row r="24" spans="2:3" x14ac:dyDescent="0.25">
      <c r="B24" s="8" t="s">
        <v>15</v>
      </c>
      <c r="C24" s="8" t="s">
        <v>15</v>
      </c>
    </row>
    <row r="25" spans="2:3" x14ac:dyDescent="0.25">
      <c r="B25" s="8" t="s">
        <v>15</v>
      </c>
      <c r="C25" s="8" t="s">
        <v>15</v>
      </c>
    </row>
    <row r="26" spans="2:3" x14ac:dyDescent="0.25">
      <c r="B26" s="8" t="s">
        <v>14</v>
      </c>
      <c r="C26" s="8" t="s">
        <v>14</v>
      </c>
    </row>
    <row r="27" spans="2:3" x14ac:dyDescent="0.25">
      <c r="B27" s="8" t="s">
        <v>14</v>
      </c>
      <c r="C27" s="8" t="s">
        <v>14</v>
      </c>
    </row>
  </sheetData>
  <hyperlinks>
    <hyperlink ref="B3" r:id="rId1" xr:uid="{041AF62C-8997-AA44-A2D2-96895C0775B6}"/>
    <hyperlink ref="A1" r:id="rId2" xr:uid="{2C784F91-2DF0-B04C-83D2-1E65F1EE45AD}"/>
  </hyperlinks>
  <pageMargins left="0.7" right="0.7" top="0.75" bottom="0.75" header="0.3" footer="0.3"/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9628B-841B-9344-AD42-FA824CA89B63}">
  <sheetPr codeName="Sheet23">
    <tabColor rgb="FF0070C0"/>
  </sheetPr>
  <dimension ref="B2:K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11" x14ac:dyDescent="0.25">
      <c r="B2" s="8" t="s">
        <v>186</v>
      </c>
    </row>
    <row r="3" spans="2:11" x14ac:dyDescent="0.25">
      <c r="B3" s="9" t="s">
        <v>188</v>
      </c>
      <c r="C3" s="9"/>
    </row>
    <row r="4" spans="2:11" x14ac:dyDescent="0.25">
      <c r="B4" s="8" t="s">
        <v>189</v>
      </c>
    </row>
    <row r="5" spans="2:11" x14ac:dyDescent="0.25">
      <c r="B5" s="8" t="s">
        <v>190</v>
      </c>
    </row>
    <row r="7" spans="2:11" x14ac:dyDescent="0.25">
      <c r="B7" s="10" t="s">
        <v>12</v>
      </c>
      <c r="C7" s="10" t="s">
        <v>13</v>
      </c>
      <c r="E7" s="10" t="s">
        <v>186</v>
      </c>
    </row>
    <row r="8" spans="2:11" x14ac:dyDescent="0.25">
      <c r="B8" s="8" t="s">
        <v>14</v>
      </c>
      <c r="C8" s="8" t="s">
        <v>14</v>
      </c>
      <c r="E8" s="8" cm="1">
        <f t="array" ref="E8">SUM((B8:B27=C8:C27)*(C8:C27="Healthy"))/SUM((C8:C27="Healthy")*1)</f>
        <v>0.77777777777777779</v>
      </c>
    </row>
    <row r="9" spans="2:11" x14ac:dyDescent="0.25">
      <c r="B9" s="8" t="s">
        <v>15</v>
      </c>
      <c r="C9" s="8" t="s">
        <v>14</v>
      </c>
    </row>
    <row r="10" spans="2:11" x14ac:dyDescent="0.25">
      <c r="B10" s="8" t="s">
        <v>14</v>
      </c>
      <c r="C10" s="8" t="s">
        <v>14</v>
      </c>
    </row>
    <row r="11" spans="2:11" x14ac:dyDescent="0.25">
      <c r="B11" s="8" t="s">
        <v>15</v>
      </c>
      <c r="C11" s="8" t="s">
        <v>15</v>
      </c>
      <c r="K11" s="8" t="s">
        <v>194</v>
      </c>
    </row>
    <row r="12" spans="2:11" x14ac:dyDescent="0.25">
      <c r="B12" s="8" t="s">
        <v>14</v>
      </c>
      <c r="C12" s="8" t="s">
        <v>15</v>
      </c>
    </row>
    <row r="13" spans="2:11" x14ac:dyDescent="0.25">
      <c r="B13" s="8" t="s">
        <v>15</v>
      </c>
      <c r="C13" s="8" t="s">
        <v>15</v>
      </c>
    </row>
    <row r="14" spans="2:11" x14ac:dyDescent="0.25">
      <c r="B14" s="8" t="s">
        <v>14</v>
      </c>
      <c r="C14" s="8" t="s">
        <v>14</v>
      </c>
    </row>
    <row r="15" spans="2:11" x14ac:dyDescent="0.25">
      <c r="B15" s="8" t="s">
        <v>15</v>
      </c>
      <c r="C15" s="8" t="s">
        <v>15</v>
      </c>
    </row>
    <row r="16" spans="2:11" x14ac:dyDescent="0.25">
      <c r="B16" s="8" t="s">
        <v>14</v>
      </c>
      <c r="C16" s="8" t="s">
        <v>14</v>
      </c>
    </row>
    <row r="17" spans="2:3" x14ac:dyDescent="0.25">
      <c r="B17" s="8" t="s">
        <v>15</v>
      </c>
      <c r="C17" s="8" t="s">
        <v>14</v>
      </c>
    </row>
    <row r="18" spans="2:3" x14ac:dyDescent="0.25">
      <c r="B18" s="8" t="s">
        <v>14</v>
      </c>
      <c r="C18" s="8" t="s">
        <v>14</v>
      </c>
    </row>
    <row r="19" spans="2:3" x14ac:dyDescent="0.25">
      <c r="B19" s="8" t="s">
        <v>14</v>
      </c>
      <c r="C19" s="8" t="s">
        <v>14</v>
      </c>
    </row>
    <row r="20" spans="2:3" x14ac:dyDescent="0.25">
      <c r="B20" s="8" t="s">
        <v>14</v>
      </c>
      <c r="C20" s="8" t="s">
        <v>15</v>
      </c>
    </row>
    <row r="21" spans="2:3" x14ac:dyDescent="0.25">
      <c r="B21" s="8" t="s">
        <v>15</v>
      </c>
      <c r="C21" s="8" t="s">
        <v>15</v>
      </c>
    </row>
    <row r="22" spans="2:3" x14ac:dyDescent="0.25">
      <c r="B22" s="8" t="s">
        <v>15</v>
      </c>
      <c r="C22" s="8" t="s">
        <v>14</v>
      </c>
    </row>
    <row r="23" spans="2:3" x14ac:dyDescent="0.25">
      <c r="B23" s="8" t="s">
        <v>14</v>
      </c>
      <c r="C23" s="8" t="s">
        <v>14</v>
      </c>
    </row>
    <row r="24" spans="2:3" x14ac:dyDescent="0.25">
      <c r="B24" s="8" t="s">
        <v>15</v>
      </c>
      <c r="C24" s="8" t="s">
        <v>15</v>
      </c>
    </row>
    <row r="25" spans="2:3" x14ac:dyDescent="0.25">
      <c r="B25" s="8" t="s">
        <v>15</v>
      </c>
      <c r="C25" s="8" t="s">
        <v>15</v>
      </c>
    </row>
    <row r="26" spans="2:3" x14ac:dyDescent="0.25">
      <c r="B26" s="8" t="s">
        <v>14</v>
      </c>
      <c r="C26" s="8" t="s">
        <v>14</v>
      </c>
    </row>
    <row r="27" spans="2:3" x14ac:dyDescent="0.25">
      <c r="B27" s="8" t="s">
        <v>15</v>
      </c>
      <c r="C27" s="8" t="s">
        <v>15</v>
      </c>
    </row>
  </sheetData>
  <hyperlinks>
    <hyperlink ref="B3" r:id="rId1" xr:uid="{A2BA6023-C69D-4A47-BC5D-E9C058DABE47}"/>
  </hyperlinks>
  <pageMargins left="0.7" right="0.7" top="0.75" bottom="0.75" header="0.3" footer="0.3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8DF0-9BA7-E84B-B853-283C16B3B558}">
  <sheetPr codeName="Sheet5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504</v>
      </c>
    </row>
    <row r="2" spans="1:1" x14ac:dyDescent="0.3">
      <c r="A2" s="1" t="s">
        <v>505</v>
      </c>
    </row>
    <row r="3" spans="1:1" x14ac:dyDescent="0.3">
      <c r="A3" s="1" t="s">
        <v>506</v>
      </c>
    </row>
    <row r="4" spans="1:1" x14ac:dyDescent="0.3">
      <c r="A4" s="1" t="s">
        <v>507</v>
      </c>
    </row>
  </sheetData>
  <phoneticPr fontId="6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599B0-46DC-FB4B-B5FC-658985D049CB}">
  <sheetPr codeName="Sheet69">
    <tabColor rgb="FFFF0000"/>
  </sheetPr>
  <dimension ref="A2:K1002"/>
  <sheetViews>
    <sheetView workbookViewId="0"/>
  </sheetViews>
  <sheetFormatPr baseColWidth="10" defaultRowHeight="16" x14ac:dyDescent="0.2"/>
  <cols>
    <col min="1" max="11" width="10.83203125" style="94"/>
    <col min="12" max="16384" width="10.83203125" style="2"/>
  </cols>
  <sheetData>
    <row r="2" spans="1:11" x14ac:dyDescent="0.2">
      <c r="B2" s="94" t="s">
        <v>497</v>
      </c>
      <c r="C2" s="94" t="s">
        <v>13</v>
      </c>
      <c r="J2" s="97" t="s">
        <v>494</v>
      </c>
      <c r="K2" s="97" t="s">
        <v>495</v>
      </c>
    </row>
    <row r="3" spans="1:11" x14ac:dyDescent="0.2">
      <c r="A3" s="94">
        <v>1</v>
      </c>
      <c r="B3" s="94">
        <f t="shared" ref="B3:B66" ca="1" si="0">IF(C3="Bomb",_xlfn.NORM.INV(RAND(),0.7,0.1),_xlfn.NORM.INV(RAND(),0.6,0.15))</f>
        <v>0.64845294543982557</v>
      </c>
      <c r="C3" s="94" t="str">
        <f ca="1">IF(RAND()&lt;0.5,"Bomb","Bird")</f>
        <v>Bomb</v>
      </c>
      <c r="E3" s="94" t="s">
        <v>496</v>
      </c>
      <c r="J3" s="95">
        <f ca="1">F7</f>
        <v>0</v>
      </c>
      <c r="K3" s="95">
        <f ca="1">E7</f>
        <v>1</v>
      </c>
    </row>
    <row r="4" spans="1:11" x14ac:dyDescent="0.2">
      <c r="A4" s="94">
        <v>2</v>
      </c>
      <c r="B4" s="94">
        <f t="shared" ca="1" si="0"/>
        <v>0.54559466422009262</v>
      </c>
      <c r="C4" s="94" t="s">
        <v>493</v>
      </c>
      <c r="E4" s="95">
        <v>0.03</v>
      </c>
      <c r="I4" s="95">
        <v>0.03</v>
      </c>
      <c r="J4" s="96">
        <f t="dataTable" ref="J4:K36" dt2D="0" dtr="0" r1="E4" ca="1"/>
        <v>0</v>
      </c>
      <c r="K4" s="96">
        <v>1</v>
      </c>
    </row>
    <row r="5" spans="1:11" x14ac:dyDescent="0.2">
      <c r="A5" s="94">
        <v>3</v>
      </c>
      <c r="B5" s="94">
        <f t="shared" ca="1" si="0"/>
        <v>0.62887355913896337</v>
      </c>
      <c r="C5" s="94" t="s">
        <v>492</v>
      </c>
      <c r="I5" s="95">
        <v>0.06</v>
      </c>
      <c r="J5" s="96">
        <v>0</v>
      </c>
      <c r="K5" s="96">
        <v>1</v>
      </c>
    </row>
    <row r="6" spans="1:11" x14ac:dyDescent="0.2">
      <c r="A6" s="94">
        <v>4</v>
      </c>
      <c r="B6" s="94">
        <f t="shared" ca="1" si="0"/>
        <v>0.69103373798930312</v>
      </c>
      <c r="C6" s="94" t="s">
        <v>493</v>
      </c>
      <c r="E6" s="97" t="s">
        <v>495</v>
      </c>
      <c r="F6" s="97" t="s">
        <v>494</v>
      </c>
      <c r="I6" s="95">
        <v>0.09</v>
      </c>
      <c r="J6" s="96">
        <v>0</v>
      </c>
      <c r="K6" s="96">
        <v>1</v>
      </c>
    </row>
    <row r="7" spans="1:11" x14ac:dyDescent="0.2">
      <c r="A7" s="94">
        <v>5</v>
      </c>
      <c r="B7" s="94">
        <f t="shared" ca="1" si="0"/>
        <v>0.69056140410655853</v>
      </c>
      <c r="C7" s="94" t="s">
        <v>493</v>
      </c>
      <c r="E7" s="96">
        <f ca="1">COUNTIFS(B:B,"&gt;" &amp;E4,C:C,"="&amp;"Bomb")/COUNTIFS(C:C,"="&amp;"Bomb")</f>
        <v>1</v>
      </c>
      <c r="F7" s="96">
        <f ca="1">COUNTIFS(B:B,"&lt;" &amp;E4,C:C,"="&amp;"Bird")/COUNTIFS(C:C,"="&amp;"Bird")</f>
        <v>0</v>
      </c>
      <c r="I7" s="95">
        <v>0.12</v>
      </c>
      <c r="J7" s="96">
        <v>0</v>
      </c>
      <c r="K7" s="96">
        <v>1</v>
      </c>
    </row>
    <row r="8" spans="1:11" x14ac:dyDescent="0.2">
      <c r="A8" s="94">
        <v>6</v>
      </c>
      <c r="B8" s="94">
        <f t="shared" ca="1" si="0"/>
        <v>0.55409148248284468</v>
      </c>
      <c r="C8" s="94" t="s">
        <v>493</v>
      </c>
      <c r="I8" s="95">
        <v>0.15</v>
      </c>
      <c r="J8" s="96">
        <v>0</v>
      </c>
      <c r="K8" s="96">
        <v>1</v>
      </c>
    </row>
    <row r="9" spans="1:11" x14ac:dyDescent="0.2">
      <c r="A9" s="94">
        <v>7</v>
      </c>
      <c r="B9" s="94">
        <f t="shared" ca="1" si="0"/>
        <v>0.55128558209214895</v>
      </c>
      <c r="C9" s="94" t="s">
        <v>493</v>
      </c>
      <c r="I9" s="95">
        <v>0.18</v>
      </c>
      <c r="J9" s="96">
        <v>0</v>
      </c>
      <c r="K9" s="96">
        <v>1</v>
      </c>
    </row>
    <row r="10" spans="1:11" x14ac:dyDescent="0.2">
      <c r="A10" s="94">
        <v>8</v>
      </c>
      <c r="B10" s="94">
        <f t="shared" ca="1" si="0"/>
        <v>0.60160284218689064</v>
      </c>
      <c r="C10" s="94" t="s">
        <v>492</v>
      </c>
      <c r="I10" s="95">
        <v>0.21</v>
      </c>
      <c r="J10" s="96">
        <v>1.9455252918287938E-3</v>
      </c>
      <c r="K10" s="96">
        <v>1</v>
      </c>
    </row>
    <row r="11" spans="1:11" x14ac:dyDescent="0.2">
      <c r="A11" s="94">
        <v>9</v>
      </c>
      <c r="B11" s="94">
        <f t="shared" ca="1" si="0"/>
        <v>0.66788314360860679</v>
      </c>
      <c r="C11" s="94" t="s">
        <v>492</v>
      </c>
      <c r="I11" s="95">
        <v>0.24</v>
      </c>
      <c r="J11" s="96">
        <v>1.1673151750972763E-2</v>
      </c>
      <c r="K11" s="96">
        <v>1</v>
      </c>
    </row>
    <row r="12" spans="1:11" x14ac:dyDescent="0.2">
      <c r="A12" s="94">
        <v>10</v>
      </c>
      <c r="B12" s="94">
        <f t="shared" ca="1" si="0"/>
        <v>0.62052252620969894</v>
      </c>
      <c r="C12" s="94" t="s">
        <v>492</v>
      </c>
      <c r="I12" s="95">
        <v>0.27</v>
      </c>
      <c r="J12" s="96">
        <v>7.7821011673151752E-3</v>
      </c>
      <c r="K12" s="96">
        <v>1</v>
      </c>
    </row>
    <row r="13" spans="1:11" x14ac:dyDescent="0.2">
      <c r="A13" s="94">
        <v>11</v>
      </c>
      <c r="B13" s="94">
        <f t="shared" ca="1" si="0"/>
        <v>0.49033964142745906</v>
      </c>
      <c r="C13" s="94" t="s">
        <v>492</v>
      </c>
      <c r="I13" s="95">
        <v>0.3</v>
      </c>
      <c r="J13" s="96">
        <v>2.5341130604288498E-2</v>
      </c>
      <c r="K13" s="96">
        <v>1</v>
      </c>
    </row>
    <row r="14" spans="1:11" x14ac:dyDescent="0.2">
      <c r="A14" s="94">
        <v>12</v>
      </c>
      <c r="B14" s="94">
        <f t="shared" ca="1" si="0"/>
        <v>0.81692730555044157</v>
      </c>
      <c r="C14" s="94" t="s">
        <v>492</v>
      </c>
      <c r="I14" s="95">
        <v>0.33</v>
      </c>
      <c r="J14" s="96">
        <v>3.5087719298245612E-2</v>
      </c>
      <c r="K14" s="96">
        <v>1</v>
      </c>
    </row>
    <row r="15" spans="1:11" x14ac:dyDescent="0.2">
      <c r="A15" s="94">
        <v>13</v>
      </c>
      <c r="B15" s="94">
        <f t="shared" ca="1" si="0"/>
        <v>0.66034495206075861</v>
      </c>
      <c r="C15" s="94" t="s">
        <v>493</v>
      </c>
      <c r="I15" s="95">
        <v>0.36</v>
      </c>
      <c r="J15" s="96">
        <v>6.4327485380116955E-2</v>
      </c>
      <c r="K15" s="96">
        <v>1</v>
      </c>
    </row>
    <row r="16" spans="1:11" x14ac:dyDescent="0.2">
      <c r="A16" s="94">
        <v>14</v>
      </c>
      <c r="B16" s="94">
        <f t="shared" ca="1" si="0"/>
        <v>0.79745115354728158</v>
      </c>
      <c r="C16" s="94" t="s">
        <v>493</v>
      </c>
      <c r="I16" s="95">
        <v>0.39</v>
      </c>
      <c r="J16" s="96">
        <v>0.10116731517509728</v>
      </c>
      <c r="K16" s="96">
        <v>0.99794238683127567</v>
      </c>
    </row>
    <row r="17" spans="1:11" x14ac:dyDescent="0.2">
      <c r="A17" s="94">
        <v>15</v>
      </c>
      <c r="B17" s="94">
        <f t="shared" ca="1" si="0"/>
        <v>0.66022498296545584</v>
      </c>
      <c r="C17" s="94" t="s">
        <v>493</v>
      </c>
      <c r="I17" s="95">
        <v>0.42</v>
      </c>
      <c r="J17" s="96">
        <v>0.1111111111111111</v>
      </c>
      <c r="K17" s="96">
        <v>0.99794661190965095</v>
      </c>
    </row>
    <row r="18" spans="1:11" x14ac:dyDescent="0.2">
      <c r="A18" s="94">
        <v>16</v>
      </c>
      <c r="B18" s="94">
        <f t="shared" ca="1" si="0"/>
        <v>0.54899735416967621</v>
      </c>
      <c r="C18" s="94" t="s">
        <v>492</v>
      </c>
      <c r="I18" s="95">
        <v>0.45</v>
      </c>
      <c r="J18" s="96">
        <v>0.12670565302144249</v>
      </c>
      <c r="K18" s="96">
        <v>0.98767967145790558</v>
      </c>
    </row>
    <row r="19" spans="1:11" x14ac:dyDescent="0.2">
      <c r="A19" s="94">
        <v>17</v>
      </c>
      <c r="B19" s="94">
        <f t="shared" ca="1" si="0"/>
        <v>0.59582781942032281</v>
      </c>
      <c r="C19" s="94" t="s">
        <v>493</v>
      </c>
      <c r="I19" s="95">
        <v>0.48</v>
      </c>
      <c r="J19" s="96">
        <v>0.2140077821011673</v>
      </c>
      <c r="K19" s="96">
        <v>0.99382716049382713</v>
      </c>
    </row>
    <row r="20" spans="1:11" x14ac:dyDescent="0.2">
      <c r="A20" s="94">
        <v>18</v>
      </c>
      <c r="B20" s="94">
        <f t="shared" ca="1" si="0"/>
        <v>0.86051841219376968</v>
      </c>
      <c r="C20" s="94" t="s">
        <v>492</v>
      </c>
      <c r="I20" s="95">
        <v>0.51</v>
      </c>
      <c r="J20" s="96">
        <v>0.31773879142300193</v>
      </c>
      <c r="K20" s="96">
        <v>0.97125256673511295</v>
      </c>
    </row>
    <row r="21" spans="1:11" x14ac:dyDescent="0.2">
      <c r="A21" s="94">
        <v>19</v>
      </c>
      <c r="B21" s="94">
        <f t="shared" ca="1" si="0"/>
        <v>0.6756140015286578</v>
      </c>
      <c r="C21" s="94" t="s">
        <v>493</v>
      </c>
      <c r="I21" s="95">
        <v>0.54</v>
      </c>
      <c r="J21" s="96">
        <v>0.38910505836575876</v>
      </c>
      <c r="K21" s="96">
        <v>0.94650205761316875</v>
      </c>
    </row>
    <row r="22" spans="1:11" x14ac:dyDescent="0.2">
      <c r="A22" s="94">
        <v>20</v>
      </c>
      <c r="B22" s="94">
        <f t="shared" ca="1" si="0"/>
        <v>0.69596318290405845</v>
      </c>
      <c r="C22" s="94" t="s">
        <v>493</v>
      </c>
      <c r="I22" s="95">
        <v>0.56999999999999995</v>
      </c>
      <c r="J22" s="96">
        <v>0.4377431906614786</v>
      </c>
      <c r="K22" s="96">
        <v>0.90946502057613166</v>
      </c>
    </row>
    <row r="23" spans="1:11" x14ac:dyDescent="0.2">
      <c r="A23" s="94">
        <v>21</v>
      </c>
      <c r="B23" s="94">
        <f t="shared" ca="1" si="0"/>
        <v>0.65220407325723517</v>
      </c>
      <c r="C23" s="94" t="s">
        <v>493</v>
      </c>
      <c r="I23" s="95">
        <v>0.6</v>
      </c>
      <c r="J23" s="96">
        <v>0.5107212475633528</v>
      </c>
      <c r="K23" s="96">
        <v>0.84804928131416835</v>
      </c>
    </row>
    <row r="24" spans="1:11" x14ac:dyDescent="0.2">
      <c r="A24" s="94">
        <v>22</v>
      </c>
      <c r="B24" s="94">
        <f t="shared" ca="1" si="0"/>
        <v>0.64986544035273552</v>
      </c>
      <c r="C24" s="94" t="s">
        <v>492</v>
      </c>
      <c r="I24" s="95">
        <v>0.63</v>
      </c>
      <c r="J24" s="96">
        <v>0.58754863813229574</v>
      </c>
      <c r="K24" s="96">
        <v>0.78395061728395066</v>
      </c>
    </row>
    <row r="25" spans="1:11" x14ac:dyDescent="0.2">
      <c r="A25" s="94">
        <v>23</v>
      </c>
      <c r="B25" s="94">
        <f t="shared" ca="1" si="0"/>
        <v>0.84208330066842307</v>
      </c>
      <c r="C25" s="94" t="s">
        <v>493</v>
      </c>
      <c r="I25" s="95">
        <v>0.66</v>
      </c>
      <c r="J25" s="96">
        <v>0.69980506822612087</v>
      </c>
      <c r="K25" s="96">
        <v>0.6344969199178645</v>
      </c>
    </row>
    <row r="26" spans="1:11" x14ac:dyDescent="0.2">
      <c r="A26" s="94">
        <v>24</v>
      </c>
      <c r="B26" s="94">
        <f t="shared" ca="1" si="0"/>
        <v>0.64334340186028038</v>
      </c>
      <c r="C26" s="94" t="s">
        <v>493</v>
      </c>
      <c r="I26" s="95">
        <v>0.69</v>
      </c>
      <c r="J26" s="96">
        <v>0.74513618677042803</v>
      </c>
      <c r="K26" s="96">
        <v>0.49794238683127573</v>
      </c>
    </row>
    <row r="27" spans="1:11" x14ac:dyDescent="0.2">
      <c r="A27" s="94">
        <v>25</v>
      </c>
      <c r="B27" s="94">
        <f t="shared" ca="1" si="0"/>
        <v>0.59896103252596755</v>
      </c>
      <c r="C27" s="94" t="s">
        <v>493</v>
      </c>
      <c r="I27" s="95">
        <v>0.72</v>
      </c>
      <c r="J27" s="96">
        <v>0.79337231968810917</v>
      </c>
      <c r="K27" s="96">
        <v>0.37987679671457908</v>
      </c>
    </row>
    <row r="28" spans="1:11" x14ac:dyDescent="0.2">
      <c r="A28" s="94">
        <v>26</v>
      </c>
      <c r="B28" s="94">
        <f t="shared" ca="1" si="0"/>
        <v>0.63461069910853896</v>
      </c>
      <c r="C28" s="94" t="s">
        <v>493</v>
      </c>
      <c r="I28" s="95">
        <v>0.75</v>
      </c>
      <c r="J28" s="96">
        <v>0.84241245136186771</v>
      </c>
      <c r="K28" s="96">
        <v>0.31893004115226337</v>
      </c>
    </row>
    <row r="29" spans="1:11" x14ac:dyDescent="0.2">
      <c r="A29" s="94">
        <v>27</v>
      </c>
      <c r="B29" s="94">
        <f t="shared" ca="1" si="0"/>
        <v>0.60496890168929596</v>
      </c>
      <c r="C29" s="94" t="s">
        <v>492</v>
      </c>
      <c r="I29" s="95">
        <v>0.78</v>
      </c>
      <c r="J29" s="96">
        <v>0.88715953307392992</v>
      </c>
      <c r="K29" s="96">
        <v>0.19958847736625515</v>
      </c>
    </row>
    <row r="30" spans="1:11" x14ac:dyDescent="0.2">
      <c r="A30" s="94">
        <v>28</v>
      </c>
      <c r="B30" s="94">
        <f t="shared" ca="1" si="0"/>
        <v>0.65600161432169757</v>
      </c>
      <c r="C30" s="94" t="s">
        <v>493</v>
      </c>
      <c r="I30" s="95">
        <v>0.81</v>
      </c>
      <c r="J30" s="96">
        <v>0.94541910331384016</v>
      </c>
      <c r="K30" s="96">
        <v>0.16427104722792607</v>
      </c>
    </row>
    <row r="31" spans="1:11" x14ac:dyDescent="0.2">
      <c r="A31" s="94">
        <v>29</v>
      </c>
      <c r="B31" s="94">
        <f t="shared" ca="1" si="0"/>
        <v>0.64155296055163213</v>
      </c>
      <c r="C31" s="94" t="s">
        <v>492</v>
      </c>
      <c r="I31" s="95">
        <v>0.84</v>
      </c>
      <c r="J31" s="96">
        <v>0.9377431906614786</v>
      </c>
      <c r="K31" s="96">
        <v>7.8189300411522639E-2</v>
      </c>
    </row>
    <row r="32" spans="1:11" x14ac:dyDescent="0.2">
      <c r="A32" s="94">
        <v>30</v>
      </c>
      <c r="B32" s="94">
        <f t="shared" ca="1" si="0"/>
        <v>0.70994398375966283</v>
      </c>
      <c r="C32" s="94" t="s">
        <v>493</v>
      </c>
      <c r="I32" s="95">
        <v>0.87</v>
      </c>
      <c r="J32" s="96">
        <v>0.95906432748538006</v>
      </c>
      <c r="K32" s="96">
        <v>4.7227926078028747E-2</v>
      </c>
    </row>
    <row r="33" spans="1:11" x14ac:dyDescent="0.2">
      <c r="A33" s="94">
        <v>31</v>
      </c>
      <c r="B33" s="94">
        <f t="shared" ca="1" si="0"/>
        <v>0.54897960417988745</v>
      </c>
      <c r="C33" s="94" t="s">
        <v>493</v>
      </c>
      <c r="I33" s="95">
        <v>0.9</v>
      </c>
      <c r="J33" s="96">
        <v>0.98440545808966862</v>
      </c>
      <c r="K33" s="96">
        <v>1.2320328542094456E-2</v>
      </c>
    </row>
    <row r="34" spans="1:11" x14ac:dyDescent="0.2">
      <c r="A34" s="94">
        <v>32</v>
      </c>
      <c r="B34" s="94">
        <f t="shared" ca="1" si="0"/>
        <v>0.29712794987944324</v>
      </c>
      <c r="C34" s="94" t="s">
        <v>492</v>
      </c>
      <c r="I34" s="95">
        <v>0.93</v>
      </c>
      <c r="J34" s="96">
        <v>0.98443579766536971</v>
      </c>
      <c r="K34" s="96">
        <v>1.0288065843621399E-2</v>
      </c>
    </row>
    <row r="35" spans="1:11" x14ac:dyDescent="0.2">
      <c r="A35" s="94">
        <v>33</v>
      </c>
      <c r="B35" s="94">
        <f t="shared" ca="1" si="0"/>
        <v>0.56652203962280756</v>
      </c>
      <c r="C35" s="94" t="s">
        <v>492</v>
      </c>
      <c r="I35" s="95">
        <v>0.96</v>
      </c>
      <c r="J35" s="96">
        <v>0.99220272904483431</v>
      </c>
      <c r="K35" s="96">
        <v>2.0533880903490761E-3</v>
      </c>
    </row>
    <row r="36" spans="1:11" x14ac:dyDescent="0.2">
      <c r="A36" s="94">
        <v>34</v>
      </c>
      <c r="B36" s="94">
        <f t="shared" ca="1" si="0"/>
        <v>0.5101118241567586</v>
      </c>
      <c r="C36" s="94" t="s">
        <v>492</v>
      </c>
      <c r="I36" s="95">
        <v>0.99</v>
      </c>
      <c r="J36" s="96">
        <v>0.99610136452241715</v>
      </c>
      <c r="K36" s="96">
        <v>2.0533880903490761E-3</v>
      </c>
    </row>
    <row r="37" spans="1:11" x14ac:dyDescent="0.2">
      <c r="A37" s="94">
        <v>35</v>
      </c>
      <c r="B37" s="94">
        <f t="shared" ca="1" si="0"/>
        <v>0.81651996844466279</v>
      </c>
      <c r="C37" s="94" t="s">
        <v>493</v>
      </c>
      <c r="I37" s="95"/>
    </row>
    <row r="38" spans="1:11" x14ac:dyDescent="0.2">
      <c r="A38" s="94">
        <v>36</v>
      </c>
      <c r="B38" s="94">
        <f t="shared" ca="1" si="0"/>
        <v>0.60551175931552292</v>
      </c>
      <c r="C38" s="94" t="s">
        <v>492</v>
      </c>
    </row>
    <row r="39" spans="1:11" x14ac:dyDescent="0.2">
      <c r="A39" s="94">
        <v>37</v>
      </c>
      <c r="B39" s="94">
        <f t="shared" ca="1" si="0"/>
        <v>0.5178028842905692</v>
      </c>
      <c r="C39" s="94" t="s">
        <v>492</v>
      </c>
    </row>
    <row r="40" spans="1:11" x14ac:dyDescent="0.2">
      <c r="A40" s="94">
        <v>38</v>
      </c>
      <c r="B40" s="94">
        <f t="shared" ca="1" si="0"/>
        <v>0.62619076035091525</v>
      </c>
      <c r="C40" s="94" t="s">
        <v>493</v>
      </c>
    </row>
    <row r="41" spans="1:11" x14ac:dyDescent="0.2">
      <c r="A41" s="94">
        <v>39</v>
      </c>
      <c r="B41" s="94">
        <f t="shared" ca="1" si="0"/>
        <v>0.5581152997789508</v>
      </c>
      <c r="C41" s="94" t="s">
        <v>492</v>
      </c>
    </row>
    <row r="42" spans="1:11" x14ac:dyDescent="0.2">
      <c r="A42" s="94">
        <v>40</v>
      </c>
      <c r="B42" s="94">
        <f t="shared" ca="1" si="0"/>
        <v>0.80005246719014822</v>
      </c>
      <c r="C42" s="94" t="s">
        <v>493</v>
      </c>
    </row>
    <row r="43" spans="1:11" x14ac:dyDescent="0.2">
      <c r="A43" s="94">
        <v>41</v>
      </c>
      <c r="B43" s="94">
        <f t="shared" ca="1" si="0"/>
        <v>0.84983621374588325</v>
      </c>
      <c r="C43" s="94" t="s">
        <v>492</v>
      </c>
    </row>
    <row r="44" spans="1:11" x14ac:dyDescent="0.2">
      <c r="A44" s="94">
        <v>42</v>
      </c>
      <c r="B44" s="94">
        <f t="shared" ca="1" si="0"/>
        <v>0.6852438189945127</v>
      </c>
      <c r="C44" s="94" t="s">
        <v>492</v>
      </c>
    </row>
    <row r="45" spans="1:11" x14ac:dyDescent="0.2">
      <c r="A45" s="94">
        <v>43</v>
      </c>
      <c r="B45" s="94">
        <f t="shared" ca="1" si="0"/>
        <v>0.60581323956591193</v>
      </c>
      <c r="C45" s="94" t="s">
        <v>492</v>
      </c>
    </row>
    <row r="46" spans="1:11" x14ac:dyDescent="0.2">
      <c r="A46" s="94">
        <v>44</v>
      </c>
      <c r="B46" s="94">
        <f t="shared" ca="1" si="0"/>
        <v>0.67690535564004617</v>
      </c>
      <c r="C46" s="94" t="s">
        <v>492</v>
      </c>
    </row>
    <row r="47" spans="1:11" x14ac:dyDescent="0.2">
      <c r="A47" s="94">
        <v>45</v>
      </c>
      <c r="B47" s="94">
        <f t="shared" ca="1" si="0"/>
        <v>0.39049152868566051</v>
      </c>
      <c r="C47" s="94" t="s">
        <v>492</v>
      </c>
    </row>
    <row r="48" spans="1:11" x14ac:dyDescent="0.2">
      <c r="A48" s="94">
        <v>46</v>
      </c>
      <c r="B48" s="94">
        <f t="shared" ca="1" si="0"/>
        <v>0.50138953261039465</v>
      </c>
      <c r="C48" s="94" t="s">
        <v>493</v>
      </c>
    </row>
    <row r="49" spans="1:3" x14ac:dyDescent="0.2">
      <c r="A49" s="94">
        <v>47</v>
      </c>
      <c r="B49" s="94">
        <f t="shared" ca="1" si="0"/>
        <v>0.76491895004962918</v>
      </c>
      <c r="C49" s="94" t="s">
        <v>493</v>
      </c>
    </row>
    <row r="50" spans="1:3" x14ac:dyDescent="0.2">
      <c r="A50" s="94">
        <v>48</v>
      </c>
      <c r="B50" s="94">
        <f t="shared" ca="1" si="0"/>
        <v>0.63143746771081832</v>
      </c>
      <c r="C50" s="94" t="s">
        <v>492</v>
      </c>
    </row>
    <row r="51" spans="1:3" x14ac:dyDescent="0.2">
      <c r="A51" s="94">
        <v>49</v>
      </c>
      <c r="B51" s="94">
        <f t="shared" ca="1" si="0"/>
        <v>0.71291944169958565</v>
      </c>
      <c r="C51" s="94" t="s">
        <v>493</v>
      </c>
    </row>
    <row r="52" spans="1:3" x14ac:dyDescent="0.2">
      <c r="A52" s="94">
        <v>50</v>
      </c>
      <c r="B52" s="94">
        <f t="shared" ca="1" si="0"/>
        <v>0.60223661782138371</v>
      </c>
      <c r="C52" s="94" t="s">
        <v>493</v>
      </c>
    </row>
    <row r="53" spans="1:3" x14ac:dyDescent="0.2">
      <c r="A53" s="94">
        <v>51</v>
      </c>
      <c r="B53" s="94">
        <f t="shared" ca="1" si="0"/>
        <v>0.70530248251723848</v>
      </c>
      <c r="C53" s="94" t="s">
        <v>493</v>
      </c>
    </row>
    <row r="54" spans="1:3" x14ac:dyDescent="0.2">
      <c r="A54" s="94">
        <v>52</v>
      </c>
      <c r="B54" s="94">
        <f t="shared" ca="1" si="0"/>
        <v>0.5893687479814651</v>
      </c>
      <c r="C54" s="94" t="s">
        <v>492</v>
      </c>
    </row>
    <row r="55" spans="1:3" x14ac:dyDescent="0.2">
      <c r="A55" s="94">
        <v>53</v>
      </c>
      <c r="B55" s="94">
        <f t="shared" ca="1" si="0"/>
        <v>0.67088507699813038</v>
      </c>
      <c r="C55" s="94" t="s">
        <v>492</v>
      </c>
    </row>
    <row r="56" spans="1:3" x14ac:dyDescent="0.2">
      <c r="A56" s="94">
        <v>54</v>
      </c>
      <c r="B56" s="94">
        <f t="shared" ca="1" si="0"/>
        <v>0.75324903059304982</v>
      </c>
      <c r="C56" s="94" t="s">
        <v>493</v>
      </c>
    </row>
    <row r="57" spans="1:3" x14ac:dyDescent="0.2">
      <c r="A57" s="94">
        <v>55</v>
      </c>
      <c r="B57" s="94">
        <f t="shared" ca="1" si="0"/>
        <v>0.75474444131018903</v>
      </c>
      <c r="C57" s="94" t="s">
        <v>493</v>
      </c>
    </row>
    <row r="58" spans="1:3" x14ac:dyDescent="0.2">
      <c r="A58" s="94">
        <v>56</v>
      </c>
      <c r="B58" s="94">
        <f t="shared" ca="1" si="0"/>
        <v>0.73111854334410675</v>
      </c>
      <c r="C58" s="94" t="s">
        <v>493</v>
      </c>
    </row>
    <row r="59" spans="1:3" x14ac:dyDescent="0.2">
      <c r="A59" s="94">
        <v>57</v>
      </c>
      <c r="B59" s="94">
        <f t="shared" ca="1" si="0"/>
        <v>0.472594014324631</v>
      </c>
      <c r="C59" s="94" t="s">
        <v>492</v>
      </c>
    </row>
    <row r="60" spans="1:3" x14ac:dyDescent="0.2">
      <c r="A60" s="94">
        <v>58</v>
      </c>
      <c r="B60" s="94">
        <f t="shared" ca="1" si="0"/>
        <v>0.58225938213428141</v>
      </c>
      <c r="C60" s="94" t="s">
        <v>493</v>
      </c>
    </row>
    <row r="61" spans="1:3" x14ac:dyDescent="0.2">
      <c r="A61" s="94">
        <v>59</v>
      </c>
      <c r="B61" s="94">
        <f t="shared" ca="1" si="0"/>
        <v>0.72009852152053566</v>
      </c>
      <c r="C61" s="94" t="s">
        <v>493</v>
      </c>
    </row>
    <row r="62" spans="1:3" x14ac:dyDescent="0.2">
      <c r="A62" s="94">
        <v>60</v>
      </c>
      <c r="B62" s="94">
        <f t="shared" ca="1" si="0"/>
        <v>0.64991242254131965</v>
      </c>
      <c r="C62" s="94" t="s">
        <v>492</v>
      </c>
    </row>
    <row r="63" spans="1:3" x14ac:dyDescent="0.2">
      <c r="A63" s="94">
        <v>61</v>
      </c>
      <c r="B63" s="94">
        <f t="shared" ca="1" si="0"/>
        <v>0.72729362501004469</v>
      </c>
      <c r="C63" s="94" t="s">
        <v>492</v>
      </c>
    </row>
    <row r="64" spans="1:3" x14ac:dyDescent="0.2">
      <c r="A64" s="94">
        <v>62</v>
      </c>
      <c r="B64" s="94">
        <f t="shared" ca="1" si="0"/>
        <v>0.54379753226376804</v>
      </c>
      <c r="C64" s="94" t="s">
        <v>492</v>
      </c>
    </row>
    <row r="65" spans="1:3" x14ac:dyDescent="0.2">
      <c r="A65" s="94">
        <v>63</v>
      </c>
      <c r="B65" s="94">
        <f t="shared" ca="1" si="0"/>
        <v>0.74613959587011525</v>
      </c>
      <c r="C65" s="94" t="s">
        <v>493</v>
      </c>
    </row>
    <row r="66" spans="1:3" x14ac:dyDescent="0.2">
      <c r="A66" s="94">
        <v>64</v>
      </c>
      <c r="B66" s="94">
        <f t="shared" ca="1" si="0"/>
        <v>0.69927820624772452</v>
      </c>
      <c r="C66" s="94" t="s">
        <v>493</v>
      </c>
    </row>
    <row r="67" spans="1:3" x14ac:dyDescent="0.2">
      <c r="A67" s="94">
        <v>65</v>
      </c>
      <c r="B67" s="94">
        <f t="shared" ref="B67:B130" ca="1" si="1">IF(C67="Bomb",_xlfn.NORM.INV(RAND(),0.7,0.1),_xlfn.NORM.INV(RAND(),0.6,0.15))</f>
        <v>0.63325214575859168</v>
      </c>
      <c r="C67" s="94" t="s">
        <v>493</v>
      </c>
    </row>
    <row r="68" spans="1:3" x14ac:dyDescent="0.2">
      <c r="A68" s="94">
        <v>66</v>
      </c>
      <c r="B68" s="94">
        <f t="shared" ca="1" si="1"/>
        <v>0.78471053865221141</v>
      </c>
      <c r="C68" s="94" t="s">
        <v>493</v>
      </c>
    </row>
    <row r="69" spans="1:3" x14ac:dyDescent="0.2">
      <c r="A69" s="94">
        <v>67</v>
      </c>
      <c r="B69" s="94">
        <f t="shared" ca="1" si="1"/>
        <v>0.72352860329765645</v>
      </c>
      <c r="C69" s="94" t="s">
        <v>493</v>
      </c>
    </row>
    <row r="70" spans="1:3" x14ac:dyDescent="0.2">
      <c r="A70" s="94">
        <v>68</v>
      </c>
      <c r="B70" s="94">
        <f t="shared" ca="1" si="1"/>
        <v>0.58110485584299532</v>
      </c>
      <c r="C70" s="94" t="s">
        <v>492</v>
      </c>
    </row>
    <row r="71" spans="1:3" x14ac:dyDescent="0.2">
      <c r="A71" s="94">
        <v>69</v>
      </c>
      <c r="B71" s="94">
        <f t="shared" ca="1" si="1"/>
        <v>0.45596997746066742</v>
      </c>
      <c r="C71" s="94" t="s">
        <v>492</v>
      </c>
    </row>
    <row r="72" spans="1:3" x14ac:dyDescent="0.2">
      <c r="A72" s="94">
        <v>70</v>
      </c>
      <c r="B72" s="94">
        <f t="shared" ca="1" si="1"/>
        <v>0.69398364008974656</v>
      </c>
      <c r="C72" s="94" t="s">
        <v>492</v>
      </c>
    </row>
    <row r="73" spans="1:3" x14ac:dyDescent="0.2">
      <c r="A73" s="94">
        <v>71</v>
      </c>
      <c r="B73" s="94">
        <f t="shared" ca="1" si="1"/>
        <v>0.45280694264280374</v>
      </c>
      <c r="C73" s="94" t="s">
        <v>492</v>
      </c>
    </row>
    <row r="74" spans="1:3" x14ac:dyDescent="0.2">
      <c r="A74" s="94">
        <v>72</v>
      </c>
      <c r="B74" s="94">
        <f t="shared" ca="1" si="1"/>
        <v>0.43216948999064753</v>
      </c>
      <c r="C74" s="94" t="s">
        <v>492</v>
      </c>
    </row>
    <row r="75" spans="1:3" x14ac:dyDescent="0.2">
      <c r="A75" s="94">
        <v>73</v>
      </c>
      <c r="B75" s="94">
        <f t="shared" ca="1" si="1"/>
        <v>0.56586299288597319</v>
      </c>
      <c r="C75" s="94" t="s">
        <v>493</v>
      </c>
    </row>
    <row r="76" spans="1:3" x14ac:dyDescent="0.2">
      <c r="A76" s="94">
        <v>74</v>
      </c>
      <c r="B76" s="94">
        <f t="shared" ca="1" si="1"/>
        <v>0.57513640264629862</v>
      </c>
      <c r="C76" s="94" t="s">
        <v>493</v>
      </c>
    </row>
    <row r="77" spans="1:3" x14ac:dyDescent="0.2">
      <c r="A77" s="94">
        <v>75</v>
      </c>
      <c r="B77" s="94">
        <f t="shared" ca="1" si="1"/>
        <v>0.62629482330452468</v>
      </c>
      <c r="C77" s="94" t="s">
        <v>493</v>
      </c>
    </row>
    <row r="78" spans="1:3" x14ac:dyDescent="0.2">
      <c r="A78" s="94">
        <v>76</v>
      </c>
      <c r="B78" s="94">
        <f t="shared" ca="1" si="1"/>
        <v>0.55266558830894763</v>
      </c>
      <c r="C78" s="94" t="s">
        <v>493</v>
      </c>
    </row>
    <row r="79" spans="1:3" x14ac:dyDescent="0.2">
      <c r="A79" s="94">
        <v>77</v>
      </c>
      <c r="B79" s="94">
        <f t="shared" ca="1" si="1"/>
        <v>0.78326600310781602</v>
      </c>
      <c r="C79" s="94" t="s">
        <v>492</v>
      </c>
    </row>
    <row r="80" spans="1:3" x14ac:dyDescent="0.2">
      <c r="A80" s="94">
        <v>78</v>
      </c>
      <c r="B80" s="94">
        <f t="shared" ca="1" si="1"/>
        <v>0.58045725209397403</v>
      </c>
      <c r="C80" s="94" t="s">
        <v>493</v>
      </c>
    </row>
    <row r="81" spans="1:3" x14ac:dyDescent="0.2">
      <c r="A81" s="94">
        <v>79</v>
      </c>
      <c r="B81" s="94">
        <f t="shared" ca="1" si="1"/>
        <v>0.61672227639037203</v>
      </c>
      <c r="C81" s="94" t="s">
        <v>492</v>
      </c>
    </row>
    <row r="82" spans="1:3" x14ac:dyDescent="0.2">
      <c r="A82" s="94">
        <v>80</v>
      </c>
      <c r="B82" s="94">
        <f t="shared" ca="1" si="1"/>
        <v>0.6727067859089092</v>
      </c>
      <c r="C82" s="94" t="s">
        <v>493</v>
      </c>
    </row>
    <row r="83" spans="1:3" x14ac:dyDescent="0.2">
      <c r="A83" s="94">
        <v>81</v>
      </c>
      <c r="B83" s="94">
        <f t="shared" ca="1" si="1"/>
        <v>0.67347771488434116</v>
      </c>
      <c r="C83" s="94" t="s">
        <v>493</v>
      </c>
    </row>
    <row r="84" spans="1:3" x14ac:dyDescent="0.2">
      <c r="A84" s="94">
        <v>82</v>
      </c>
      <c r="B84" s="94">
        <f t="shared" ca="1" si="1"/>
        <v>0.51829782021103199</v>
      </c>
      <c r="C84" s="94" t="s">
        <v>492</v>
      </c>
    </row>
    <row r="85" spans="1:3" x14ac:dyDescent="0.2">
      <c r="A85" s="94">
        <v>83</v>
      </c>
      <c r="B85" s="94">
        <f t="shared" ca="1" si="1"/>
        <v>0.78457375604728297</v>
      </c>
      <c r="C85" s="94" t="s">
        <v>493</v>
      </c>
    </row>
    <row r="86" spans="1:3" x14ac:dyDescent="0.2">
      <c r="A86" s="94">
        <v>84</v>
      </c>
      <c r="B86" s="94">
        <f t="shared" ca="1" si="1"/>
        <v>0.84141829707844029</v>
      </c>
      <c r="C86" s="94" t="s">
        <v>493</v>
      </c>
    </row>
    <row r="87" spans="1:3" x14ac:dyDescent="0.2">
      <c r="A87" s="94">
        <v>85</v>
      </c>
      <c r="B87" s="94">
        <f t="shared" ca="1" si="1"/>
        <v>0.72709800833617133</v>
      </c>
      <c r="C87" s="94" t="s">
        <v>492</v>
      </c>
    </row>
    <row r="88" spans="1:3" x14ac:dyDescent="0.2">
      <c r="A88" s="94">
        <v>86</v>
      </c>
      <c r="B88" s="94">
        <f t="shared" ca="1" si="1"/>
        <v>0.62188341991042306</v>
      </c>
      <c r="C88" s="94" t="s">
        <v>492</v>
      </c>
    </row>
    <row r="89" spans="1:3" x14ac:dyDescent="0.2">
      <c r="A89" s="94">
        <v>87</v>
      </c>
      <c r="B89" s="94">
        <f t="shared" ca="1" si="1"/>
        <v>0.66502193800818332</v>
      </c>
      <c r="C89" s="94" t="s">
        <v>492</v>
      </c>
    </row>
    <row r="90" spans="1:3" x14ac:dyDescent="0.2">
      <c r="A90" s="94">
        <v>88</v>
      </c>
      <c r="B90" s="94">
        <f t="shared" ca="1" si="1"/>
        <v>0.36961683224493663</v>
      </c>
      <c r="C90" s="94" t="s">
        <v>492</v>
      </c>
    </row>
    <row r="91" spans="1:3" x14ac:dyDescent="0.2">
      <c r="A91" s="94">
        <v>89</v>
      </c>
      <c r="B91" s="94">
        <f t="shared" ca="1" si="1"/>
        <v>0.66250528956736165</v>
      </c>
      <c r="C91" s="94" t="s">
        <v>492</v>
      </c>
    </row>
    <row r="92" spans="1:3" x14ac:dyDescent="0.2">
      <c r="A92" s="94">
        <v>90</v>
      </c>
      <c r="B92" s="94">
        <f t="shared" ca="1" si="1"/>
        <v>0.78136028171228089</v>
      </c>
      <c r="C92" s="94" t="s">
        <v>493</v>
      </c>
    </row>
    <row r="93" spans="1:3" x14ac:dyDescent="0.2">
      <c r="A93" s="94">
        <v>91</v>
      </c>
      <c r="B93" s="94">
        <f t="shared" ca="1" si="1"/>
        <v>0.69790908192932444</v>
      </c>
      <c r="C93" s="94" t="s">
        <v>493</v>
      </c>
    </row>
    <row r="94" spans="1:3" x14ac:dyDescent="0.2">
      <c r="A94" s="94">
        <v>92</v>
      </c>
      <c r="B94" s="94">
        <f t="shared" ca="1" si="1"/>
        <v>0.93499787594254924</v>
      </c>
      <c r="C94" s="94" t="s">
        <v>492</v>
      </c>
    </row>
    <row r="95" spans="1:3" x14ac:dyDescent="0.2">
      <c r="A95" s="94">
        <v>93</v>
      </c>
      <c r="B95" s="94">
        <f t="shared" ca="1" si="1"/>
        <v>0.87727699292988137</v>
      </c>
      <c r="C95" s="94" t="s">
        <v>493</v>
      </c>
    </row>
    <row r="96" spans="1:3" x14ac:dyDescent="0.2">
      <c r="A96" s="94">
        <v>94</v>
      </c>
      <c r="B96" s="94">
        <f t="shared" ca="1" si="1"/>
        <v>0.73664589087712651</v>
      </c>
      <c r="C96" s="94" t="s">
        <v>493</v>
      </c>
    </row>
    <row r="97" spans="1:3" x14ac:dyDescent="0.2">
      <c r="A97" s="94">
        <v>95</v>
      </c>
      <c r="B97" s="94">
        <f t="shared" ca="1" si="1"/>
        <v>0.63689102231059425</v>
      </c>
      <c r="C97" s="94" t="s">
        <v>492</v>
      </c>
    </row>
    <row r="98" spans="1:3" x14ac:dyDescent="0.2">
      <c r="A98" s="94">
        <v>96</v>
      </c>
      <c r="B98" s="94">
        <f t="shared" ca="1" si="1"/>
        <v>0.76663312040218456</v>
      </c>
      <c r="C98" s="94" t="s">
        <v>492</v>
      </c>
    </row>
    <row r="99" spans="1:3" x14ac:dyDescent="0.2">
      <c r="A99" s="94">
        <v>97</v>
      </c>
      <c r="B99" s="94">
        <f t="shared" ca="1" si="1"/>
        <v>0.6849756444423466</v>
      </c>
      <c r="C99" s="94" t="s">
        <v>493</v>
      </c>
    </row>
    <row r="100" spans="1:3" x14ac:dyDescent="0.2">
      <c r="A100" s="94">
        <v>98</v>
      </c>
      <c r="B100" s="94">
        <f t="shared" ca="1" si="1"/>
        <v>0.56505302291418502</v>
      </c>
      <c r="C100" s="94" t="s">
        <v>493</v>
      </c>
    </row>
    <row r="101" spans="1:3" x14ac:dyDescent="0.2">
      <c r="A101" s="94">
        <v>99</v>
      </c>
      <c r="B101" s="94">
        <f t="shared" ca="1" si="1"/>
        <v>0.77533838159863222</v>
      </c>
      <c r="C101" s="94" t="s">
        <v>493</v>
      </c>
    </row>
    <row r="102" spans="1:3" x14ac:dyDescent="0.2">
      <c r="A102" s="94">
        <v>100</v>
      </c>
      <c r="B102" s="94">
        <f t="shared" ca="1" si="1"/>
        <v>0.63173095810318725</v>
      </c>
      <c r="C102" s="94" t="s">
        <v>492</v>
      </c>
    </row>
    <row r="103" spans="1:3" x14ac:dyDescent="0.2">
      <c r="A103" s="94">
        <v>101</v>
      </c>
      <c r="B103" s="94">
        <f t="shared" ca="1" si="1"/>
        <v>0.57797807548479974</v>
      </c>
      <c r="C103" s="94" t="s">
        <v>493</v>
      </c>
    </row>
    <row r="104" spans="1:3" x14ac:dyDescent="0.2">
      <c r="A104" s="94">
        <v>102</v>
      </c>
      <c r="B104" s="94">
        <f t="shared" ca="1" si="1"/>
        <v>0.33205622876069374</v>
      </c>
      <c r="C104" s="94" t="s">
        <v>492</v>
      </c>
    </row>
    <row r="105" spans="1:3" x14ac:dyDescent="0.2">
      <c r="A105" s="94">
        <v>103</v>
      </c>
      <c r="B105" s="94">
        <f t="shared" ca="1" si="1"/>
        <v>0.69359351806232428</v>
      </c>
      <c r="C105" s="94" t="s">
        <v>492</v>
      </c>
    </row>
    <row r="106" spans="1:3" x14ac:dyDescent="0.2">
      <c r="A106" s="94">
        <v>104</v>
      </c>
      <c r="B106" s="94">
        <f t="shared" ca="1" si="1"/>
        <v>0.5854053276262684</v>
      </c>
      <c r="C106" s="94" t="s">
        <v>492</v>
      </c>
    </row>
    <row r="107" spans="1:3" x14ac:dyDescent="0.2">
      <c r="A107" s="94">
        <v>105</v>
      </c>
      <c r="B107" s="94">
        <f t="shared" ca="1" si="1"/>
        <v>0.55648853399714082</v>
      </c>
      <c r="C107" s="94" t="s">
        <v>493</v>
      </c>
    </row>
    <row r="108" spans="1:3" x14ac:dyDescent="0.2">
      <c r="A108" s="94">
        <v>106</v>
      </c>
      <c r="B108" s="94">
        <f t="shared" ca="1" si="1"/>
        <v>0.54021013488686465</v>
      </c>
      <c r="C108" s="94" t="s">
        <v>492</v>
      </c>
    </row>
    <row r="109" spans="1:3" x14ac:dyDescent="0.2">
      <c r="A109" s="94">
        <v>107</v>
      </c>
      <c r="B109" s="94">
        <f t="shared" ca="1" si="1"/>
        <v>0.64073429090741685</v>
      </c>
      <c r="C109" s="94" t="s">
        <v>492</v>
      </c>
    </row>
    <row r="110" spans="1:3" x14ac:dyDescent="0.2">
      <c r="A110" s="94">
        <v>108</v>
      </c>
      <c r="B110" s="94">
        <f t="shared" ca="1" si="1"/>
        <v>0.78953316191335343</v>
      </c>
      <c r="C110" s="94" t="s">
        <v>492</v>
      </c>
    </row>
    <row r="111" spans="1:3" x14ac:dyDescent="0.2">
      <c r="A111" s="94">
        <v>109</v>
      </c>
      <c r="B111" s="94">
        <f t="shared" ca="1" si="1"/>
        <v>0.76836581677565019</v>
      </c>
      <c r="C111" s="94" t="s">
        <v>492</v>
      </c>
    </row>
    <row r="112" spans="1:3" x14ac:dyDescent="0.2">
      <c r="A112" s="94">
        <v>110</v>
      </c>
      <c r="B112" s="94">
        <f t="shared" ca="1" si="1"/>
        <v>0.64241854458076009</v>
      </c>
      <c r="C112" s="94" t="s">
        <v>492</v>
      </c>
    </row>
    <row r="113" spans="1:3" x14ac:dyDescent="0.2">
      <c r="A113" s="94">
        <v>111</v>
      </c>
      <c r="B113" s="94">
        <f t="shared" ca="1" si="1"/>
        <v>0.80185009692602804</v>
      </c>
      <c r="C113" s="94" t="s">
        <v>493</v>
      </c>
    </row>
    <row r="114" spans="1:3" x14ac:dyDescent="0.2">
      <c r="A114" s="94">
        <v>112</v>
      </c>
      <c r="B114" s="94">
        <f t="shared" ca="1" si="1"/>
        <v>0.52633558716711137</v>
      </c>
      <c r="C114" s="94" t="s">
        <v>492</v>
      </c>
    </row>
    <row r="115" spans="1:3" x14ac:dyDescent="0.2">
      <c r="A115" s="94">
        <v>113</v>
      </c>
      <c r="B115" s="94">
        <f t="shared" ca="1" si="1"/>
        <v>0.49983749560959106</v>
      </c>
      <c r="C115" s="94" t="s">
        <v>492</v>
      </c>
    </row>
    <row r="116" spans="1:3" x14ac:dyDescent="0.2">
      <c r="A116" s="94">
        <v>114</v>
      </c>
      <c r="B116" s="94">
        <f t="shared" ca="1" si="1"/>
        <v>0.69100872607337516</v>
      </c>
      <c r="C116" s="94" t="s">
        <v>492</v>
      </c>
    </row>
    <row r="117" spans="1:3" x14ac:dyDescent="0.2">
      <c r="A117" s="94">
        <v>115</v>
      </c>
      <c r="B117" s="94">
        <f t="shared" ca="1" si="1"/>
        <v>0.66805788030122193</v>
      </c>
      <c r="C117" s="94" t="s">
        <v>492</v>
      </c>
    </row>
    <row r="118" spans="1:3" x14ac:dyDescent="0.2">
      <c r="A118" s="94">
        <v>116</v>
      </c>
      <c r="B118" s="94">
        <f t="shared" ca="1" si="1"/>
        <v>0.84321489459739585</v>
      </c>
      <c r="C118" s="94" t="s">
        <v>492</v>
      </c>
    </row>
    <row r="119" spans="1:3" x14ac:dyDescent="0.2">
      <c r="A119" s="94">
        <v>117</v>
      </c>
      <c r="B119" s="94">
        <f t="shared" ca="1" si="1"/>
        <v>0.66664189968606857</v>
      </c>
      <c r="C119" s="94" t="s">
        <v>492</v>
      </c>
    </row>
    <row r="120" spans="1:3" x14ac:dyDescent="0.2">
      <c r="A120" s="94">
        <v>118</v>
      </c>
      <c r="B120" s="94">
        <f t="shared" ca="1" si="1"/>
        <v>0.80949217389549077</v>
      </c>
      <c r="C120" s="94" t="s">
        <v>492</v>
      </c>
    </row>
    <row r="121" spans="1:3" x14ac:dyDescent="0.2">
      <c r="A121" s="94">
        <v>119</v>
      </c>
      <c r="B121" s="94">
        <f t="shared" ca="1" si="1"/>
        <v>0.56250539744179373</v>
      </c>
      <c r="C121" s="94" t="s">
        <v>492</v>
      </c>
    </row>
    <row r="122" spans="1:3" x14ac:dyDescent="0.2">
      <c r="A122" s="94">
        <v>120</v>
      </c>
      <c r="B122" s="94">
        <f t="shared" ca="1" si="1"/>
        <v>0.62072535683153252</v>
      </c>
      <c r="C122" s="94" t="s">
        <v>493</v>
      </c>
    </row>
    <row r="123" spans="1:3" x14ac:dyDescent="0.2">
      <c r="A123" s="94">
        <v>121</v>
      </c>
      <c r="B123" s="94">
        <f t="shared" ca="1" si="1"/>
        <v>0.67332293836242951</v>
      </c>
      <c r="C123" s="94" t="s">
        <v>493</v>
      </c>
    </row>
    <row r="124" spans="1:3" x14ac:dyDescent="0.2">
      <c r="A124" s="94">
        <v>122</v>
      </c>
      <c r="B124" s="94">
        <f t="shared" ca="1" si="1"/>
        <v>0.58108825075413928</v>
      </c>
      <c r="C124" s="94" t="s">
        <v>492</v>
      </c>
    </row>
    <row r="125" spans="1:3" x14ac:dyDescent="0.2">
      <c r="A125" s="94">
        <v>123</v>
      </c>
      <c r="B125" s="94">
        <f t="shared" ca="1" si="1"/>
        <v>0.70933698954688562</v>
      </c>
      <c r="C125" s="94" t="s">
        <v>493</v>
      </c>
    </row>
    <row r="126" spans="1:3" x14ac:dyDescent="0.2">
      <c r="A126" s="94">
        <v>124</v>
      </c>
      <c r="B126" s="94">
        <f t="shared" ca="1" si="1"/>
        <v>0.79616978694857443</v>
      </c>
      <c r="C126" s="94" t="s">
        <v>493</v>
      </c>
    </row>
    <row r="127" spans="1:3" x14ac:dyDescent="0.2">
      <c r="A127" s="94">
        <v>125</v>
      </c>
      <c r="B127" s="94">
        <f t="shared" ca="1" si="1"/>
        <v>0.71835665153590877</v>
      </c>
      <c r="C127" s="94" t="s">
        <v>492</v>
      </c>
    </row>
    <row r="128" spans="1:3" x14ac:dyDescent="0.2">
      <c r="A128" s="94">
        <v>126</v>
      </c>
      <c r="B128" s="94">
        <f t="shared" ca="1" si="1"/>
        <v>0.70727615116955245</v>
      </c>
      <c r="C128" s="94" t="s">
        <v>492</v>
      </c>
    </row>
    <row r="129" spans="1:3" x14ac:dyDescent="0.2">
      <c r="A129" s="94">
        <v>127</v>
      </c>
      <c r="B129" s="94">
        <f t="shared" ca="1" si="1"/>
        <v>0.75418489695853119</v>
      </c>
      <c r="C129" s="94" t="s">
        <v>492</v>
      </c>
    </row>
    <row r="130" spans="1:3" x14ac:dyDescent="0.2">
      <c r="A130" s="94">
        <v>128</v>
      </c>
      <c r="B130" s="94">
        <f t="shared" ca="1" si="1"/>
        <v>0.52922620337990922</v>
      </c>
      <c r="C130" s="94" t="s">
        <v>492</v>
      </c>
    </row>
    <row r="131" spans="1:3" x14ac:dyDescent="0.2">
      <c r="A131" s="94">
        <v>129</v>
      </c>
      <c r="B131" s="94">
        <f t="shared" ref="B131:B194" ca="1" si="2">IF(C131="Bomb",_xlfn.NORM.INV(RAND(),0.7,0.1),_xlfn.NORM.INV(RAND(),0.6,0.15))</f>
        <v>0.62745098159568113</v>
      </c>
      <c r="C131" s="94" t="s">
        <v>492</v>
      </c>
    </row>
    <row r="132" spans="1:3" x14ac:dyDescent="0.2">
      <c r="A132" s="94">
        <v>130</v>
      </c>
      <c r="B132" s="94">
        <f t="shared" ca="1" si="2"/>
        <v>0.85564466303007314</v>
      </c>
      <c r="C132" s="94" t="s">
        <v>493</v>
      </c>
    </row>
    <row r="133" spans="1:3" x14ac:dyDescent="0.2">
      <c r="A133" s="94">
        <v>131</v>
      </c>
      <c r="B133" s="94">
        <f t="shared" ca="1" si="2"/>
        <v>0.75143757966738201</v>
      </c>
      <c r="C133" s="94" t="s">
        <v>493</v>
      </c>
    </row>
    <row r="134" spans="1:3" x14ac:dyDescent="0.2">
      <c r="A134" s="94">
        <v>132</v>
      </c>
      <c r="B134" s="94">
        <f t="shared" ca="1" si="2"/>
        <v>0.73295491033215243</v>
      </c>
      <c r="C134" s="94" t="s">
        <v>493</v>
      </c>
    </row>
    <row r="135" spans="1:3" x14ac:dyDescent="0.2">
      <c r="A135" s="94">
        <v>133</v>
      </c>
      <c r="B135" s="94">
        <f t="shared" ca="1" si="2"/>
        <v>0.62653232599261932</v>
      </c>
      <c r="C135" s="94" t="s">
        <v>493</v>
      </c>
    </row>
    <row r="136" spans="1:3" x14ac:dyDescent="0.2">
      <c r="A136" s="94">
        <v>134</v>
      </c>
      <c r="B136" s="94">
        <f t="shared" ca="1" si="2"/>
        <v>0.29923693338016394</v>
      </c>
      <c r="C136" s="94" t="s">
        <v>492</v>
      </c>
    </row>
    <row r="137" spans="1:3" x14ac:dyDescent="0.2">
      <c r="A137" s="94">
        <v>135</v>
      </c>
      <c r="B137" s="94">
        <f t="shared" ca="1" si="2"/>
        <v>0.72642880148701616</v>
      </c>
      <c r="C137" s="94" t="s">
        <v>493</v>
      </c>
    </row>
    <row r="138" spans="1:3" x14ac:dyDescent="0.2">
      <c r="A138" s="94">
        <v>136</v>
      </c>
      <c r="B138" s="94">
        <f t="shared" ca="1" si="2"/>
        <v>0.70572240665493657</v>
      </c>
      <c r="C138" s="94" t="s">
        <v>493</v>
      </c>
    </row>
    <row r="139" spans="1:3" x14ac:dyDescent="0.2">
      <c r="A139" s="94">
        <v>137</v>
      </c>
      <c r="B139" s="94">
        <f t="shared" ca="1" si="2"/>
        <v>0.4996114504673877</v>
      </c>
      <c r="C139" s="94" t="s">
        <v>492</v>
      </c>
    </row>
    <row r="140" spans="1:3" x14ac:dyDescent="0.2">
      <c r="A140" s="94">
        <v>138</v>
      </c>
      <c r="B140" s="94">
        <f t="shared" ca="1" si="2"/>
        <v>0.66258424971481611</v>
      </c>
      <c r="C140" s="94" t="s">
        <v>493</v>
      </c>
    </row>
    <row r="141" spans="1:3" x14ac:dyDescent="0.2">
      <c r="A141" s="94">
        <v>139</v>
      </c>
      <c r="B141" s="94">
        <f t="shared" ca="1" si="2"/>
        <v>0.59213685614569767</v>
      </c>
      <c r="C141" s="94" t="s">
        <v>492</v>
      </c>
    </row>
    <row r="142" spans="1:3" x14ac:dyDescent="0.2">
      <c r="A142" s="94">
        <v>140</v>
      </c>
      <c r="B142" s="94">
        <f t="shared" ca="1" si="2"/>
        <v>0.67516350878170583</v>
      </c>
      <c r="C142" s="94" t="s">
        <v>492</v>
      </c>
    </row>
    <row r="143" spans="1:3" x14ac:dyDescent="0.2">
      <c r="A143" s="94">
        <v>141</v>
      </c>
      <c r="B143" s="94">
        <f t="shared" ca="1" si="2"/>
        <v>0.64034143333807947</v>
      </c>
      <c r="C143" s="94" t="s">
        <v>492</v>
      </c>
    </row>
    <row r="144" spans="1:3" x14ac:dyDescent="0.2">
      <c r="A144" s="94">
        <v>142</v>
      </c>
      <c r="B144" s="94">
        <f t="shared" ca="1" si="2"/>
        <v>0.66927706983229363</v>
      </c>
      <c r="C144" s="94" t="s">
        <v>493</v>
      </c>
    </row>
    <row r="145" spans="1:3" x14ac:dyDescent="0.2">
      <c r="A145" s="94">
        <v>143</v>
      </c>
      <c r="B145" s="94">
        <f t="shared" ca="1" si="2"/>
        <v>0.58993270474181503</v>
      </c>
      <c r="C145" s="94" t="s">
        <v>492</v>
      </c>
    </row>
    <row r="146" spans="1:3" x14ac:dyDescent="0.2">
      <c r="A146" s="94">
        <v>144</v>
      </c>
      <c r="B146" s="94">
        <f t="shared" ca="1" si="2"/>
        <v>0.76208726858673725</v>
      </c>
      <c r="C146" s="94" t="s">
        <v>493</v>
      </c>
    </row>
    <row r="147" spans="1:3" x14ac:dyDescent="0.2">
      <c r="A147" s="94">
        <v>145</v>
      </c>
      <c r="B147" s="94">
        <f t="shared" ca="1" si="2"/>
        <v>0.78778105055941383</v>
      </c>
      <c r="C147" s="94" t="s">
        <v>492</v>
      </c>
    </row>
    <row r="148" spans="1:3" x14ac:dyDescent="0.2">
      <c r="A148" s="94">
        <v>146</v>
      </c>
      <c r="B148" s="94">
        <f t="shared" ca="1" si="2"/>
        <v>0.70415047357543414</v>
      </c>
      <c r="C148" s="94" t="s">
        <v>492</v>
      </c>
    </row>
    <row r="149" spans="1:3" x14ac:dyDescent="0.2">
      <c r="A149" s="94">
        <v>147</v>
      </c>
      <c r="B149" s="94">
        <f t="shared" ca="1" si="2"/>
        <v>0.69587064081015459</v>
      </c>
      <c r="C149" s="94" t="s">
        <v>493</v>
      </c>
    </row>
    <row r="150" spans="1:3" x14ac:dyDescent="0.2">
      <c r="A150" s="94">
        <v>148</v>
      </c>
      <c r="B150" s="94">
        <f t="shared" ca="1" si="2"/>
        <v>0.73527058342215124</v>
      </c>
      <c r="C150" s="94" t="s">
        <v>492</v>
      </c>
    </row>
    <row r="151" spans="1:3" x14ac:dyDescent="0.2">
      <c r="A151" s="94">
        <v>149</v>
      </c>
      <c r="B151" s="94">
        <f t="shared" ca="1" si="2"/>
        <v>0.60312047178981831</v>
      </c>
      <c r="C151" s="94" t="s">
        <v>492</v>
      </c>
    </row>
    <row r="152" spans="1:3" x14ac:dyDescent="0.2">
      <c r="A152" s="94">
        <v>150</v>
      </c>
      <c r="B152" s="94">
        <f t="shared" ca="1" si="2"/>
        <v>0.57147415868924478</v>
      </c>
      <c r="C152" s="94" t="s">
        <v>492</v>
      </c>
    </row>
    <row r="153" spans="1:3" x14ac:dyDescent="0.2">
      <c r="A153" s="94">
        <v>151</v>
      </c>
      <c r="B153" s="94">
        <f t="shared" ca="1" si="2"/>
        <v>0.7104333892427247</v>
      </c>
      <c r="C153" s="94" t="s">
        <v>493</v>
      </c>
    </row>
    <row r="154" spans="1:3" x14ac:dyDescent="0.2">
      <c r="A154" s="94">
        <v>152</v>
      </c>
      <c r="B154" s="94">
        <f t="shared" ca="1" si="2"/>
        <v>0.74449122121275657</v>
      </c>
      <c r="C154" s="94" t="s">
        <v>493</v>
      </c>
    </row>
    <row r="155" spans="1:3" x14ac:dyDescent="0.2">
      <c r="A155" s="94">
        <v>153</v>
      </c>
      <c r="B155" s="94">
        <f t="shared" ca="1" si="2"/>
        <v>0.64371547146071706</v>
      </c>
      <c r="C155" s="94" t="s">
        <v>493</v>
      </c>
    </row>
    <row r="156" spans="1:3" x14ac:dyDescent="0.2">
      <c r="A156" s="94">
        <v>154</v>
      </c>
      <c r="B156" s="94">
        <f t="shared" ca="1" si="2"/>
        <v>0.67215543762299523</v>
      </c>
      <c r="C156" s="94" t="s">
        <v>492</v>
      </c>
    </row>
    <row r="157" spans="1:3" x14ac:dyDescent="0.2">
      <c r="A157" s="94">
        <v>155</v>
      </c>
      <c r="B157" s="94">
        <f t="shared" ca="1" si="2"/>
        <v>0.7032150438168645</v>
      </c>
      <c r="C157" s="94" t="s">
        <v>493</v>
      </c>
    </row>
    <row r="158" spans="1:3" x14ac:dyDescent="0.2">
      <c r="A158" s="94">
        <v>156</v>
      </c>
      <c r="B158" s="94">
        <f t="shared" ca="1" si="2"/>
        <v>0.60561520922921452</v>
      </c>
      <c r="C158" s="94" t="s">
        <v>493</v>
      </c>
    </row>
    <row r="159" spans="1:3" x14ac:dyDescent="0.2">
      <c r="A159" s="94">
        <v>157</v>
      </c>
      <c r="B159" s="94">
        <f t="shared" ca="1" si="2"/>
        <v>0.45009254838982526</v>
      </c>
      <c r="C159" s="94" t="s">
        <v>492</v>
      </c>
    </row>
    <row r="160" spans="1:3" x14ac:dyDescent="0.2">
      <c r="A160" s="94">
        <v>158</v>
      </c>
      <c r="B160" s="94">
        <f t="shared" ca="1" si="2"/>
        <v>0.72029969628146162</v>
      </c>
      <c r="C160" s="94" t="s">
        <v>492</v>
      </c>
    </row>
    <row r="161" spans="1:3" x14ac:dyDescent="0.2">
      <c r="A161" s="94">
        <v>159</v>
      </c>
      <c r="B161" s="94">
        <f t="shared" ca="1" si="2"/>
        <v>0.9068992773637754</v>
      </c>
      <c r="C161" s="94" t="s">
        <v>493</v>
      </c>
    </row>
    <row r="162" spans="1:3" x14ac:dyDescent="0.2">
      <c r="A162" s="94">
        <v>160</v>
      </c>
      <c r="B162" s="94">
        <f t="shared" ca="1" si="2"/>
        <v>0.4782303182789886</v>
      </c>
      <c r="C162" s="94" t="s">
        <v>493</v>
      </c>
    </row>
    <row r="163" spans="1:3" x14ac:dyDescent="0.2">
      <c r="A163" s="94">
        <v>161</v>
      </c>
      <c r="B163" s="94">
        <f t="shared" ca="1" si="2"/>
        <v>0.73384153627242277</v>
      </c>
      <c r="C163" s="94" t="s">
        <v>493</v>
      </c>
    </row>
    <row r="164" spans="1:3" x14ac:dyDescent="0.2">
      <c r="A164" s="94">
        <v>162</v>
      </c>
      <c r="B164" s="94">
        <f t="shared" ca="1" si="2"/>
        <v>0.67171672863009013</v>
      </c>
      <c r="C164" s="94" t="s">
        <v>492</v>
      </c>
    </row>
    <row r="165" spans="1:3" x14ac:dyDescent="0.2">
      <c r="A165" s="94">
        <v>163</v>
      </c>
      <c r="B165" s="94">
        <f t="shared" ca="1" si="2"/>
        <v>0.80223191710741693</v>
      </c>
      <c r="C165" s="94" t="s">
        <v>492</v>
      </c>
    </row>
    <row r="166" spans="1:3" x14ac:dyDescent="0.2">
      <c r="A166" s="94">
        <v>164</v>
      </c>
      <c r="B166" s="94">
        <f t="shared" ca="1" si="2"/>
        <v>0.85745348216040962</v>
      </c>
      <c r="C166" s="94" t="s">
        <v>492</v>
      </c>
    </row>
    <row r="167" spans="1:3" x14ac:dyDescent="0.2">
      <c r="A167" s="94">
        <v>165</v>
      </c>
      <c r="B167" s="94">
        <f t="shared" ca="1" si="2"/>
        <v>0.72222687279560727</v>
      </c>
      <c r="C167" s="94" t="s">
        <v>492</v>
      </c>
    </row>
    <row r="168" spans="1:3" x14ac:dyDescent="0.2">
      <c r="A168" s="94">
        <v>166</v>
      </c>
      <c r="B168" s="94">
        <f t="shared" ca="1" si="2"/>
        <v>0.62815106504353491</v>
      </c>
      <c r="C168" s="94" t="s">
        <v>493</v>
      </c>
    </row>
    <row r="169" spans="1:3" x14ac:dyDescent="0.2">
      <c r="A169" s="94">
        <v>167</v>
      </c>
      <c r="B169" s="94">
        <f t="shared" ca="1" si="2"/>
        <v>0.72673380902613238</v>
      </c>
      <c r="C169" s="94" t="s">
        <v>493</v>
      </c>
    </row>
    <row r="170" spans="1:3" x14ac:dyDescent="0.2">
      <c r="A170" s="94">
        <v>168</v>
      </c>
      <c r="B170" s="94">
        <f t="shared" ca="1" si="2"/>
        <v>0.84837118327647909</v>
      </c>
      <c r="C170" s="94" t="s">
        <v>493</v>
      </c>
    </row>
    <row r="171" spans="1:3" x14ac:dyDescent="0.2">
      <c r="A171" s="94">
        <v>169</v>
      </c>
      <c r="B171" s="94">
        <f t="shared" ca="1" si="2"/>
        <v>0.42288509035202393</v>
      </c>
      <c r="C171" s="94" t="s">
        <v>492</v>
      </c>
    </row>
    <row r="172" spans="1:3" x14ac:dyDescent="0.2">
      <c r="A172" s="94">
        <v>170</v>
      </c>
      <c r="B172" s="94">
        <f t="shared" ca="1" si="2"/>
        <v>0.39148048245875011</v>
      </c>
      <c r="C172" s="94" t="s">
        <v>492</v>
      </c>
    </row>
    <row r="173" spans="1:3" x14ac:dyDescent="0.2">
      <c r="A173" s="94">
        <v>171</v>
      </c>
      <c r="B173" s="94">
        <f t="shared" ca="1" si="2"/>
        <v>0.60612009243710707</v>
      </c>
      <c r="C173" s="94" t="s">
        <v>493</v>
      </c>
    </row>
    <row r="174" spans="1:3" x14ac:dyDescent="0.2">
      <c r="A174" s="94">
        <v>172</v>
      </c>
      <c r="B174" s="94">
        <f t="shared" ca="1" si="2"/>
        <v>0.66582734466956173</v>
      </c>
      <c r="C174" s="94" t="s">
        <v>493</v>
      </c>
    </row>
    <row r="175" spans="1:3" x14ac:dyDescent="0.2">
      <c r="A175" s="94">
        <v>173</v>
      </c>
      <c r="B175" s="94">
        <f t="shared" ca="1" si="2"/>
        <v>0.72631505676761843</v>
      </c>
      <c r="C175" s="94" t="s">
        <v>493</v>
      </c>
    </row>
    <row r="176" spans="1:3" x14ac:dyDescent="0.2">
      <c r="A176" s="94">
        <v>174</v>
      </c>
      <c r="B176" s="94">
        <f t="shared" ca="1" si="2"/>
        <v>0.5653964367866503</v>
      </c>
      <c r="C176" s="94" t="s">
        <v>492</v>
      </c>
    </row>
    <row r="177" spans="1:3" x14ac:dyDescent="0.2">
      <c r="A177" s="94">
        <v>175</v>
      </c>
      <c r="B177" s="94">
        <f t="shared" ca="1" si="2"/>
        <v>0.64067374289011969</v>
      </c>
      <c r="C177" s="94" t="s">
        <v>493</v>
      </c>
    </row>
    <row r="178" spans="1:3" x14ac:dyDescent="0.2">
      <c r="A178" s="94">
        <v>176</v>
      </c>
      <c r="B178" s="94">
        <f t="shared" ca="1" si="2"/>
        <v>0.72697600361480219</v>
      </c>
      <c r="C178" s="94" t="s">
        <v>493</v>
      </c>
    </row>
    <row r="179" spans="1:3" x14ac:dyDescent="0.2">
      <c r="A179" s="94">
        <v>177</v>
      </c>
      <c r="B179" s="94">
        <f t="shared" ca="1" si="2"/>
        <v>0.476628406204194</v>
      </c>
      <c r="C179" s="94" t="s">
        <v>492</v>
      </c>
    </row>
    <row r="180" spans="1:3" x14ac:dyDescent="0.2">
      <c r="A180" s="94">
        <v>178</v>
      </c>
      <c r="B180" s="94">
        <f t="shared" ca="1" si="2"/>
        <v>0.51069729820910914</v>
      </c>
      <c r="C180" s="94" t="s">
        <v>492</v>
      </c>
    </row>
    <row r="181" spans="1:3" x14ac:dyDescent="0.2">
      <c r="A181" s="94">
        <v>179</v>
      </c>
      <c r="B181" s="94">
        <f t="shared" ca="1" si="2"/>
        <v>0.79862390296523766</v>
      </c>
      <c r="C181" s="94" t="s">
        <v>493</v>
      </c>
    </row>
    <row r="182" spans="1:3" x14ac:dyDescent="0.2">
      <c r="A182" s="94">
        <v>180</v>
      </c>
      <c r="B182" s="94">
        <f t="shared" ca="1" si="2"/>
        <v>0.66301480572836091</v>
      </c>
      <c r="C182" s="94" t="s">
        <v>493</v>
      </c>
    </row>
    <row r="183" spans="1:3" x14ac:dyDescent="0.2">
      <c r="A183" s="94">
        <v>181</v>
      </c>
      <c r="B183" s="94">
        <f t="shared" ca="1" si="2"/>
        <v>0.778137473471194</v>
      </c>
      <c r="C183" s="94" t="s">
        <v>493</v>
      </c>
    </row>
    <row r="184" spans="1:3" x14ac:dyDescent="0.2">
      <c r="A184" s="94">
        <v>182</v>
      </c>
      <c r="B184" s="94">
        <f t="shared" ca="1" si="2"/>
        <v>0.73082794356722203</v>
      </c>
      <c r="C184" s="94" t="s">
        <v>493</v>
      </c>
    </row>
    <row r="185" spans="1:3" x14ac:dyDescent="0.2">
      <c r="A185" s="94">
        <v>183</v>
      </c>
      <c r="B185" s="94">
        <f t="shared" ca="1" si="2"/>
        <v>0.35646265650574871</v>
      </c>
      <c r="C185" s="94" t="s">
        <v>492</v>
      </c>
    </row>
    <row r="186" spans="1:3" x14ac:dyDescent="0.2">
      <c r="A186" s="94">
        <v>184</v>
      </c>
      <c r="B186" s="94">
        <f t="shared" ca="1" si="2"/>
        <v>0.80275481239823776</v>
      </c>
      <c r="C186" s="94" t="s">
        <v>493</v>
      </c>
    </row>
    <row r="187" spans="1:3" x14ac:dyDescent="0.2">
      <c r="A187" s="94">
        <v>185</v>
      </c>
      <c r="B187" s="94">
        <f t="shared" ca="1" si="2"/>
        <v>0.50915005185188544</v>
      </c>
      <c r="C187" s="94" t="s">
        <v>492</v>
      </c>
    </row>
    <row r="188" spans="1:3" x14ac:dyDescent="0.2">
      <c r="A188" s="94">
        <v>186</v>
      </c>
      <c r="B188" s="94">
        <f t="shared" ca="1" si="2"/>
        <v>0.92364911596627453</v>
      </c>
      <c r="C188" s="94" t="s">
        <v>493</v>
      </c>
    </row>
    <row r="189" spans="1:3" x14ac:dyDescent="0.2">
      <c r="A189" s="94">
        <v>187</v>
      </c>
      <c r="B189" s="94">
        <f t="shared" ca="1" si="2"/>
        <v>0.46655379091676624</v>
      </c>
      <c r="C189" s="94" t="s">
        <v>492</v>
      </c>
    </row>
    <row r="190" spans="1:3" x14ac:dyDescent="0.2">
      <c r="A190" s="94">
        <v>188</v>
      </c>
      <c r="B190" s="94">
        <f t="shared" ca="1" si="2"/>
        <v>0.59528549729920921</v>
      </c>
      <c r="C190" s="94" t="s">
        <v>493</v>
      </c>
    </row>
    <row r="191" spans="1:3" x14ac:dyDescent="0.2">
      <c r="A191" s="94">
        <v>189</v>
      </c>
      <c r="B191" s="94">
        <f t="shared" ca="1" si="2"/>
        <v>0.82740526243399515</v>
      </c>
      <c r="C191" s="94" t="s">
        <v>493</v>
      </c>
    </row>
    <row r="192" spans="1:3" x14ac:dyDescent="0.2">
      <c r="A192" s="94">
        <v>190</v>
      </c>
      <c r="B192" s="94">
        <f t="shared" ca="1" si="2"/>
        <v>0.73413492306243688</v>
      </c>
      <c r="C192" s="94" t="s">
        <v>492</v>
      </c>
    </row>
    <row r="193" spans="1:3" x14ac:dyDescent="0.2">
      <c r="A193" s="94">
        <v>191</v>
      </c>
      <c r="B193" s="94">
        <f t="shared" ca="1" si="2"/>
        <v>0.79500724956359958</v>
      </c>
      <c r="C193" s="94" t="s">
        <v>493</v>
      </c>
    </row>
    <row r="194" spans="1:3" x14ac:dyDescent="0.2">
      <c r="A194" s="94">
        <v>192</v>
      </c>
      <c r="B194" s="94">
        <f t="shared" ca="1" si="2"/>
        <v>0.55383616329329888</v>
      </c>
      <c r="C194" s="94" t="s">
        <v>492</v>
      </c>
    </row>
    <row r="195" spans="1:3" x14ac:dyDescent="0.2">
      <c r="A195" s="94">
        <v>193</v>
      </c>
      <c r="B195" s="94">
        <f t="shared" ref="B195:B258" ca="1" si="3">IF(C195="Bomb",_xlfn.NORM.INV(RAND(),0.7,0.1),_xlfn.NORM.INV(RAND(),0.6,0.15))</f>
        <v>0.92361265882001431</v>
      </c>
      <c r="C195" s="94" t="s">
        <v>493</v>
      </c>
    </row>
    <row r="196" spans="1:3" x14ac:dyDescent="0.2">
      <c r="A196" s="94">
        <v>194</v>
      </c>
      <c r="B196" s="94">
        <f t="shared" ca="1" si="3"/>
        <v>0.60172881795710953</v>
      </c>
      <c r="C196" s="94" t="s">
        <v>492</v>
      </c>
    </row>
    <row r="197" spans="1:3" x14ac:dyDescent="0.2">
      <c r="A197" s="94">
        <v>195</v>
      </c>
      <c r="B197" s="94">
        <f t="shared" ca="1" si="3"/>
        <v>0.88266726661523709</v>
      </c>
      <c r="C197" s="94" t="s">
        <v>492</v>
      </c>
    </row>
    <row r="198" spans="1:3" x14ac:dyDescent="0.2">
      <c r="A198" s="94">
        <v>196</v>
      </c>
      <c r="B198" s="94">
        <f t="shared" ca="1" si="3"/>
        <v>0.75336075715506401</v>
      </c>
      <c r="C198" s="94" t="s">
        <v>493</v>
      </c>
    </row>
    <row r="199" spans="1:3" x14ac:dyDescent="0.2">
      <c r="A199" s="94">
        <v>197</v>
      </c>
      <c r="B199" s="94">
        <f t="shared" ca="1" si="3"/>
        <v>0.62642567917012426</v>
      </c>
      <c r="C199" s="94" t="s">
        <v>492</v>
      </c>
    </row>
    <row r="200" spans="1:3" x14ac:dyDescent="0.2">
      <c r="A200" s="94">
        <v>198</v>
      </c>
      <c r="B200" s="94">
        <f t="shared" ca="1" si="3"/>
        <v>0.92779767050796025</v>
      </c>
      <c r="C200" s="94" t="s">
        <v>493</v>
      </c>
    </row>
    <row r="201" spans="1:3" x14ac:dyDescent="0.2">
      <c r="A201" s="94">
        <v>199</v>
      </c>
      <c r="B201" s="94">
        <f t="shared" ca="1" si="3"/>
        <v>0.79070590641284566</v>
      </c>
      <c r="C201" s="94" t="s">
        <v>492</v>
      </c>
    </row>
    <row r="202" spans="1:3" x14ac:dyDescent="0.2">
      <c r="A202" s="94">
        <v>200</v>
      </c>
      <c r="B202" s="94">
        <f t="shared" ca="1" si="3"/>
        <v>0.74381855483842485</v>
      </c>
      <c r="C202" s="94" t="s">
        <v>493</v>
      </c>
    </row>
    <row r="203" spans="1:3" x14ac:dyDescent="0.2">
      <c r="A203" s="94">
        <v>201</v>
      </c>
      <c r="B203" s="94">
        <f t="shared" ca="1" si="3"/>
        <v>0.67544006670599266</v>
      </c>
      <c r="C203" s="94" t="s">
        <v>492</v>
      </c>
    </row>
    <row r="204" spans="1:3" x14ac:dyDescent="0.2">
      <c r="A204" s="94">
        <v>202</v>
      </c>
      <c r="B204" s="94">
        <f t="shared" ca="1" si="3"/>
        <v>0.84683864861782709</v>
      </c>
      <c r="C204" s="94" t="s">
        <v>493</v>
      </c>
    </row>
    <row r="205" spans="1:3" x14ac:dyDescent="0.2">
      <c r="A205" s="94">
        <v>203</v>
      </c>
      <c r="B205" s="94">
        <f t="shared" ca="1" si="3"/>
        <v>0.65504340556476504</v>
      </c>
      <c r="C205" s="94" t="s">
        <v>492</v>
      </c>
    </row>
    <row r="206" spans="1:3" x14ac:dyDescent="0.2">
      <c r="A206" s="94">
        <v>204</v>
      </c>
      <c r="B206" s="94">
        <f t="shared" ca="1" si="3"/>
        <v>0.36521042637523832</v>
      </c>
      <c r="C206" s="94" t="s">
        <v>492</v>
      </c>
    </row>
    <row r="207" spans="1:3" x14ac:dyDescent="0.2">
      <c r="A207" s="94">
        <v>205</v>
      </c>
      <c r="B207" s="94">
        <f t="shared" ca="1" si="3"/>
        <v>0.84925070836167627</v>
      </c>
      <c r="C207" s="94" t="s">
        <v>492</v>
      </c>
    </row>
    <row r="208" spans="1:3" x14ac:dyDescent="0.2">
      <c r="A208" s="94">
        <v>206</v>
      </c>
      <c r="B208" s="94">
        <f t="shared" ca="1" si="3"/>
        <v>0.61810550749734516</v>
      </c>
      <c r="C208" s="94" t="s">
        <v>493</v>
      </c>
    </row>
    <row r="209" spans="1:3" x14ac:dyDescent="0.2">
      <c r="A209" s="94">
        <v>207</v>
      </c>
      <c r="B209" s="94">
        <f t="shared" ca="1" si="3"/>
        <v>0.68411675913165926</v>
      </c>
      <c r="C209" s="94" t="s">
        <v>493</v>
      </c>
    </row>
    <row r="210" spans="1:3" x14ac:dyDescent="0.2">
      <c r="A210" s="94">
        <v>208</v>
      </c>
      <c r="B210" s="94">
        <f t="shared" ca="1" si="3"/>
        <v>0.87186281046253067</v>
      </c>
      <c r="C210" s="94" t="s">
        <v>493</v>
      </c>
    </row>
    <row r="211" spans="1:3" x14ac:dyDescent="0.2">
      <c r="A211" s="94">
        <v>209</v>
      </c>
      <c r="B211" s="94">
        <f t="shared" ca="1" si="3"/>
        <v>0.4548481646759211</v>
      </c>
      <c r="C211" s="94" t="s">
        <v>492</v>
      </c>
    </row>
    <row r="212" spans="1:3" x14ac:dyDescent="0.2">
      <c r="A212" s="94">
        <v>210</v>
      </c>
      <c r="B212" s="94">
        <f t="shared" ca="1" si="3"/>
        <v>0.55589723499259591</v>
      </c>
      <c r="C212" s="94" t="s">
        <v>492</v>
      </c>
    </row>
    <row r="213" spans="1:3" x14ac:dyDescent="0.2">
      <c r="A213" s="94">
        <v>211</v>
      </c>
      <c r="B213" s="94">
        <f t="shared" ca="1" si="3"/>
        <v>0.67722533319790224</v>
      </c>
      <c r="C213" s="94" t="s">
        <v>492</v>
      </c>
    </row>
    <row r="214" spans="1:3" x14ac:dyDescent="0.2">
      <c r="A214" s="94">
        <v>212</v>
      </c>
      <c r="B214" s="94">
        <f t="shared" ca="1" si="3"/>
        <v>0.5392146512107211</v>
      </c>
      <c r="C214" s="94" t="s">
        <v>492</v>
      </c>
    </row>
    <row r="215" spans="1:3" x14ac:dyDescent="0.2">
      <c r="A215" s="94">
        <v>213</v>
      </c>
      <c r="B215" s="94">
        <f t="shared" ca="1" si="3"/>
        <v>0.61391507535339385</v>
      </c>
      <c r="C215" s="94" t="s">
        <v>492</v>
      </c>
    </row>
    <row r="216" spans="1:3" x14ac:dyDescent="0.2">
      <c r="A216" s="94">
        <v>214</v>
      </c>
      <c r="B216" s="94">
        <f t="shared" ca="1" si="3"/>
        <v>0.21794166609900134</v>
      </c>
      <c r="C216" s="94" t="s">
        <v>492</v>
      </c>
    </row>
    <row r="217" spans="1:3" x14ac:dyDescent="0.2">
      <c r="A217" s="94">
        <v>215</v>
      </c>
      <c r="B217" s="94">
        <f t="shared" ca="1" si="3"/>
        <v>0.60005388351967925</v>
      </c>
      <c r="C217" s="94" t="s">
        <v>493</v>
      </c>
    </row>
    <row r="218" spans="1:3" x14ac:dyDescent="0.2">
      <c r="A218" s="94">
        <v>216</v>
      </c>
      <c r="B218" s="94">
        <f t="shared" ca="1" si="3"/>
        <v>0.85618716992185029</v>
      </c>
      <c r="C218" s="94" t="s">
        <v>493</v>
      </c>
    </row>
    <row r="219" spans="1:3" x14ac:dyDescent="0.2">
      <c r="A219" s="94">
        <v>217</v>
      </c>
      <c r="B219" s="94">
        <f t="shared" ca="1" si="3"/>
        <v>0.7244768621447758</v>
      </c>
      <c r="C219" s="94" t="s">
        <v>493</v>
      </c>
    </row>
    <row r="220" spans="1:3" x14ac:dyDescent="0.2">
      <c r="A220" s="94">
        <v>218</v>
      </c>
      <c r="B220" s="94">
        <f t="shared" ca="1" si="3"/>
        <v>0.49278616016505461</v>
      </c>
      <c r="C220" s="94" t="s">
        <v>492</v>
      </c>
    </row>
    <row r="221" spans="1:3" x14ac:dyDescent="0.2">
      <c r="A221" s="94">
        <v>219</v>
      </c>
      <c r="B221" s="94">
        <f t="shared" ca="1" si="3"/>
        <v>0.74348731195331763</v>
      </c>
      <c r="C221" s="94" t="s">
        <v>493</v>
      </c>
    </row>
    <row r="222" spans="1:3" x14ac:dyDescent="0.2">
      <c r="A222" s="94">
        <v>220</v>
      </c>
      <c r="B222" s="94">
        <f t="shared" ca="1" si="3"/>
        <v>0.5406881699634587</v>
      </c>
      <c r="C222" s="94" t="s">
        <v>492</v>
      </c>
    </row>
    <row r="223" spans="1:3" x14ac:dyDescent="0.2">
      <c r="A223" s="94">
        <v>221</v>
      </c>
      <c r="B223" s="94">
        <f t="shared" ca="1" si="3"/>
        <v>0.66455438960412427</v>
      </c>
      <c r="C223" s="94" t="s">
        <v>493</v>
      </c>
    </row>
    <row r="224" spans="1:3" x14ac:dyDescent="0.2">
      <c r="A224" s="94">
        <v>222</v>
      </c>
      <c r="B224" s="94">
        <f t="shared" ca="1" si="3"/>
        <v>0.74635662806765002</v>
      </c>
      <c r="C224" s="94" t="s">
        <v>493</v>
      </c>
    </row>
    <row r="225" spans="1:3" x14ac:dyDescent="0.2">
      <c r="A225" s="94">
        <v>223</v>
      </c>
      <c r="B225" s="94">
        <f t="shared" ca="1" si="3"/>
        <v>0.51964484540424294</v>
      </c>
      <c r="C225" s="94" t="s">
        <v>492</v>
      </c>
    </row>
    <row r="226" spans="1:3" x14ac:dyDescent="0.2">
      <c r="A226" s="94">
        <v>224</v>
      </c>
      <c r="B226" s="94">
        <f t="shared" ca="1" si="3"/>
        <v>0.48463207607732295</v>
      </c>
      <c r="C226" s="94" t="s">
        <v>492</v>
      </c>
    </row>
    <row r="227" spans="1:3" x14ac:dyDescent="0.2">
      <c r="A227" s="94">
        <v>225</v>
      </c>
      <c r="B227" s="94">
        <f t="shared" ca="1" si="3"/>
        <v>0.78667883671484784</v>
      </c>
      <c r="C227" s="94" t="s">
        <v>493</v>
      </c>
    </row>
    <row r="228" spans="1:3" x14ac:dyDescent="0.2">
      <c r="A228" s="94">
        <v>226</v>
      </c>
      <c r="B228" s="94">
        <f t="shared" ca="1" si="3"/>
        <v>0.71647733415417336</v>
      </c>
      <c r="C228" s="94" t="s">
        <v>492</v>
      </c>
    </row>
    <row r="229" spans="1:3" x14ac:dyDescent="0.2">
      <c r="A229" s="94">
        <v>227</v>
      </c>
      <c r="B229" s="94">
        <f t="shared" ca="1" si="3"/>
        <v>0.68421894186915388</v>
      </c>
      <c r="C229" s="94" t="s">
        <v>492</v>
      </c>
    </row>
    <row r="230" spans="1:3" x14ac:dyDescent="0.2">
      <c r="A230" s="94">
        <v>228</v>
      </c>
      <c r="B230" s="94">
        <f t="shared" ca="1" si="3"/>
        <v>0.64721351695528462</v>
      </c>
      <c r="C230" s="94" t="s">
        <v>492</v>
      </c>
    </row>
    <row r="231" spans="1:3" x14ac:dyDescent="0.2">
      <c r="A231" s="94">
        <v>229</v>
      </c>
      <c r="B231" s="94">
        <f t="shared" ca="1" si="3"/>
        <v>0.87757616787891668</v>
      </c>
      <c r="C231" s="94" t="s">
        <v>492</v>
      </c>
    </row>
    <row r="232" spans="1:3" x14ac:dyDescent="0.2">
      <c r="A232" s="94">
        <v>230</v>
      </c>
      <c r="B232" s="94">
        <f t="shared" ca="1" si="3"/>
        <v>0.71567596512127196</v>
      </c>
      <c r="C232" s="94" t="s">
        <v>493</v>
      </c>
    </row>
    <row r="233" spans="1:3" x14ac:dyDescent="0.2">
      <c r="A233" s="94">
        <v>231</v>
      </c>
      <c r="B233" s="94">
        <f t="shared" ca="1" si="3"/>
        <v>0.44210523357124493</v>
      </c>
      <c r="C233" s="94" t="s">
        <v>493</v>
      </c>
    </row>
    <row r="234" spans="1:3" x14ac:dyDescent="0.2">
      <c r="A234" s="94">
        <v>232</v>
      </c>
      <c r="B234" s="94">
        <f t="shared" ca="1" si="3"/>
        <v>0.48375231497616239</v>
      </c>
      <c r="C234" s="94" t="s">
        <v>492</v>
      </c>
    </row>
    <row r="235" spans="1:3" x14ac:dyDescent="0.2">
      <c r="A235" s="94">
        <v>233</v>
      </c>
      <c r="B235" s="94">
        <f t="shared" ca="1" si="3"/>
        <v>0.62589268020255706</v>
      </c>
      <c r="C235" s="94" t="s">
        <v>492</v>
      </c>
    </row>
    <row r="236" spans="1:3" x14ac:dyDescent="0.2">
      <c r="A236" s="94">
        <v>234</v>
      </c>
      <c r="B236" s="94">
        <f t="shared" ca="1" si="3"/>
        <v>0.69145700597176774</v>
      </c>
      <c r="C236" s="94" t="s">
        <v>493</v>
      </c>
    </row>
    <row r="237" spans="1:3" x14ac:dyDescent="0.2">
      <c r="A237" s="94">
        <v>235</v>
      </c>
      <c r="B237" s="94">
        <f t="shared" ca="1" si="3"/>
        <v>0.52576107876510492</v>
      </c>
      <c r="C237" s="94" t="s">
        <v>492</v>
      </c>
    </row>
    <row r="238" spans="1:3" x14ac:dyDescent="0.2">
      <c r="A238" s="94">
        <v>236</v>
      </c>
      <c r="B238" s="94">
        <f t="shared" ca="1" si="3"/>
        <v>0.68365727831049916</v>
      </c>
      <c r="C238" s="94" t="s">
        <v>493</v>
      </c>
    </row>
    <row r="239" spans="1:3" x14ac:dyDescent="0.2">
      <c r="A239" s="94">
        <v>237</v>
      </c>
      <c r="B239" s="94">
        <f t="shared" ca="1" si="3"/>
        <v>0.83606239630238566</v>
      </c>
      <c r="C239" s="94" t="s">
        <v>492</v>
      </c>
    </row>
    <row r="240" spans="1:3" x14ac:dyDescent="0.2">
      <c r="A240" s="94">
        <v>238</v>
      </c>
      <c r="B240" s="94">
        <f t="shared" ca="1" si="3"/>
        <v>0.55056870698927574</v>
      </c>
      <c r="C240" s="94" t="s">
        <v>493</v>
      </c>
    </row>
    <row r="241" spans="1:3" x14ac:dyDescent="0.2">
      <c r="A241" s="94">
        <v>239</v>
      </c>
      <c r="B241" s="94">
        <f t="shared" ca="1" si="3"/>
        <v>0.50874366396735504</v>
      </c>
      <c r="C241" s="94" t="s">
        <v>492</v>
      </c>
    </row>
    <row r="242" spans="1:3" x14ac:dyDescent="0.2">
      <c r="A242" s="94">
        <v>240</v>
      </c>
      <c r="B242" s="94">
        <f t="shared" ca="1" si="3"/>
        <v>0.64827909935246264</v>
      </c>
      <c r="C242" s="94" t="s">
        <v>492</v>
      </c>
    </row>
    <row r="243" spans="1:3" x14ac:dyDescent="0.2">
      <c r="A243" s="94">
        <v>241</v>
      </c>
      <c r="B243" s="94">
        <f t="shared" ca="1" si="3"/>
        <v>0.80116579231366924</v>
      </c>
      <c r="C243" s="94" t="s">
        <v>493</v>
      </c>
    </row>
    <row r="244" spans="1:3" x14ac:dyDescent="0.2">
      <c r="A244" s="94">
        <v>242</v>
      </c>
      <c r="B244" s="94">
        <f t="shared" ca="1" si="3"/>
        <v>0.64224710855359934</v>
      </c>
      <c r="C244" s="94" t="s">
        <v>493</v>
      </c>
    </row>
    <row r="245" spans="1:3" x14ac:dyDescent="0.2">
      <c r="A245" s="94">
        <v>243</v>
      </c>
      <c r="B245" s="94">
        <f t="shared" ca="1" si="3"/>
        <v>0.72272442717554186</v>
      </c>
      <c r="C245" s="94" t="s">
        <v>493</v>
      </c>
    </row>
    <row r="246" spans="1:3" x14ac:dyDescent="0.2">
      <c r="A246" s="94">
        <v>244</v>
      </c>
      <c r="B246" s="94">
        <f t="shared" ca="1" si="3"/>
        <v>0.64376374186499719</v>
      </c>
      <c r="C246" s="94" t="s">
        <v>492</v>
      </c>
    </row>
    <row r="247" spans="1:3" x14ac:dyDescent="0.2">
      <c r="A247" s="94">
        <v>245</v>
      </c>
      <c r="B247" s="94">
        <f t="shared" ca="1" si="3"/>
        <v>0.78795450182338223</v>
      </c>
      <c r="C247" s="94" t="s">
        <v>493</v>
      </c>
    </row>
    <row r="248" spans="1:3" x14ac:dyDescent="0.2">
      <c r="A248" s="94">
        <v>246</v>
      </c>
      <c r="B248" s="94">
        <f t="shared" ca="1" si="3"/>
        <v>0.66179211224563406</v>
      </c>
      <c r="C248" s="94" t="s">
        <v>493</v>
      </c>
    </row>
    <row r="249" spans="1:3" x14ac:dyDescent="0.2">
      <c r="A249" s="94">
        <v>247</v>
      </c>
      <c r="B249" s="94">
        <f t="shared" ca="1" si="3"/>
        <v>0.31458177422059042</v>
      </c>
      <c r="C249" s="94" t="s">
        <v>492</v>
      </c>
    </row>
    <row r="250" spans="1:3" x14ac:dyDescent="0.2">
      <c r="A250" s="94">
        <v>248</v>
      </c>
      <c r="B250" s="94">
        <f t="shared" ca="1" si="3"/>
        <v>0.54744872547675871</v>
      </c>
      <c r="C250" s="94" t="s">
        <v>493</v>
      </c>
    </row>
    <row r="251" spans="1:3" x14ac:dyDescent="0.2">
      <c r="A251" s="94">
        <v>249</v>
      </c>
      <c r="B251" s="94">
        <f t="shared" ca="1" si="3"/>
        <v>0.66766951424441601</v>
      </c>
      <c r="C251" s="94" t="s">
        <v>492</v>
      </c>
    </row>
    <row r="252" spans="1:3" x14ac:dyDescent="0.2">
      <c r="A252" s="94">
        <v>250</v>
      </c>
      <c r="B252" s="94">
        <f t="shared" ca="1" si="3"/>
        <v>0.52594980625410581</v>
      </c>
      <c r="C252" s="94" t="s">
        <v>493</v>
      </c>
    </row>
    <row r="253" spans="1:3" x14ac:dyDescent="0.2">
      <c r="A253" s="94">
        <v>251</v>
      </c>
      <c r="B253" s="94">
        <f t="shared" ca="1" si="3"/>
        <v>0.51492335307074788</v>
      </c>
      <c r="C253" s="94" t="s">
        <v>492</v>
      </c>
    </row>
    <row r="254" spans="1:3" x14ac:dyDescent="0.2">
      <c r="A254" s="94">
        <v>252</v>
      </c>
      <c r="B254" s="94">
        <f t="shared" ca="1" si="3"/>
        <v>0.82462488587755201</v>
      </c>
      <c r="C254" s="94" t="s">
        <v>493</v>
      </c>
    </row>
    <row r="255" spans="1:3" x14ac:dyDescent="0.2">
      <c r="A255" s="94">
        <v>253</v>
      </c>
      <c r="B255" s="94">
        <f t="shared" ca="1" si="3"/>
        <v>0.78299804316714061</v>
      </c>
      <c r="C255" s="94" t="s">
        <v>493</v>
      </c>
    </row>
    <row r="256" spans="1:3" x14ac:dyDescent="0.2">
      <c r="A256" s="94">
        <v>254</v>
      </c>
      <c r="B256" s="94">
        <f t="shared" ca="1" si="3"/>
        <v>0.49778036233550238</v>
      </c>
      <c r="C256" s="94" t="s">
        <v>493</v>
      </c>
    </row>
    <row r="257" spans="1:3" x14ac:dyDescent="0.2">
      <c r="A257" s="94">
        <v>255</v>
      </c>
      <c r="B257" s="94">
        <f t="shared" ca="1" si="3"/>
        <v>0.41631440645441098</v>
      </c>
      <c r="C257" s="94" t="s">
        <v>492</v>
      </c>
    </row>
    <row r="258" spans="1:3" x14ac:dyDescent="0.2">
      <c r="A258" s="94">
        <v>256</v>
      </c>
      <c r="B258" s="94">
        <f t="shared" ca="1" si="3"/>
        <v>0.64268834744870007</v>
      </c>
      <c r="C258" s="94" t="s">
        <v>492</v>
      </c>
    </row>
    <row r="259" spans="1:3" x14ac:dyDescent="0.2">
      <c r="A259" s="94">
        <v>257</v>
      </c>
      <c r="B259" s="94">
        <f t="shared" ref="B259:B322" ca="1" si="4">IF(C259="Bomb",_xlfn.NORM.INV(RAND(),0.7,0.1),_xlfn.NORM.INV(RAND(),0.6,0.15))</f>
        <v>0.53871328785359107</v>
      </c>
      <c r="C259" s="94" t="s">
        <v>492</v>
      </c>
    </row>
    <row r="260" spans="1:3" x14ac:dyDescent="0.2">
      <c r="A260" s="94">
        <v>258</v>
      </c>
      <c r="B260" s="94">
        <f t="shared" ca="1" si="4"/>
        <v>0.58017080048398606</v>
      </c>
      <c r="C260" s="94" t="s">
        <v>492</v>
      </c>
    </row>
    <row r="261" spans="1:3" x14ac:dyDescent="0.2">
      <c r="A261" s="94">
        <v>259</v>
      </c>
      <c r="B261" s="94">
        <f t="shared" ca="1" si="4"/>
        <v>0.36697553445862408</v>
      </c>
      <c r="C261" s="94" t="s">
        <v>492</v>
      </c>
    </row>
    <row r="262" spans="1:3" x14ac:dyDescent="0.2">
      <c r="A262" s="94">
        <v>260</v>
      </c>
      <c r="B262" s="94">
        <f t="shared" ca="1" si="4"/>
        <v>0.61213433135335582</v>
      </c>
      <c r="C262" s="94" t="s">
        <v>493</v>
      </c>
    </row>
    <row r="263" spans="1:3" x14ac:dyDescent="0.2">
      <c r="A263" s="94">
        <v>261</v>
      </c>
      <c r="B263" s="94">
        <f t="shared" ca="1" si="4"/>
        <v>0.80559773789470113</v>
      </c>
      <c r="C263" s="94" t="s">
        <v>493</v>
      </c>
    </row>
    <row r="264" spans="1:3" x14ac:dyDescent="0.2">
      <c r="A264" s="94">
        <v>262</v>
      </c>
      <c r="B264" s="94">
        <f t="shared" ca="1" si="4"/>
        <v>0.73167129492085381</v>
      </c>
      <c r="C264" s="94" t="s">
        <v>493</v>
      </c>
    </row>
    <row r="265" spans="1:3" x14ac:dyDescent="0.2">
      <c r="A265" s="94">
        <v>263</v>
      </c>
      <c r="B265" s="94">
        <f t="shared" ca="1" si="4"/>
        <v>0.79896037370554518</v>
      </c>
      <c r="C265" s="94" t="s">
        <v>493</v>
      </c>
    </row>
    <row r="266" spans="1:3" x14ac:dyDescent="0.2">
      <c r="A266" s="94">
        <v>264</v>
      </c>
      <c r="B266" s="94">
        <f t="shared" ca="1" si="4"/>
        <v>0.81513476466426171</v>
      </c>
      <c r="C266" s="94" t="s">
        <v>492</v>
      </c>
    </row>
    <row r="267" spans="1:3" x14ac:dyDescent="0.2">
      <c r="A267" s="94">
        <v>265</v>
      </c>
      <c r="B267" s="94">
        <f t="shared" ca="1" si="4"/>
        <v>0.6724804972281726</v>
      </c>
      <c r="C267" s="94" t="s">
        <v>493</v>
      </c>
    </row>
    <row r="268" spans="1:3" x14ac:dyDescent="0.2">
      <c r="A268" s="94">
        <v>266</v>
      </c>
      <c r="B268" s="94">
        <f t="shared" ca="1" si="4"/>
        <v>0.89146428752518425</v>
      </c>
      <c r="C268" s="94" t="s">
        <v>493</v>
      </c>
    </row>
    <row r="269" spans="1:3" x14ac:dyDescent="0.2">
      <c r="A269" s="94">
        <v>267</v>
      </c>
      <c r="B269" s="94">
        <f t="shared" ca="1" si="4"/>
        <v>0.56821687324609882</v>
      </c>
      <c r="C269" s="94" t="s">
        <v>492</v>
      </c>
    </row>
    <row r="270" spans="1:3" x14ac:dyDescent="0.2">
      <c r="A270" s="94">
        <v>268</v>
      </c>
      <c r="B270" s="94">
        <f t="shared" ca="1" si="4"/>
        <v>0.66391441286511177</v>
      </c>
      <c r="C270" s="94" t="s">
        <v>492</v>
      </c>
    </row>
    <row r="271" spans="1:3" x14ac:dyDescent="0.2">
      <c r="A271" s="94">
        <v>269</v>
      </c>
      <c r="B271" s="94">
        <f t="shared" ca="1" si="4"/>
        <v>0.66358889634926699</v>
      </c>
      <c r="C271" s="94" t="s">
        <v>493</v>
      </c>
    </row>
    <row r="272" spans="1:3" x14ac:dyDescent="0.2">
      <c r="A272" s="94">
        <v>270</v>
      </c>
      <c r="B272" s="94">
        <f t="shared" ca="1" si="4"/>
        <v>0.70836116561310292</v>
      </c>
      <c r="C272" s="94" t="s">
        <v>493</v>
      </c>
    </row>
    <row r="273" spans="1:3" x14ac:dyDescent="0.2">
      <c r="A273" s="94">
        <v>271</v>
      </c>
      <c r="B273" s="94">
        <f t="shared" ca="1" si="4"/>
        <v>0.67249202180984291</v>
      </c>
      <c r="C273" s="94" t="s">
        <v>492</v>
      </c>
    </row>
    <row r="274" spans="1:3" x14ac:dyDescent="0.2">
      <c r="A274" s="94">
        <v>272</v>
      </c>
      <c r="B274" s="94">
        <f t="shared" ca="1" si="4"/>
        <v>0.59809623462382944</v>
      </c>
      <c r="C274" s="94" t="s">
        <v>492</v>
      </c>
    </row>
    <row r="275" spans="1:3" x14ac:dyDescent="0.2">
      <c r="A275" s="94">
        <v>273</v>
      </c>
      <c r="B275" s="94">
        <f t="shared" ca="1" si="4"/>
        <v>0.68319579265018227</v>
      </c>
      <c r="C275" s="94" t="s">
        <v>493</v>
      </c>
    </row>
    <row r="276" spans="1:3" x14ac:dyDescent="0.2">
      <c r="A276" s="94">
        <v>274</v>
      </c>
      <c r="B276" s="94">
        <f t="shared" ca="1" si="4"/>
        <v>0.47806688797139696</v>
      </c>
      <c r="C276" s="94" t="s">
        <v>492</v>
      </c>
    </row>
    <row r="277" spans="1:3" x14ac:dyDescent="0.2">
      <c r="A277" s="94">
        <v>275</v>
      </c>
      <c r="B277" s="94">
        <f t="shared" ca="1" si="4"/>
        <v>0.81530826917558552</v>
      </c>
      <c r="C277" s="94" t="s">
        <v>492</v>
      </c>
    </row>
    <row r="278" spans="1:3" x14ac:dyDescent="0.2">
      <c r="A278" s="94">
        <v>276</v>
      </c>
      <c r="B278" s="94">
        <f t="shared" ca="1" si="4"/>
        <v>0.6525190466417724</v>
      </c>
      <c r="C278" s="94" t="s">
        <v>493</v>
      </c>
    </row>
    <row r="279" spans="1:3" x14ac:dyDescent="0.2">
      <c r="A279" s="94">
        <v>277</v>
      </c>
      <c r="B279" s="94">
        <f t="shared" ca="1" si="4"/>
        <v>0.75434315831535925</v>
      </c>
      <c r="C279" s="94" t="s">
        <v>493</v>
      </c>
    </row>
    <row r="280" spans="1:3" x14ac:dyDescent="0.2">
      <c r="A280" s="94">
        <v>278</v>
      </c>
      <c r="B280" s="94">
        <f t="shared" ca="1" si="4"/>
        <v>0.64691521779329797</v>
      </c>
      <c r="C280" s="94" t="s">
        <v>492</v>
      </c>
    </row>
    <row r="281" spans="1:3" x14ac:dyDescent="0.2">
      <c r="A281" s="94">
        <v>279</v>
      </c>
      <c r="B281" s="94">
        <f t="shared" ca="1" si="4"/>
        <v>0.66725665050582961</v>
      </c>
      <c r="C281" s="94" t="s">
        <v>492</v>
      </c>
    </row>
    <row r="282" spans="1:3" x14ac:dyDescent="0.2">
      <c r="A282" s="94">
        <v>280</v>
      </c>
      <c r="B282" s="94">
        <f t="shared" ca="1" si="4"/>
        <v>0.64486182002853898</v>
      </c>
      <c r="C282" s="94" t="s">
        <v>492</v>
      </c>
    </row>
    <row r="283" spans="1:3" x14ac:dyDescent="0.2">
      <c r="A283" s="94">
        <v>281</v>
      </c>
      <c r="B283" s="94">
        <f t="shared" ca="1" si="4"/>
        <v>0.58354790414232161</v>
      </c>
      <c r="C283" s="94" t="s">
        <v>492</v>
      </c>
    </row>
    <row r="284" spans="1:3" x14ac:dyDescent="0.2">
      <c r="A284" s="94">
        <v>282</v>
      </c>
      <c r="B284" s="94">
        <f t="shared" ca="1" si="4"/>
        <v>0.65672677967363879</v>
      </c>
      <c r="C284" s="94" t="s">
        <v>493</v>
      </c>
    </row>
    <row r="285" spans="1:3" x14ac:dyDescent="0.2">
      <c r="A285" s="94">
        <v>283</v>
      </c>
      <c r="B285" s="94">
        <f t="shared" ca="1" si="4"/>
        <v>0.64993700203134663</v>
      </c>
      <c r="C285" s="94" t="s">
        <v>493</v>
      </c>
    </row>
    <row r="286" spans="1:3" x14ac:dyDescent="0.2">
      <c r="A286" s="94">
        <v>284</v>
      </c>
      <c r="B286" s="94">
        <f t="shared" ca="1" si="4"/>
        <v>0.6263269399341348</v>
      </c>
      <c r="C286" s="94" t="s">
        <v>493</v>
      </c>
    </row>
    <row r="287" spans="1:3" x14ac:dyDescent="0.2">
      <c r="A287" s="94">
        <v>285</v>
      </c>
      <c r="B287" s="94">
        <f t="shared" ca="1" si="4"/>
        <v>0.47489217948470686</v>
      </c>
      <c r="C287" s="94" t="s">
        <v>492</v>
      </c>
    </row>
    <row r="288" spans="1:3" x14ac:dyDescent="0.2">
      <c r="A288" s="94">
        <v>286</v>
      </c>
      <c r="B288" s="94">
        <f t="shared" ca="1" si="4"/>
        <v>0.63345924748890337</v>
      </c>
      <c r="C288" s="94" t="s">
        <v>493</v>
      </c>
    </row>
    <row r="289" spans="1:3" x14ac:dyDescent="0.2">
      <c r="A289" s="94">
        <v>287</v>
      </c>
      <c r="B289" s="94">
        <f t="shared" ca="1" si="4"/>
        <v>0.64153539653134639</v>
      </c>
      <c r="C289" s="94" t="s">
        <v>493</v>
      </c>
    </row>
    <row r="290" spans="1:3" x14ac:dyDescent="0.2">
      <c r="A290" s="94">
        <v>288</v>
      </c>
      <c r="B290" s="94">
        <f t="shared" ca="1" si="4"/>
        <v>0.63185301407498951</v>
      </c>
      <c r="C290" s="94" t="s">
        <v>493</v>
      </c>
    </row>
    <row r="291" spans="1:3" x14ac:dyDescent="0.2">
      <c r="A291" s="94">
        <v>289</v>
      </c>
      <c r="B291" s="94">
        <f t="shared" ca="1" si="4"/>
        <v>0.64573220580718282</v>
      </c>
      <c r="C291" s="94" t="s">
        <v>493</v>
      </c>
    </row>
    <row r="292" spans="1:3" x14ac:dyDescent="0.2">
      <c r="A292" s="94">
        <v>290</v>
      </c>
      <c r="B292" s="94">
        <f t="shared" ca="1" si="4"/>
        <v>0.80289471991482519</v>
      </c>
      <c r="C292" s="94" t="s">
        <v>492</v>
      </c>
    </row>
    <row r="293" spans="1:3" x14ac:dyDescent="0.2">
      <c r="A293" s="94">
        <v>291</v>
      </c>
      <c r="B293" s="94">
        <f t="shared" ca="1" si="4"/>
        <v>0.63393894935319517</v>
      </c>
      <c r="C293" s="94" t="s">
        <v>493</v>
      </c>
    </row>
    <row r="294" spans="1:3" x14ac:dyDescent="0.2">
      <c r="A294" s="94">
        <v>292</v>
      </c>
      <c r="B294" s="94">
        <f t="shared" ca="1" si="4"/>
        <v>0.48919075231061926</v>
      </c>
      <c r="C294" s="94" t="s">
        <v>492</v>
      </c>
    </row>
    <row r="295" spans="1:3" x14ac:dyDescent="0.2">
      <c r="A295" s="94">
        <v>293</v>
      </c>
      <c r="B295" s="94">
        <f t="shared" ca="1" si="4"/>
        <v>0.83159602658588294</v>
      </c>
      <c r="C295" s="94" t="s">
        <v>493</v>
      </c>
    </row>
    <row r="296" spans="1:3" x14ac:dyDescent="0.2">
      <c r="A296" s="94">
        <v>294</v>
      </c>
      <c r="B296" s="94">
        <f t="shared" ca="1" si="4"/>
        <v>0.45665161018264444</v>
      </c>
      <c r="C296" s="94" t="s">
        <v>492</v>
      </c>
    </row>
    <row r="297" spans="1:3" x14ac:dyDescent="0.2">
      <c r="A297" s="94">
        <v>295</v>
      </c>
      <c r="B297" s="94">
        <f t="shared" ca="1" si="4"/>
        <v>0.32214533373427784</v>
      </c>
      <c r="C297" s="94" t="s">
        <v>492</v>
      </c>
    </row>
    <row r="298" spans="1:3" x14ac:dyDescent="0.2">
      <c r="A298" s="94">
        <v>296</v>
      </c>
      <c r="B298" s="94">
        <f t="shared" ca="1" si="4"/>
        <v>0.70524468793714601</v>
      </c>
      <c r="C298" s="94" t="s">
        <v>493</v>
      </c>
    </row>
    <row r="299" spans="1:3" x14ac:dyDescent="0.2">
      <c r="A299" s="94">
        <v>297</v>
      </c>
      <c r="B299" s="94">
        <f t="shared" ca="1" si="4"/>
        <v>0.68870988252741916</v>
      </c>
      <c r="C299" s="94" t="s">
        <v>493</v>
      </c>
    </row>
    <row r="300" spans="1:3" x14ac:dyDescent="0.2">
      <c r="A300" s="94">
        <v>298</v>
      </c>
      <c r="B300" s="94">
        <f t="shared" ca="1" si="4"/>
        <v>0.50006467676390387</v>
      </c>
      <c r="C300" s="94" t="s">
        <v>492</v>
      </c>
    </row>
    <row r="301" spans="1:3" x14ac:dyDescent="0.2">
      <c r="A301" s="94">
        <v>299</v>
      </c>
      <c r="B301" s="94">
        <f t="shared" ca="1" si="4"/>
        <v>0.95128021592911527</v>
      </c>
      <c r="C301" s="94" t="s">
        <v>493</v>
      </c>
    </row>
    <row r="302" spans="1:3" x14ac:dyDescent="0.2">
      <c r="A302" s="94">
        <v>300</v>
      </c>
      <c r="B302" s="94">
        <f t="shared" ca="1" si="4"/>
        <v>0.65914113272247288</v>
      </c>
      <c r="C302" s="94" t="s">
        <v>493</v>
      </c>
    </row>
    <row r="303" spans="1:3" x14ac:dyDescent="0.2">
      <c r="A303" s="94">
        <v>301</v>
      </c>
      <c r="B303" s="94">
        <f t="shared" ca="1" si="4"/>
        <v>0.93326978103192904</v>
      </c>
      <c r="C303" s="94" t="s">
        <v>493</v>
      </c>
    </row>
    <row r="304" spans="1:3" x14ac:dyDescent="0.2">
      <c r="A304" s="94">
        <v>302</v>
      </c>
      <c r="B304" s="94">
        <f t="shared" ca="1" si="4"/>
        <v>0.63296120621702068</v>
      </c>
      <c r="C304" s="94" t="s">
        <v>493</v>
      </c>
    </row>
    <row r="305" spans="1:3" x14ac:dyDescent="0.2">
      <c r="A305" s="94">
        <v>303</v>
      </c>
      <c r="B305" s="94">
        <f t="shared" ca="1" si="4"/>
        <v>0.77060688999490712</v>
      </c>
      <c r="C305" s="94" t="s">
        <v>493</v>
      </c>
    </row>
    <row r="306" spans="1:3" x14ac:dyDescent="0.2">
      <c r="A306" s="94">
        <v>304</v>
      </c>
      <c r="B306" s="94">
        <f t="shared" ca="1" si="4"/>
        <v>0.77032784750401051</v>
      </c>
      <c r="C306" s="94" t="s">
        <v>493</v>
      </c>
    </row>
    <row r="307" spans="1:3" x14ac:dyDescent="0.2">
      <c r="A307" s="94">
        <v>305</v>
      </c>
      <c r="B307" s="94">
        <f t="shared" ca="1" si="4"/>
        <v>0.51531463710267533</v>
      </c>
      <c r="C307" s="94" t="s">
        <v>492</v>
      </c>
    </row>
    <row r="308" spans="1:3" x14ac:dyDescent="0.2">
      <c r="A308" s="94">
        <v>306</v>
      </c>
      <c r="B308" s="94">
        <f t="shared" ca="1" si="4"/>
        <v>0.65851145372695696</v>
      </c>
      <c r="C308" s="94" t="s">
        <v>493</v>
      </c>
    </row>
    <row r="309" spans="1:3" x14ac:dyDescent="0.2">
      <c r="A309" s="94">
        <v>307</v>
      </c>
      <c r="B309" s="94">
        <f t="shared" ca="1" si="4"/>
        <v>0.73846041973352605</v>
      </c>
      <c r="C309" s="94" t="s">
        <v>492</v>
      </c>
    </row>
    <row r="310" spans="1:3" x14ac:dyDescent="0.2">
      <c r="A310" s="94">
        <v>308</v>
      </c>
      <c r="B310" s="94">
        <f t="shared" ca="1" si="4"/>
        <v>0.66738021583811036</v>
      </c>
      <c r="C310" s="94" t="s">
        <v>493</v>
      </c>
    </row>
    <row r="311" spans="1:3" x14ac:dyDescent="0.2">
      <c r="A311" s="94">
        <v>309</v>
      </c>
      <c r="B311" s="94">
        <f t="shared" ca="1" si="4"/>
        <v>0.68005073018877349</v>
      </c>
      <c r="C311" s="94" t="s">
        <v>493</v>
      </c>
    </row>
    <row r="312" spans="1:3" x14ac:dyDescent="0.2">
      <c r="A312" s="94">
        <v>310</v>
      </c>
      <c r="B312" s="94">
        <f t="shared" ca="1" si="4"/>
        <v>0.61250203195928954</v>
      </c>
      <c r="C312" s="94" t="s">
        <v>492</v>
      </c>
    </row>
    <row r="313" spans="1:3" x14ac:dyDescent="0.2">
      <c r="A313" s="94">
        <v>311</v>
      </c>
      <c r="B313" s="94">
        <f t="shared" ca="1" si="4"/>
        <v>0.70368136045521168</v>
      </c>
      <c r="C313" s="94" t="s">
        <v>493</v>
      </c>
    </row>
    <row r="314" spans="1:3" x14ac:dyDescent="0.2">
      <c r="A314" s="94">
        <v>312</v>
      </c>
      <c r="B314" s="94">
        <f t="shared" ca="1" si="4"/>
        <v>0.84777765176855091</v>
      </c>
      <c r="C314" s="94" t="s">
        <v>493</v>
      </c>
    </row>
    <row r="315" spans="1:3" x14ac:dyDescent="0.2">
      <c r="A315" s="94">
        <v>313</v>
      </c>
      <c r="B315" s="94">
        <f t="shared" ca="1" si="4"/>
        <v>0.62886898537504865</v>
      </c>
      <c r="C315" s="94" t="s">
        <v>492</v>
      </c>
    </row>
    <row r="316" spans="1:3" x14ac:dyDescent="0.2">
      <c r="A316" s="94">
        <v>314</v>
      </c>
      <c r="B316" s="94">
        <f t="shared" ca="1" si="4"/>
        <v>0.18862794585787274</v>
      </c>
      <c r="C316" s="94" t="s">
        <v>492</v>
      </c>
    </row>
    <row r="317" spans="1:3" x14ac:dyDescent="0.2">
      <c r="A317" s="94">
        <v>315</v>
      </c>
      <c r="B317" s="94">
        <f t="shared" ca="1" si="4"/>
        <v>0.67459329871123874</v>
      </c>
      <c r="C317" s="94" t="s">
        <v>493</v>
      </c>
    </row>
    <row r="318" spans="1:3" x14ac:dyDescent="0.2">
      <c r="A318" s="94">
        <v>316</v>
      </c>
      <c r="B318" s="94">
        <f t="shared" ca="1" si="4"/>
        <v>0.67198570186217665</v>
      </c>
      <c r="C318" s="94" t="s">
        <v>493</v>
      </c>
    </row>
    <row r="319" spans="1:3" x14ac:dyDescent="0.2">
      <c r="A319" s="94">
        <v>317</v>
      </c>
      <c r="B319" s="94">
        <f t="shared" ca="1" si="4"/>
        <v>0.56323939484388708</v>
      </c>
      <c r="C319" s="94" t="s">
        <v>492</v>
      </c>
    </row>
    <row r="320" spans="1:3" x14ac:dyDescent="0.2">
      <c r="A320" s="94">
        <v>318</v>
      </c>
      <c r="B320" s="94">
        <f t="shared" ca="1" si="4"/>
        <v>0.59456043880063514</v>
      </c>
      <c r="C320" s="94" t="s">
        <v>493</v>
      </c>
    </row>
    <row r="321" spans="1:3" x14ac:dyDescent="0.2">
      <c r="A321" s="94">
        <v>319</v>
      </c>
      <c r="B321" s="94">
        <f t="shared" ca="1" si="4"/>
        <v>0.39211262164866256</v>
      </c>
      <c r="C321" s="94" t="s">
        <v>492</v>
      </c>
    </row>
    <row r="322" spans="1:3" x14ac:dyDescent="0.2">
      <c r="A322" s="94">
        <v>320</v>
      </c>
      <c r="B322" s="94">
        <f t="shared" ca="1" si="4"/>
        <v>0.43192343109336562</v>
      </c>
      <c r="C322" s="94" t="s">
        <v>492</v>
      </c>
    </row>
    <row r="323" spans="1:3" x14ac:dyDescent="0.2">
      <c r="A323" s="94">
        <v>321</v>
      </c>
      <c r="B323" s="94">
        <f t="shared" ref="B323:B386" ca="1" si="5">IF(C323="Bomb",_xlfn.NORM.INV(RAND(),0.7,0.1),_xlfn.NORM.INV(RAND(),0.6,0.15))</f>
        <v>0.48518209985102312</v>
      </c>
      <c r="C323" s="94" t="s">
        <v>493</v>
      </c>
    </row>
    <row r="324" spans="1:3" x14ac:dyDescent="0.2">
      <c r="A324" s="94">
        <v>322</v>
      </c>
      <c r="B324" s="94">
        <f t="shared" ca="1" si="5"/>
        <v>0.71234984983785032</v>
      </c>
      <c r="C324" s="94" t="s">
        <v>493</v>
      </c>
    </row>
    <row r="325" spans="1:3" x14ac:dyDescent="0.2">
      <c r="A325" s="94">
        <v>323</v>
      </c>
      <c r="B325" s="94">
        <f t="shared" ca="1" si="5"/>
        <v>0.77862858487184861</v>
      </c>
      <c r="C325" s="94" t="s">
        <v>493</v>
      </c>
    </row>
    <row r="326" spans="1:3" x14ac:dyDescent="0.2">
      <c r="A326" s="94">
        <v>324</v>
      </c>
      <c r="B326" s="94">
        <f t="shared" ca="1" si="5"/>
        <v>0.74352880023371015</v>
      </c>
      <c r="C326" s="94" t="s">
        <v>492</v>
      </c>
    </row>
    <row r="327" spans="1:3" x14ac:dyDescent="0.2">
      <c r="A327" s="94">
        <v>325</v>
      </c>
      <c r="B327" s="94">
        <f t="shared" ca="1" si="5"/>
        <v>0.26597620165553243</v>
      </c>
      <c r="C327" s="94" t="s">
        <v>492</v>
      </c>
    </row>
    <row r="328" spans="1:3" x14ac:dyDescent="0.2">
      <c r="A328" s="94">
        <v>326</v>
      </c>
      <c r="B328" s="94">
        <f t="shared" ca="1" si="5"/>
        <v>0.65768606508471372</v>
      </c>
      <c r="C328" s="94" t="s">
        <v>493</v>
      </c>
    </row>
    <row r="329" spans="1:3" x14ac:dyDescent="0.2">
      <c r="A329" s="94">
        <v>327</v>
      </c>
      <c r="B329" s="94">
        <f t="shared" ca="1" si="5"/>
        <v>0.41541729592709764</v>
      </c>
      <c r="C329" s="94" t="s">
        <v>492</v>
      </c>
    </row>
    <row r="330" spans="1:3" x14ac:dyDescent="0.2">
      <c r="A330" s="94">
        <v>328</v>
      </c>
      <c r="B330" s="94">
        <f t="shared" ca="1" si="5"/>
        <v>0.78520108870489147</v>
      </c>
      <c r="C330" s="94" t="s">
        <v>492</v>
      </c>
    </row>
    <row r="331" spans="1:3" x14ac:dyDescent="0.2">
      <c r="A331" s="94">
        <v>329</v>
      </c>
      <c r="B331" s="94">
        <f t="shared" ca="1" si="5"/>
        <v>0.78504303944467935</v>
      </c>
      <c r="C331" s="94" t="s">
        <v>493</v>
      </c>
    </row>
    <row r="332" spans="1:3" x14ac:dyDescent="0.2">
      <c r="A332" s="94">
        <v>330</v>
      </c>
      <c r="B332" s="94">
        <f t="shared" ca="1" si="5"/>
        <v>0.45628446189835342</v>
      </c>
      <c r="C332" s="94" t="s">
        <v>492</v>
      </c>
    </row>
    <row r="333" spans="1:3" x14ac:dyDescent="0.2">
      <c r="A333" s="94">
        <v>331</v>
      </c>
      <c r="B333" s="94">
        <f t="shared" ca="1" si="5"/>
        <v>0.18344246171492468</v>
      </c>
      <c r="C333" s="94" t="s">
        <v>492</v>
      </c>
    </row>
    <row r="334" spans="1:3" x14ac:dyDescent="0.2">
      <c r="A334" s="94">
        <v>332</v>
      </c>
      <c r="B334" s="94">
        <f t="shared" ca="1" si="5"/>
        <v>0.54789601453683412</v>
      </c>
      <c r="C334" s="94" t="s">
        <v>493</v>
      </c>
    </row>
    <row r="335" spans="1:3" x14ac:dyDescent="0.2">
      <c r="A335" s="94">
        <v>333</v>
      </c>
      <c r="B335" s="94">
        <f t="shared" ca="1" si="5"/>
        <v>0.42391988993168123</v>
      </c>
      <c r="C335" s="94" t="s">
        <v>492</v>
      </c>
    </row>
    <row r="336" spans="1:3" x14ac:dyDescent="0.2">
      <c r="A336" s="94">
        <v>334</v>
      </c>
      <c r="B336" s="94">
        <f t="shared" ca="1" si="5"/>
        <v>0.42545711545832954</v>
      </c>
      <c r="C336" s="94" t="s">
        <v>492</v>
      </c>
    </row>
    <row r="337" spans="1:3" x14ac:dyDescent="0.2">
      <c r="A337" s="94">
        <v>335</v>
      </c>
      <c r="B337" s="94">
        <f t="shared" ca="1" si="5"/>
        <v>0.52144610153799753</v>
      </c>
      <c r="C337" s="94" t="s">
        <v>492</v>
      </c>
    </row>
    <row r="338" spans="1:3" x14ac:dyDescent="0.2">
      <c r="A338" s="94">
        <v>336</v>
      </c>
      <c r="B338" s="94">
        <f t="shared" ca="1" si="5"/>
        <v>0.70509010656682103</v>
      </c>
      <c r="C338" s="94" t="s">
        <v>493</v>
      </c>
    </row>
    <row r="339" spans="1:3" x14ac:dyDescent="0.2">
      <c r="A339" s="94">
        <v>337</v>
      </c>
      <c r="B339" s="94">
        <f t="shared" ca="1" si="5"/>
        <v>0.68016257811807579</v>
      </c>
      <c r="C339" s="94" t="s">
        <v>493</v>
      </c>
    </row>
    <row r="340" spans="1:3" x14ac:dyDescent="0.2">
      <c r="A340" s="94">
        <v>338</v>
      </c>
      <c r="B340" s="94">
        <f t="shared" ca="1" si="5"/>
        <v>0.58327250131205499</v>
      </c>
      <c r="C340" s="94" t="s">
        <v>493</v>
      </c>
    </row>
    <row r="341" spans="1:3" x14ac:dyDescent="0.2">
      <c r="A341" s="94">
        <v>339</v>
      </c>
      <c r="B341" s="94">
        <f t="shared" ca="1" si="5"/>
        <v>0.48981492250203656</v>
      </c>
      <c r="C341" s="94" t="s">
        <v>492</v>
      </c>
    </row>
    <row r="342" spans="1:3" x14ac:dyDescent="0.2">
      <c r="A342" s="94">
        <v>340</v>
      </c>
      <c r="B342" s="94">
        <f t="shared" ca="1" si="5"/>
        <v>0.75060672655074712</v>
      </c>
      <c r="C342" s="94" t="s">
        <v>492</v>
      </c>
    </row>
    <row r="343" spans="1:3" x14ac:dyDescent="0.2">
      <c r="A343" s="94">
        <v>341</v>
      </c>
      <c r="B343" s="94">
        <f t="shared" ca="1" si="5"/>
        <v>0.59924684692082975</v>
      </c>
      <c r="C343" s="94" t="s">
        <v>492</v>
      </c>
    </row>
    <row r="344" spans="1:3" x14ac:dyDescent="0.2">
      <c r="A344" s="94">
        <v>342</v>
      </c>
      <c r="B344" s="94">
        <f t="shared" ca="1" si="5"/>
        <v>0.59284297735588443</v>
      </c>
      <c r="C344" s="94" t="s">
        <v>492</v>
      </c>
    </row>
    <row r="345" spans="1:3" x14ac:dyDescent="0.2">
      <c r="A345" s="94">
        <v>343</v>
      </c>
      <c r="B345" s="94">
        <f t="shared" ca="1" si="5"/>
        <v>0.67107384869878539</v>
      </c>
      <c r="C345" s="94" t="s">
        <v>493</v>
      </c>
    </row>
    <row r="346" spans="1:3" x14ac:dyDescent="0.2">
      <c r="A346" s="94">
        <v>344</v>
      </c>
      <c r="B346" s="94">
        <f t="shared" ca="1" si="5"/>
        <v>0.54146696495273716</v>
      </c>
      <c r="C346" s="94" t="s">
        <v>493</v>
      </c>
    </row>
    <row r="347" spans="1:3" x14ac:dyDescent="0.2">
      <c r="A347" s="94">
        <v>345</v>
      </c>
      <c r="B347" s="94">
        <f t="shared" ca="1" si="5"/>
        <v>0.48991420060434254</v>
      </c>
      <c r="C347" s="94" t="s">
        <v>492</v>
      </c>
    </row>
    <row r="348" spans="1:3" x14ac:dyDescent="0.2">
      <c r="A348" s="94">
        <v>346</v>
      </c>
      <c r="B348" s="94">
        <f t="shared" ca="1" si="5"/>
        <v>0.82718273676169884</v>
      </c>
      <c r="C348" s="94" t="s">
        <v>493</v>
      </c>
    </row>
    <row r="349" spans="1:3" x14ac:dyDescent="0.2">
      <c r="A349" s="94">
        <v>347</v>
      </c>
      <c r="B349" s="94">
        <f t="shared" ca="1" si="5"/>
        <v>0.58940684583017788</v>
      </c>
      <c r="C349" s="94" t="s">
        <v>492</v>
      </c>
    </row>
    <row r="350" spans="1:3" x14ac:dyDescent="0.2">
      <c r="A350" s="94">
        <v>348</v>
      </c>
      <c r="B350" s="94">
        <f t="shared" ca="1" si="5"/>
        <v>0.7491607612256983</v>
      </c>
      <c r="C350" s="94" t="s">
        <v>493</v>
      </c>
    </row>
    <row r="351" spans="1:3" x14ac:dyDescent="0.2">
      <c r="A351" s="94">
        <v>349</v>
      </c>
      <c r="B351" s="94">
        <f t="shared" ca="1" si="5"/>
        <v>0.64247046370123373</v>
      </c>
      <c r="C351" s="94" t="s">
        <v>493</v>
      </c>
    </row>
    <row r="352" spans="1:3" x14ac:dyDescent="0.2">
      <c r="A352" s="94">
        <v>350</v>
      </c>
      <c r="B352" s="94">
        <f t="shared" ca="1" si="5"/>
        <v>0.78380990887260138</v>
      </c>
      <c r="C352" s="94" t="s">
        <v>492</v>
      </c>
    </row>
    <row r="353" spans="1:3" x14ac:dyDescent="0.2">
      <c r="A353" s="94">
        <v>351</v>
      </c>
      <c r="B353" s="94">
        <f t="shared" ca="1" si="5"/>
        <v>0.52853845695358026</v>
      </c>
      <c r="C353" s="94" t="s">
        <v>492</v>
      </c>
    </row>
    <row r="354" spans="1:3" x14ac:dyDescent="0.2">
      <c r="A354" s="94">
        <v>352</v>
      </c>
      <c r="B354" s="94">
        <f t="shared" ca="1" si="5"/>
        <v>0.47975470925461283</v>
      </c>
      <c r="C354" s="94" t="s">
        <v>492</v>
      </c>
    </row>
    <row r="355" spans="1:3" x14ac:dyDescent="0.2">
      <c r="A355" s="94">
        <v>353</v>
      </c>
      <c r="B355" s="94">
        <f t="shared" ca="1" si="5"/>
        <v>0.73927820981599046</v>
      </c>
      <c r="C355" s="94" t="s">
        <v>493</v>
      </c>
    </row>
    <row r="356" spans="1:3" x14ac:dyDescent="0.2">
      <c r="A356" s="94">
        <v>354</v>
      </c>
      <c r="B356" s="94">
        <f t="shared" ca="1" si="5"/>
        <v>0.66935522343121745</v>
      </c>
      <c r="C356" s="94" t="s">
        <v>493</v>
      </c>
    </row>
    <row r="357" spans="1:3" x14ac:dyDescent="0.2">
      <c r="A357" s="94">
        <v>355</v>
      </c>
      <c r="B357" s="94">
        <f t="shared" ca="1" si="5"/>
        <v>0.68683204835987111</v>
      </c>
      <c r="C357" s="94" t="s">
        <v>493</v>
      </c>
    </row>
    <row r="358" spans="1:3" x14ac:dyDescent="0.2">
      <c r="A358" s="94">
        <v>356</v>
      </c>
      <c r="B358" s="94">
        <f t="shared" ca="1" si="5"/>
        <v>0.74826165357152197</v>
      </c>
      <c r="C358" s="94" t="s">
        <v>493</v>
      </c>
    </row>
    <row r="359" spans="1:3" x14ac:dyDescent="0.2">
      <c r="A359" s="94">
        <v>357</v>
      </c>
      <c r="B359" s="94">
        <f t="shared" ca="1" si="5"/>
        <v>0.87999972568754625</v>
      </c>
      <c r="C359" s="94" t="s">
        <v>492</v>
      </c>
    </row>
    <row r="360" spans="1:3" x14ac:dyDescent="0.2">
      <c r="A360" s="94">
        <v>358</v>
      </c>
      <c r="B360" s="94">
        <f t="shared" ca="1" si="5"/>
        <v>0.8000481687106421</v>
      </c>
      <c r="C360" s="94" t="s">
        <v>493</v>
      </c>
    </row>
    <row r="361" spans="1:3" x14ac:dyDescent="0.2">
      <c r="A361" s="94">
        <v>359</v>
      </c>
      <c r="B361" s="94">
        <f t="shared" ca="1" si="5"/>
        <v>0.69861681439701018</v>
      </c>
      <c r="C361" s="94" t="s">
        <v>492</v>
      </c>
    </row>
    <row r="362" spans="1:3" x14ac:dyDescent="0.2">
      <c r="A362" s="94">
        <v>360</v>
      </c>
      <c r="B362" s="94">
        <f t="shared" ca="1" si="5"/>
        <v>0.72830766373742917</v>
      </c>
      <c r="C362" s="94" t="s">
        <v>492</v>
      </c>
    </row>
    <row r="363" spans="1:3" x14ac:dyDescent="0.2">
      <c r="A363" s="94">
        <v>361</v>
      </c>
      <c r="B363" s="94">
        <f t="shared" ca="1" si="5"/>
        <v>0.56360168024311619</v>
      </c>
      <c r="C363" s="94" t="s">
        <v>493</v>
      </c>
    </row>
    <row r="364" spans="1:3" x14ac:dyDescent="0.2">
      <c r="A364" s="94">
        <v>362</v>
      </c>
      <c r="B364" s="94">
        <f t="shared" ca="1" si="5"/>
        <v>0.63080194196334727</v>
      </c>
      <c r="C364" s="94" t="s">
        <v>493</v>
      </c>
    </row>
    <row r="365" spans="1:3" x14ac:dyDescent="0.2">
      <c r="A365" s="94">
        <v>363</v>
      </c>
      <c r="B365" s="94">
        <f t="shared" ca="1" si="5"/>
        <v>0.50822785881246446</v>
      </c>
      <c r="C365" s="94" t="s">
        <v>492</v>
      </c>
    </row>
    <row r="366" spans="1:3" x14ac:dyDescent="0.2">
      <c r="A366" s="94">
        <v>364</v>
      </c>
      <c r="B366" s="94">
        <f t="shared" ca="1" si="5"/>
        <v>0.57938090960297062</v>
      </c>
      <c r="C366" s="94" t="s">
        <v>493</v>
      </c>
    </row>
    <row r="367" spans="1:3" x14ac:dyDescent="0.2">
      <c r="A367" s="94">
        <v>365</v>
      </c>
      <c r="B367" s="94">
        <f t="shared" ca="1" si="5"/>
        <v>0.48911378938499506</v>
      </c>
      <c r="C367" s="94" t="s">
        <v>492</v>
      </c>
    </row>
    <row r="368" spans="1:3" x14ac:dyDescent="0.2">
      <c r="A368" s="94">
        <v>366</v>
      </c>
      <c r="B368" s="94">
        <f t="shared" ca="1" si="5"/>
        <v>0.61166516112203873</v>
      </c>
      <c r="C368" s="94" t="s">
        <v>492</v>
      </c>
    </row>
    <row r="369" spans="1:3" x14ac:dyDescent="0.2">
      <c r="A369" s="94">
        <v>367</v>
      </c>
      <c r="B369" s="94">
        <f t="shared" ca="1" si="5"/>
        <v>0.91474005054075525</v>
      </c>
      <c r="C369" s="94" t="s">
        <v>493</v>
      </c>
    </row>
    <row r="370" spans="1:3" x14ac:dyDescent="0.2">
      <c r="A370" s="94">
        <v>368</v>
      </c>
      <c r="B370" s="94">
        <f t="shared" ca="1" si="5"/>
        <v>0.57440739539928953</v>
      </c>
      <c r="C370" s="94" t="s">
        <v>493</v>
      </c>
    </row>
    <row r="371" spans="1:3" x14ac:dyDescent="0.2">
      <c r="A371" s="94">
        <v>369</v>
      </c>
      <c r="B371" s="94">
        <f t="shared" ca="1" si="5"/>
        <v>0.77871417791963105</v>
      </c>
      <c r="C371" s="94" t="s">
        <v>492</v>
      </c>
    </row>
    <row r="372" spans="1:3" x14ac:dyDescent="0.2">
      <c r="A372" s="94">
        <v>370</v>
      </c>
      <c r="B372" s="94">
        <f t="shared" ca="1" si="5"/>
        <v>0.58288670634645579</v>
      </c>
      <c r="C372" s="94" t="s">
        <v>493</v>
      </c>
    </row>
    <row r="373" spans="1:3" x14ac:dyDescent="0.2">
      <c r="A373" s="94">
        <v>371</v>
      </c>
      <c r="B373" s="94">
        <f t="shared" ca="1" si="5"/>
        <v>0.56150246907489154</v>
      </c>
      <c r="C373" s="94" t="s">
        <v>493</v>
      </c>
    </row>
    <row r="374" spans="1:3" x14ac:dyDescent="0.2">
      <c r="A374" s="94">
        <v>372</v>
      </c>
      <c r="B374" s="94">
        <f t="shared" ca="1" si="5"/>
        <v>0.4353022394703393</v>
      </c>
      <c r="C374" s="94" t="s">
        <v>492</v>
      </c>
    </row>
    <row r="375" spans="1:3" x14ac:dyDescent="0.2">
      <c r="A375" s="94">
        <v>373</v>
      </c>
      <c r="B375" s="94">
        <f t="shared" ca="1" si="5"/>
        <v>0.606351998182458</v>
      </c>
      <c r="C375" s="94" t="s">
        <v>493</v>
      </c>
    </row>
    <row r="376" spans="1:3" x14ac:dyDescent="0.2">
      <c r="A376" s="94">
        <v>374</v>
      </c>
      <c r="B376" s="94">
        <f t="shared" ca="1" si="5"/>
        <v>0.93623932823098699</v>
      </c>
      <c r="C376" s="94" t="s">
        <v>493</v>
      </c>
    </row>
    <row r="377" spans="1:3" x14ac:dyDescent="0.2">
      <c r="A377" s="94">
        <v>375</v>
      </c>
      <c r="B377" s="94">
        <f t="shared" ca="1" si="5"/>
        <v>0.75442526249741126</v>
      </c>
      <c r="C377" s="94" t="s">
        <v>492</v>
      </c>
    </row>
    <row r="378" spans="1:3" x14ac:dyDescent="0.2">
      <c r="A378" s="94">
        <v>376</v>
      </c>
      <c r="B378" s="94">
        <f t="shared" ca="1" si="5"/>
        <v>0.63501640892003963</v>
      </c>
      <c r="C378" s="94" t="s">
        <v>493</v>
      </c>
    </row>
    <row r="379" spans="1:3" x14ac:dyDescent="0.2">
      <c r="A379" s="94">
        <v>377</v>
      </c>
      <c r="B379" s="94">
        <f t="shared" ca="1" si="5"/>
        <v>0.73439297541809612</v>
      </c>
      <c r="C379" s="94" t="s">
        <v>493</v>
      </c>
    </row>
    <row r="380" spans="1:3" x14ac:dyDescent="0.2">
      <c r="A380" s="94">
        <v>378</v>
      </c>
      <c r="B380" s="94">
        <f t="shared" ca="1" si="5"/>
        <v>0.80312969216368235</v>
      </c>
      <c r="C380" s="94" t="s">
        <v>493</v>
      </c>
    </row>
    <row r="381" spans="1:3" x14ac:dyDescent="0.2">
      <c r="A381" s="94">
        <v>379</v>
      </c>
      <c r="B381" s="94">
        <f t="shared" ca="1" si="5"/>
        <v>0.72139742096058279</v>
      </c>
      <c r="C381" s="94" t="s">
        <v>493</v>
      </c>
    </row>
    <row r="382" spans="1:3" x14ac:dyDescent="0.2">
      <c r="A382" s="94">
        <v>380</v>
      </c>
      <c r="B382" s="94">
        <f t="shared" ca="1" si="5"/>
        <v>0.78769362259600351</v>
      </c>
      <c r="C382" s="94" t="s">
        <v>493</v>
      </c>
    </row>
    <row r="383" spans="1:3" x14ac:dyDescent="0.2">
      <c r="A383" s="94">
        <v>381</v>
      </c>
      <c r="B383" s="94">
        <f t="shared" ca="1" si="5"/>
        <v>0.55506654523894239</v>
      </c>
      <c r="C383" s="94" t="s">
        <v>493</v>
      </c>
    </row>
    <row r="384" spans="1:3" x14ac:dyDescent="0.2">
      <c r="A384" s="94">
        <v>382</v>
      </c>
      <c r="B384" s="94">
        <f t="shared" ca="1" si="5"/>
        <v>0.56945643431870185</v>
      </c>
      <c r="C384" s="94" t="s">
        <v>493</v>
      </c>
    </row>
    <row r="385" spans="1:3" x14ac:dyDescent="0.2">
      <c r="A385" s="94">
        <v>383</v>
      </c>
      <c r="B385" s="94">
        <f t="shared" ca="1" si="5"/>
        <v>0.41294440956734391</v>
      </c>
      <c r="C385" s="94" t="s">
        <v>492</v>
      </c>
    </row>
    <row r="386" spans="1:3" x14ac:dyDescent="0.2">
      <c r="A386" s="94">
        <v>384</v>
      </c>
      <c r="B386" s="94">
        <f t="shared" ca="1" si="5"/>
        <v>0.69964314286775375</v>
      </c>
      <c r="C386" s="94" t="s">
        <v>493</v>
      </c>
    </row>
    <row r="387" spans="1:3" x14ac:dyDescent="0.2">
      <c r="A387" s="94">
        <v>385</v>
      </c>
      <c r="B387" s="94">
        <f t="shared" ref="B387:B450" ca="1" si="6">IF(C387="Bomb",_xlfn.NORM.INV(RAND(),0.7,0.1),_xlfn.NORM.INV(RAND(),0.6,0.15))</f>
        <v>0.49493218258813504</v>
      </c>
      <c r="C387" s="94" t="s">
        <v>492</v>
      </c>
    </row>
    <row r="388" spans="1:3" x14ac:dyDescent="0.2">
      <c r="A388" s="94">
        <v>386</v>
      </c>
      <c r="B388" s="94">
        <f t="shared" ca="1" si="6"/>
        <v>0.44579060575349028</v>
      </c>
      <c r="C388" s="94" t="s">
        <v>492</v>
      </c>
    </row>
    <row r="389" spans="1:3" x14ac:dyDescent="0.2">
      <c r="A389" s="94">
        <v>387</v>
      </c>
      <c r="B389" s="94">
        <f t="shared" ca="1" si="6"/>
        <v>0.4719424786596717</v>
      </c>
      <c r="C389" s="94" t="s">
        <v>492</v>
      </c>
    </row>
    <row r="390" spans="1:3" x14ac:dyDescent="0.2">
      <c r="A390" s="94">
        <v>388</v>
      </c>
      <c r="B390" s="94">
        <f t="shared" ca="1" si="6"/>
        <v>0.51639088669924826</v>
      </c>
      <c r="C390" s="94" t="s">
        <v>492</v>
      </c>
    </row>
    <row r="391" spans="1:3" x14ac:dyDescent="0.2">
      <c r="A391" s="94">
        <v>389</v>
      </c>
      <c r="B391" s="94">
        <f t="shared" ca="1" si="6"/>
        <v>0.16371893915374969</v>
      </c>
      <c r="C391" s="94" t="s">
        <v>492</v>
      </c>
    </row>
    <row r="392" spans="1:3" x14ac:dyDescent="0.2">
      <c r="A392" s="94">
        <v>390</v>
      </c>
      <c r="B392" s="94">
        <f t="shared" ca="1" si="6"/>
        <v>0.65941621313073417</v>
      </c>
      <c r="C392" s="94" t="s">
        <v>493</v>
      </c>
    </row>
    <row r="393" spans="1:3" x14ac:dyDescent="0.2">
      <c r="A393" s="94">
        <v>391</v>
      </c>
      <c r="B393" s="94">
        <f t="shared" ca="1" si="6"/>
        <v>0.72184308189052782</v>
      </c>
      <c r="C393" s="94" t="s">
        <v>493</v>
      </c>
    </row>
    <row r="394" spans="1:3" x14ac:dyDescent="0.2">
      <c r="A394" s="94">
        <v>392</v>
      </c>
      <c r="B394" s="94">
        <f t="shared" ca="1" si="6"/>
        <v>0.48433020255796866</v>
      </c>
      <c r="C394" s="94" t="s">
        <v>492</v>
      </c>
    </row>
    <row r="395" spans="1:3" x14ac:dyDescent="0.2">
      <c r="A395" s="94">
        <v>393</v>
      </c>
      <c r="B395" s="94">
        <f t="shared" ca="1" si="6"/>
        <v>0.52385667224614263</v>
      </c>
      <c r="C395" s="94" t="s">
        <v>492</v>
      </c>
    </row>
    <row r="396" spans="1:3" x14ac:dyDescent="0.2">
      <c r="A396" s="94">
        <v>394</v>
      </c>
      <c r="B396" s="94">
        <f t="shared" ca="1" si="6"/>
        <v>0.38622571576846265</v>
      </c>
      <c r="C396" s="94" t="s">
        <v>492</v>
      </c>
    </row>
    <row r="397" spans="1:3" x14ac:dyDescent="0.2">
      <c r="A397" s="94">
        <v>395</v>
      </c>
      <c r="B397" s="94">
        <f t="shared" ca="1" si="6"/>
        <v>0.77127406358572392</v>
      </c>
      <c r="C397" s="94" t="s">
        <v>493</v>
      </c>
    </row>
    <row r="398" spans="1:3" x14ac:dyDescent="0.2">
      <c r="A398" s="94">
        <v>396</v>
      </c>
      <c r="B398" s="94">
        <f t="shared" ca="1" si="6"/>
        <v>0.59706388342541594</v>
      </c>
      <c r="C398" s="94" t="s">
        <v>493</v>
      </c>
    </row>
    <row r="399" spans="1:3" x14ac:dyDescent="0.2">
      <c r="A399" s="94">
        <v>397</v>
      </c>
      <c r="B399" s="94">
        <f t="shared" ca="1" si="6"/>
        <v>0.71085196229664127</v>
      </c>
      <c r="C399" s="94" t="s">
        <v>492</v>
      </c>
    </row>
    <row r="400" spans="1:3" x14ac:dyDescent="0.2">
      <c r="A400" s="94">
        <v>398</v>
      </c>
      <c r="B400" s="94">
        <f t="shared" ca="1" si="6"/>
        <v>0.82912616504257408</v>
      </c>
      <c r="C400" s="94" t="s">
        <v>493</v>
      </c>
    </row>
    <row r="401" spans="1:3" x14ac:dyDescent="0.2">
      <c r="A401" s="94">
        <v>399</v>
      </c>
      <c r="B401" s="94">
        <f t="shared" ca="1" si="6"/>
        <v>0.61839173275376835</v>
      </c>
      <c r="C401" s="94" t="s">
        <v>492</v>
      </c>
    </row>
    <row r="402" spans="1:3" x14ac:dyDescent="0.2">
      <c r="A402" s="94">
        <v>400</v>
      </c>
      <c r="B402" s="94">
        <f t="shared" ca="1" si="6"/>
        <v>0.78362073600753557</v>
      </c>
      <c r="C402" s="94" t="s">
        <v>493</v>
      </c>
    </row>
    <row r="403" spans="1:3" x14ac:dyDescent="0.2">
      <c r="A403" s="94">
        <v>401</v>
      </c>
      <c r="B403" s="94">
        <f t="shared" ca="1" si="6"/>
        <v>0.40933055061926227</v>
      </c>
      <c r="C403" s="94" t="s">
        <v>492</v>
      </c>
    </row>
    <row r="404" spans="1:3" x14ac:dyDescent="0.2">
      <c r="A404" s="94">
        <v>402</v>
      </c>
      <c r="B404" s="94">
        <f t="shared" ca="1" si="6"/>
        <v>0.67156555204443358</v>
      </c>
      <c r="C404" s="94" t="s">
        <v>492</v>
      </c>
    </row>
    <row r="405" spans="1:3" x14ac:dyDescent="0.2">
      <c r="A405" s="94">
        <v>403</v>
      </c>
      <c r="B405" s="94">
        <f t="shared" ca="1" si="6"/>
        <v>0.49894737346140727</v>
      </c>
      <c r="C405" s="94" t="s">
        <v>492</v>
      </c>
    </row>
    <row r="406" spans="1:3" x14ac:dyDescent="0.2">
      <c r="A406" s="94">
        <v>404</v>
      </c>
      <c r="B406" s="94">
        <f t="shared" ca="1" si="6"/>
        <v>0.66765718159750675</v>
      </c>
      <c r="C406" s="94" t="s">
        <v>493</v>
      </c>
    </row>
    <row r="407" spans="1:3" x14ac:dyDescent="0.2">
      <c r="A407" s="94">
        <v>405</v>
      </c>
      <c r="B407" s="94">
        <f t="shared" ca="1" si="6"/>
        <v>0.56480033501920157</v>
      </c>
      <c r="C407" s="94" t="s">
        <v>493</v>
      </c>
    </row>
    <row r="408" spans="1:3" x14ac:dyDescent="0.2">
      <c r="A408" s="94">
        <v>406</v>
      </c>
      <c r="B408" s="94">
        <f t="shared" ca="1" si="6"/>
        <v>0.39397256885381793</v>
      </c>
      <c r="C408" s="94" t="s">
        <v>492</v>
      </c>
    </row>
    <row r="409" spans="1:3" x14ac:dyDescent="0.2">
      <c r="A409" s="94">
        <v>407</v>
      </c>
      <c r="B409" s="94">
        <f t="shared" ca="1" si="6"/>
        <v>0.59809648391671444</v>
      </c>
      <c r="C409" s="94" t="s">
        <v>492</v>
      </c>
    </row>
    <row r="410" spans="1:3" x14ac:dyDescent="0.2">
      <c r="A410" s="94">
        <v>408</v>
      </c>
      <c r="B410" s="94">
        <f t="shared" ca="1" si="6"/>
        <v>0.74383755384756867</v>
      </c>
      <c r="C410" s="94" t="s">
        <v>493</v>
      </c>
    </row>
    <row r="411" spans="1:3" x14ac:dyDescent="0.2">
      <c r="A411" s="94">
        <v>409</v>
      </c>
      <c r="B411" s="94">
        <f t="shared" ca="1" si="6"/>
        <v>0.7168015471654019</v>
      </c>
      <c r="C411" s="94" t="s">
        <v>493</v>
      </c>
    </row>
    <row r="412" spans="1:3" x14ac:dyDescent="0.2">
      <c r="A412" s="94">
        <v>410</v>
      </c>
      <c r="B412" s="94">
        <f t="shared" ca="1" si="6"/>
        <v>0.76501148657376439</v>
      </c>
      <c r="C412" s="94" t="s">
        <v>493</v>
      </c>
    </row>
    <row r="413" spans="1:3" x14ac:dyDescent="0.2">
      <c r="A413" s="94">
        <v>411</v>
      </c>
      <c r="B413" s="94">
        <f t="shared" ca="1" si="6"/>
        <v>0.41757015394509917</v>
      </c>
      <c r="C413" s="94" t="s">
        <v>492</v>
      </c>
    </row>
    <row r="414" spans="1:3" x14ac:dyDescent="0.2">
      <c r="A414" s="94">
        <v>412</v>
      </c>
      <c r="B414" s="94">
        <f t="shared" ca="1" si="6"/>
        <v>0.53839612056284858</v>
      </c>
      <c r="C414" s="94" t="s">
        <v>492</v>
      </c>
    </row>
    <row r="415" spans="1:3" x14ac:dyDescent="0.2">
      <c r="A415" s="94">
        <v>413</v>
      </c>
      <c r="B415" s="94">
        <f t="shared" ca="1" si="6"/>
        <v>0.65204193434332636</v>
      </c>
      <c r="C415" s="94" t="s">
        <v>493</v>
      </c>
    </row>
    <row r="416" spans="1:3" x14ac:dyDescent="0.2">
      <c r="A416" s="94">
        <v>414</v>
      </c>
      <c r="B416" s="94">
        <f t="shared" ca="1" si="6"/>
        <v>0.87316571905463991</v>
      </c>
      <c r="C416" s="94" t="s">
        <v>493</v>
      </c>
    </row>
    <row r="417" spans="1:3" x14ac:dyDescent="0.2">
      <c r="A417" s="94">
        <v>415</v>
      </c>
      <c r="B417" s="94">
        <f t="shared" ca="1" si="6"/>
        <v>0.61511196141573554</v>
      </c>
      <c r="C417" s="94" t="s">
        <v>492</v>
      </c>
    </row>
    <row r="418" spans="1:3" x14ac:dyDescent="0.2">
      <c r="A418" s="94">
        <v>416</v>
      </c>
      <c r="B418" s="94">
        <f t="shared" ca="1" si="6"/>
        <v>0.68900789262135742</v>
      </c>
      <c r="C418" s="94" t="s">
        <v>493</v>
      </c>
    </row>
    <row r="419" spans="1:3" x14ac:dyDescent="0.2">
      <c r="A419" s="94">
        <v>417</v>
      </c>
      <c r="B419" s="94">
        <f t="shared" ca="1" si="6"/>
        <v>0.75043505962681478</v>
      </c>
      <c r="C419" s="94" t="s">
        <v>493</v>
      </c>
    </row>
    <row r="420" spans="1:3" x14ac:dyDescent="0.2">
      <c r="A420" s="94">
        <v>418</v>
      </c>
      <c r="B420" s="94">
        <f t="shared" ca="1" si="6"/>
        <v>0.55842904347834232</v>
      </c>
      <c r="C420" s="94" t="s">
        <v>492</v>
      </c>
    </row>
    <row r="421" spans="1:3" x14ac:dyDescent="0.2">
      <c r="A421" s="94">
        <v>419</v>
      </c>
      <c r="B421" s="94">
        <f t="shared" ca="1" si="6"/>
        <v>0.62498773591544632</v>
      </c>
      <c r="C421" s="94" t="s">
        <v>492</v>
      </c>
    </row>
    <row r="422" spans="1:3" x14ac:dyDescent="0.2">
      <c r="A422" s="94">
        <v>420</v>
      </c>
      <c r="B422" s="94">
        <f t="shared" ca="1" si="6"/>
        <v>0.7103366096155258</v>
      </c>
      <c r="C422" s="94" t="s">
        <v>493</v>
      </c>
    </row>
    <row r="423" spans="1:3" x14ac:dyDescent="0.2">
      <c r="A423" s="94">
        <v>421</v>
      </c>
      <c r="B423" s="94">
        <f t="shared" ca="1" si="6"/>
        <v>0.72351178242804948</v>
      </c>
      <c r="C423" s="94" t="s">
        <v>493</v>
      </c>
    </row>
    <row r="424" spans="1:3" x14ac:dyDescent="0.2">
      <c r="A424" s="94">
        <v>422</v>
      </c>
      <c r="B424" s="94">
        <f t="shared" ca="1" si="6"/>
        <v>0.46935224014558447</v>
      </c>
      <c r="C424" s="94" t="s">
        <v>492</v>
      </c>
    </row>
    <row r="425" spans="1:3" x14ac:dyDescent="0.2">
      <c r="A425" s="94">
        <v>423</v>
      </c>
      <c r="B425" s="94">
        <f t="shared" ca="1" si="6"/>
        <v>0.24392529709211735</v>
      </c>
      <c r="C425" s="94" t="s">
        <v>492</v>
      </c>
    </row>
    <row r="426" spans="1:3" x14ac:dyDescent="0.2">
      <c r="A426" s="94">
        <v>424</v>
      </c>
      <c r="B426" s="94">
        <f t="shared" ca="1" si="6"/>
        <v>0.61259280191004228</v>
      </c>
      <c r="C426" s="94" t="s">
        <v>492</v>
      </c>
    </row>
    <row r="427" spans="1:3" x14ac:dyDescent="0.2">
      <c r="A427" s="94">
        <v>425</v>
      </c>
      <c r="B427" s="94">
        <f t="shared" ca="1" si="6"/>
        <v>0.72937720239570314</v>
      </c>
      <c r="C427" s="94" t="s">
        <v>493</v>
      </c>
    </row>
    <row r="428" spans="1:3" x14ac:dyDescent="0.2">
      <c r="A428" s="94">
        <v>426</v>
      </c>
      <c r="B428" s="94">
        <f t="shared" ca="1" si="6"/>
        <v>0.69334046354291246</v>
      </c>
      <c r="C428" s="94" t="s">
        <v>492</v>
      </c>
    </row>
    <row r="429" spans="1:3" x14ac:dyDescent="0.2">
      <c r="A429" s="94">
        <v>427</v>
      </c>
      <c r="B429" s="94">
        <f t="shared" ca="1" si="6"/>
        <v>0.79934485238265218</v>
      </c>
      <c r="C429" s="94" t="s">
        <v>493</v>
      </c>
    </row>
    <row r="430" spans="1:3" x14ac:dyDescent="0.2">
      <c r="A430" s="94">
        <v>428</v>
      </c>
      <c r="B430" s="94">
        <f t="shared" ca="1" si="6"/>
        <v>0.40486952540844867</v>
      </c>
      <c r="C430" s="94" t="s">
        <v>492</v>
      </c>
    </row>
    <row r="431" spans="1:3" x14ac:dyDescent="0.2">
      <c r="A431" s="94">
        <v>429</v>
      </c>
      <c r="B431" s="94">
        <f t="shared" ca="1" si="6"/>
        <v>0.53079839456027245</v>
      </c>
      <c r="C431" s="94" t="s">
        <v>492</v>
      </c>
    </row>
    <row r="432" spans="1:3" x14ac:dyDescent="0.2">
      <c r="A432" s="94">
        <v>430</v>
      </c>
      <c r="B432" s="94">
        <f t="shared" ca="1" si="6"/>
        <v>0.62836861957240664</v>
      </c>
      <c r="C432" s="94" t="s">
        <v>493</v>
      </c>
    </row>
    <row r="433" spans="1:3" x14ac:dyDescent="0.2">
      <c r="A433" s="94">
        <v>431</v>
      </c>
      <c r="B433" s="94">
        <f t="shared" ca="1" si="6"/>
        <v>0.77254718877959605</v>
      </c>
      <c r="C433" s="94" t="s">
        <v>493</v>
      </c>
    </row>
    <row r="434" spans="1:3" x14ac:dyDescent="0.2">
      <c r="A434" s="94">
        <v>432</v>
      </c>
      <c r="B434" s="94">
        <f t="shared" ca="1" si="6"/>
        <v>0.75014723593244093</v>
      </c>
      <c r="C434" s="94" t="s">
        <v>492</v>
      </c>
    </row>
    <row r="435" spans="1:3" x14ac:dyDescent="0.2">
      <c r="A435" s="94">
        <v>433</v>
      </c>
      <c r="B435" s="94">
        <f t="shared" ca="1" si="6"/>
        <v>0.81362529745834145</v>
      </c>
      <c r="C435" s="94" t="s">
        <v>493</v>
      </c>
    </row>
    <row r="436" spans="1:3" x14ac:dyDescent="0.2">
      <c r="A436" s="94">
        <v>434</v>
      </c>
      <c r="B436" s="94">
        <f t="shared" ca="1" si="6"/>
        <v>0.43017692360145043</v>
      </c>
      <c r="C436" s="94" t="s">
        <v>492</v>
      </c>
    </row>
    <row r="437" spans="1:3" x14ac:dyDescent="0.2">
      <c r="A437" s="94">
        <v>435</v>
      </c>
      <c r="B437" s="94">
        <f t="shared" ca="1" si="6"/>
        <v>0.59329502821523583</v>
      </c>
      <c r="C437" s="94" t="s">
        <v>493</v>
      </c>
    </row>
    <row r="438" spans="1:3" x14ac:dyDescent="0.2">
      <c r="A438" s="94">
        <v>436</v>
      </c>
      <c r="B438" s="94">
        <f t="shared" ca="1" si="6"/>
        <v>0.70314498995837227</v>
      </c>
      <c r="C438" s="94" t="s">
        <v>493</v>
      </c>
    </row>
    <row r="439" spans="1:3" x14ac:dyDescent="0.2">
      <c r="A439" s="94">
        <v>437</v>
      </c>
      <c r="B439" s="94">
        <f t="shared" ca="1" si="6"/>
        <v>0.61220249880607924</v>
      </c>
      <c r="C439" s="94" t="s">
        <v>492</v>
      </c>
    </row>
    <row r="440" spans="1:3" x14ac:dyDescent="0.2">
      <c r="A440" s="94">
        <v>438</v>
      </c>
      <c r="B440" s="94">
        <f t="shared" ca="1" si="6"/>
        <v>0.74264350297226156</v>
      </c>
      <c r="C440" s="94" t="s">
        <v>493</v>
      </c>
    </row>
    <row r="441" spans="1:3" x14ac:dyDescent="0.2">
      <c r="A441" s="94">
        <v>439</v>
      </c>
      <c r="B441" s="94">
        <f t="shared" ca="1" si="6"/>
        <v>0.52411108614391422</v>
      </c>
      <c r="C441" s="94" t="s">
        <v>493</v>
      </c>
    </row>
    <row r="442" spans="1:3" x14ac:dyDescent="0.2">
      <c r="A442" s="94">
        <v>440</v>
      </c>
      <c r="B442" s="94">
        <f t="shared" ca="1" si="6"/>
        <v>0.66447596591817137</v>
      </c>
      <c r="C442" s="94" t="s">
        <v>493</v>
      </c>
    </row>
    <row r="443" spans="1:3" x14ac:dyDescent="0.2">
      <c r="A443" s="94">
        <v>441</v>
      </c>
      <c r="B443" s="94">
        <f t="shared" ca="1" si="6"/>
        <v>0.73947070005470872</v>
      </c>
      <c r="C443" s="94" t="s">
        <v>493</v>
      </c>
    </row>
    <row r="444" spans="1:3" x14ac:dyDescent="0.2">
      <c r="A444" s="94">
        <v>442</v>
      </c>
      <c r="B444" s="94">
        <f t="shared" ca="1" si="6"/>
        <v>0.67632318168534433</v>
      </c>
      <c r="C444" s="94" t="s">
        <v>493</v>
      </c>
    </row>
    <row r="445" spans="1:3" x14ac:dyDescent="0.2">
      <c r="A445" s="94">
        <v>443</v>
      </c>
      <c r="B445" s="94">
        <f t="shared" ca="1" si="6"/>
        <v>0.72409864184975015</v>
      </c>
      <c r="C445" s="94" t="s">
        <v>493</v>
      </c>
    </row>
    <row r="446" spans="1:3" x14ac:dyDescent="0.2">
      <c r="A446" s="94">
        <v>444</v>
      </c>
      <c r="B446" s="94">
        <f t="shared" ca="1" si="6"/>
        <v>0.58364044500794987</v>
      </c>
      <c r="C446" s="94" t="s">
        <v>492</v>
      </c>
    </row>
    <row r="447" spans="1:3" x14ac:dyDescent="0.2">
      <c r="A447" s="94">
        <v>445</v>
      </c>
      <c r="B447" s="94">
        <f t="shared" ca="1" si="6"/>
        <v>0.59241386196717816</v>
      </c>
      <c r="C447" s="94" t="s">
        <v>492</v>
      </c>
    </row>
    <row r="448" spans="1:3" x14ac:dyDescent="0.2">
      <c r="A448" s="94">
        <v>446</v>
      </c>
      <c r="B448" s="94">
        <f t="shared" ca="1" si="6"/>
        <v>0.62856752291549278</v>
      </c>
      <c r="C448" s="94" t="s">
        <v>493</v>
      </c>
    </row>
    <row r="449" spans="1:3" x14ac:dyDescent="0.2">
      <c r="A449" s="94">
        <v>447</v>
      </c>
      <c r="B449" s="94">
        <f t="shared" ca="1" si="6"/>
        <v>0.62127328754324462</v>
      </c>
      <c r="C449" s="94" t="s">
        <v>492</v>
      </c>
    </row>
    <row r="450" spans="1:3" x14ac:dyDescent="0.2">
      <c r="A450" s="94">
        <v>448</v>
      </c>
      <c r="B450" s="94">
        <f t="shared" ca="1" si="6"/>
        <v>0.77386927971419739</v>
      </c>
      <c r="C450" s="94" t="s">
        <v>493</v>
      </c>
    </row>
    <row r="451" spans="1:3" x14ac:dyDescent="0.2">
      <c r="A451" s="94">
        <v>449</v>
      </c>
      <c r="B451" s="94">
        <f t="shared" ref="B451:B514" ca="1" si="7">IF(C451="Bomb",_xlfn.NORM.INV(RAND(),0.7,0.1),_xlfn.NORM.INV(RAND(),0.6,0.15))</f>
        <v>0.5697183194450729</v>
      </c>
      <c r="C451" s="94" t="s">
        <v>493</v>
      </c>
    </row>
    <row r="452" spans="1:3" x14ac:dyDescent="0.2">
      <c r="A452" s="94">
        <v>450</v>
      </c>
      <c r="B452" s="94">
        <f t="shared" ca="1" si="7"/>
        <v>0.92238147154212502</v>
      </c>
      <c r="C452" s="94" t="s">
        <v>492</v>
      </c>
    </row>
    <row r="453" spans="1:3" x14ac:dyDescent="0.2">
      <c r="A453" s="94">
        <v>451</v>
      </c>
      <c r="B453" s="94">
        <f t="shared" ca="1" si="7"/>
        <v>0.74087914754005579</v>
      </c>
      <c r="C453" s="94" t="s">
        <v>493</v>
      </c>
    </row>
    <row r="454" spans="1:3" x14ac:dyDescent="0.2">
      <c r="A454" s="94">
        <v>452</v>
      </c>
      <c r="B454" s="94">
        <f t="shared" ca="1" si="7"/>
        <v>0.67674240244836459</v>
      </c>
      <c r="C454" s="94" t="s">
        <v>493</v>
      </c>
    </row>
    <row r="455" spans="1:3" x14ac:dyDescent="0.2">
      <c r="A455" s="94">
        <v>453</v>
      </c>
      <c r="B455" s="94">
        <f t="shared" ca="1" si="7"/>
        <v>0.45958832324005272</v>
      </c>
      <c r="C455" s="94" t="s">
        <v>492</v>
      </c>
    </row>
    <row r="456" spans="1:3" x14ac:dyDescent="0.2">
      <c r="A456" s="94">
        <v>454</v>
      </c>
      <c r="B456" s="94">
        <f t="shared" ca="1" si="7"/>
        <v>0.8305707530990738</v>
      </c>
      <c r="C456" s="94" t="s">
        <v>493</v>
      </c>
    </row>
    <row r="457" spans="1:3" x14ac:dyDescent="0.2">
      <c r="A457" s="94">
        <v>455</v>
      </c>
      <c r="B457" s="94">
        <f t="shared" ca="1" si="7"/>
        <v>0.49897701836514236</v>
      </c>
      <c r="C457" s="94" t="s">
        <v>492</v>
      </c>
    </row>
    <row r="458" spans="1:3" x14ac:dyDescent="0.2">
      <c r="A458" s="94">
        <v>456</v>
      </c>
      <c r="B458" s="94">
        <f t="shared" ca="1" si="7"/>
        <v>0.75596408014299155</v>
      </c>
      <c r="C458" s="94" t="s">
        <v>492</v>
      </c>
    </row>
    <row r="459" spans="1:3" x14ac:dyDescent="0.2">
      <c r="A459" s="94">
        <v>457</v>
      </c>
      <c r="B459" s="94">
        <f t="shared" ca="1" si="7"/>
        <v>0.58164958807251099</v>
      </c>
      <c r="C459" s="94" t="s">
        <v>492</v>
      </c>
    </row>
    <row r="460" spans="1:3" x14ac:dyDescent="0.2">
      <c r="A460" s="94">
        <v>458</v>
      </c>
      <c r="B460" s="94">
        <f t="shared" ca="1" si="7"/>
        <v>0.5838379576306103</v>
      </c>
      <c r="C460" s="94" t="s">
        <v>492</v>
      </c>
    </row>
    <row r="461" spans="1:3" x14ac:dyDescent="0.2">
      <c r="A461" s="94">
        <v>459</v>
      </c>
      <c r="B461" s="94">
        <f t="shared" ca="1" si="7"/>
        <v>0.48316674526207953</v>
      </c>
      <c r="C461" s="94" t="s">
        <v>493</v>
      </c>
    </row>
    <row r="462" spans="1:3" x14ac:dyDescent="0.2">
      <c r="A462" s="94">
        <v>460</v>
      </c>
      <c r="B462" s="94">
        <f t="shared" ca="1" si="7"/>
        <v>0.86183991775701829</v>
      </c>
      <c r="C462" s="94" t="s">
        <v>493</v>
      </c>
    </row>
    <row r="463" spans="1:3" x14ac:dyDescent="0.2">
      <c r="A463" s="94">
        <v>461</v>
      </c>
      <c r="B463" s="94">
        <f t="shared" ca="1" si="7"/>
        <v>0.49591773795062699</v>
      </c>
      <c r="C463" s="94" t="s">
        <v>492</v>
      </c>
    </row>
    <row r="464" spans="1:3" x14ac:dyDescent="0.2">
      <c r="A464" s="94">
        <v>462</v>
      </c>
      <c r="B464" s="94">
        <f t="shared" ca="1" si="7"/>
        <v>0.70630918254204422</v>
      </c>
      <c r="C464" s="94" t="s">
        <v>493</v>
      </c>
    </row>
    <row r="465" spans="1:3" x14ac:dyDescent="0.2">
      <c r="A465" s="94">
        <v>463</v>
      </c>
      <c r="B465" s="94">
        <f t="shared" ca="1" si="7"/>
        <v>0.90917471406205341</v>
      </c>
      <c r="C465" s="94" t="s">
        <v>493</v>
      </c>
    </row>
    <row r="466" spans="1:3" x14ac:dyDescent="0.2">
      <c r="A466" s="94">
        <v>464</v>
      </c>
      <c r="B466" s="94">
        <f t="shared" ca="1" si="7"/>
        <v>0.64786522671067315</v>
      </c>
      <c r="C466" s="94" t="s">
        <v>493</v>
      </c>
    </row>
    <row r="467" spans="1:3" x14ac:dyDescent="0.2">
      <c r="A467" s="94">
        <v>465</v>
      </c>
      <c r="B467" s="94">
        <f t="shared" ca="1" si="7"/>
        <v>0.89896034174448958</v>
      </c>
      <c r="C467" s="94" t="s">
        <v>493</v>
      </c>
    </row>
    <row r="468" spans="1:3" x14ac:dyDescent="0.2">
      <c r="A468" s="94">
        <v>466</v>
      </c>
      <c r="B468" s="94">
        <f t="shared" ca="1" si="7"/>
        <v>0.4642279381841462</v>
      </c>
      <c r="C468" s="94" t="s">
        <v>492</v>
      </c>
    </row>
    <row r="469" spans="1:3" x14ac:dyDescent="0.2">
      <c r="A469" s="94">
        <v>467</v>
      </c>
      <c r="B469" s="94">
        <f t="shared" ca="1" si="7"/>
        <v>0.33916460428171269</v>
      </c>
      <c r="C469" s="94" t="s">
        <v>492</v>
      </c>
    </row>
    <row r="470" spans="1:3" x14ac:dyDescent="0.2">
      <c r="A470" s="94">
        <v>468</v>
      </c>
      <c r="B470" s="94">
        <f t="shared" ca="1" si="7"/>
        <v>0.34817232807439502</v>
      </c>
      <c r="C470" s="94" t="s">
        <v>492</v>
      </c>
    </row>
    <row r="471" spans="1:3" x14ac:dyDescent="0.2">
      <c r="A471" s="94">
        <v>469</v>
      </c>
      <c r="B471" s="94">
        <f t="shared" ca="1" si="7"/>
        <v>0.6951908538333833</v>
      </c>
      <c r="C471" s="94" t="s">
        <v>493</v>
      </c>
    </row>
    <row r="472" spans="1:3" x14ac:dyDescent="0.2">
      <c r="A472" s="94">
        <v>470</v>
      </c>
      <c r="B472" s="94">
        <f t="shared" ca="1" si="7"/>
        <v>0.39947785993817903</v>
      </c>
      <c r="C472" s="94" t="s">
        <v>492</v>
      </c>
    </row>
    <row r="473" spans="1:3" x14ac:dyDescent="0.2">
      <c r="A473" s="94">
        <v>471</v>
      </c>
      <c r="B473" s="94">
        <f t="shared" ca="1" si="7"/>
        <v>0.67586871846295937</v>
      </c>
      <c r="C473" s="94" t="s">
        <v>493</v>
      </c>
    </row>
    <row r="474" spans="1:3" x14ac:dyDescent="0.2">
      <c r="A474" s="94">
        <v>472</v>
      </c>
      <c r="B474" s="94">
        <f t="shared" ca="1" si="7"/>
        <v>0.75164184830544023</v>
      </c>
      <c r="C474" s="94" t="s">
        <v>493</v>
      </c>
    </row>
    <row r="475" spans="1:3" x14ac:dyDescent="0.2">
      <c r="A475" s="94">
        <v>473</v>
      </c>
      <c r="B475" s="94">
        <f t="shared" ca="1" si="7"/>
        <v>0.62531895242669155</v>
      </c>
      <c r="C475" s="94" t="s">
        <v>493</v>
      </c>
    </row>
    <row r="476" spans="1:3" x14ac:dyDescent="0.2">
      <c r="A476" s="94">
        <v>474</v>
      </c>
      <c r="B476" s="94">
        <f t="shared" ca="1" si="7"/>
        <v>0.61238844908375845</v>
      </c>
      <c r="C476" s="94" t="s">
        <v>492</v>
      </c>
    </row>
    <row r="477" spans="1:3" x14ac:dyDescent="0.2">
      <c r="A477" s="94">
        <v>475</v>
      </c>
      <c r="B477" s="94">
        <f t="shared" ca="1" si="7"/>
        <v>0.6860252310687126</v>
      </c>
      <c r="C477" s="94" t="s">
        <v>493</v>
      </c>
    </row>
    <row r="478" spans="1:3" x14ac:dyDescent="0.2">
      <c r="A478" s="94">
        <v>476</v>
      </c>
      <c r="B478" s="94">
        <f t="shared" ca="1" si="7"/>
        <v>0.58763162425250792</v>
      </c>
      <c r="C478" s="94" t="s">
        <v>493</v>
      </c>
    </row>
    <row r="479" spans="1:3" x14ac:dyDescent="0.2">
      <c r="A479" s="94">
        <v>477</v>
      </c>
      <c r="B479" s="94">
        <f t="shared" ca="1" si="7"/>
        <v>0.45071258145137399</v>
      </c>
      <c r="C479" s="94" t="s">
        <v>492</v>
      </c>
    </row>
    <row r="480" spans="1:3" x14ac:dyDescent="0.2">
      <c r="A480" s="94">
        <v>478</v>
      </c>
      <c r="B480" s="94">
        <f t="shared" ca="1" si="7"/>
        <v>0.188325808333004</v>
      </c>
      <c r="C480" s="94" t="s">
        <v>492</v>
      </c>
    </row>
    <row r="481" spans="1:3" x14ac:dyDescent="0.2">
      <c r="A481" s="94">
        <v>479</v>
      </c>
      <c r="B481" s="94">
        <f t="shared" ca="1" si="7"/>
        <v>0.77046857692641235</v>
      </c>
      <c r="C481" s="94" t="s">
        <v>493</v>
      </c>
    </row>
    <row r="482" spans="1:3" x14ac:dyDescent="0.2">
      <c r="A482" s="94">
        <v>480</v>
      </c>
      <c r="B482" s="94">
        <f t="shared" ca="1" si="7"/>
        <v>0.68525260552986966</v>
      </c>
      <c r="C482" s="94" t="s">
        <v>493</v>
      </c>
    </row>
    <row r="483" spans="1:3" x14ac:dyDescent="0.2">
      <c r="A483" s="94">
        <v>481</v>
      </c>
      <c r="B483" s="94">
        <f t="shared" ca="1" si="7"/>
        <v>0.95998338679455175</v>
      </c>
      <c r="C483" s="94" t="s">
        <v>492</v>
      </c>
    </row>
    <row r="484" spans="1:3" x14ac:dyDescent="0.2">
      <c r="A484" s="94">
        <v>482</v>
      </c>
      <c r="B484" s="94">
        <f t="shared" ca="1" si="7"/>
        <v>0.78049030640042805</v>
      </c>
      <c r="C484" s="94" t="s">
        <v>492</v>
      </c>
    </row>
    <row r="485" spans="1:3" x14ac:dyDescent="0.2">
      <c r="A485" s="94">
        <v>483</v>
      </c>
      <c r="B485" s="94">
        <f t="shared" ca="1" si="7"/>
        <v>0.73616022891595723</v>
      </c>
      <c r="C485" s="94" t="s">
        <v>493</v>
      </c>
    </row>
    <row r="486" spans="1:3" x14ac:dyDescent="0.2">
      <c r="A486" s="94">
        <v>484</v>
      </c>
      <c r="B486" s="94">
        <f t="shared" ca="1" si="7"/>
        <v>0.79399648493801434</v>
      </c>
      <c r="C486" s="94" t="s">
        <v>493</v>
      </c>
    </row>
    <row r="487" spans="1:3" x14ac:dyDescent="0.2">
      <c r="A487" s="94">
        <v>485</v>
      </c>
      <c r="B487" s="94">
        <f t="shared" ca="1" si="7"/>
        <v>0.65873334652824345</v>
      </c>
      <c r="C487" s="94" t="s">
        <v>493</v>
      </c>
    </row>
    <row r="488" spans="1:3" x14ac:dyDescent="0.2">
      <c r="A488" s="94">
        <v>486</v>
      </c>
      <c r="B488" s="94">
        <f t="shared" ca="1" si="7"/>
        <v>0.56172087085240707</v>
      </c>
      <c r="C488" s="94" t="s">
        <v>492</v>
      </c>
    </row>
    <row r="489" spans="1:3" x14ac:dyDescent="0.2">
      <c r="A489" s="94">
        <v>487</v>
      </c>
      <c r="B489" s="94">
        <f t="shared" ca="1" si="7"/>
        <v>0.77346941027615101</v>
      </c>
      <c r="C489" s="94" t="s">
        <v>493</v>
      </c>
    </row>
    <row r="490" spans="1:3" x14ac:dyDescent="0.2">
      <c r="A490" s="94">
        <v>488</v>
      </c>
      <c r="B490" s="94">
        <f t="shared" ca="1" si="7"/>
        <v>0.42856210230721603</v>
      </c>
      <c r="C490" s="94" t="s">
        <v>492</v>
      </c>
    </row>
    <row r="491" spans="1:3" x14ac:dyDescent="0.2">
      <c r="A491" s="94">
        <v>489</v>
      </c>
      <c r="B491" s="94">
        <f t="shared" ca="1" si="7"/>
        <v>0.42447095639295945</v>
      </c>
      <c r="C491" s="94" t="s">
        <v>492</v>
      </c>
    </row>
    <row r="492" spans="1:3" x14ac:dyDescent="0.2">
      <c r="A492" s="94">
        <v>490</v>
      </c>
      <c r="B492" s="94">
        <f t="shared" ca="1" si="7"/>
        <v>0.54320231994761903</v>
      </c>
      <c r="C492" s="94" t="s">
        <v>493</v>
      </c>
    </row>
    <row r="493" spans="1:3" x14ac:dyDescent="0.2">
      <c r="A493" s="94">
        <v>491</v>
      </c>
      <c r="B493" s="94">
        <f t="shared" ca="1" si="7"/>
        <v>0.54040538180615583</v>
      </c>
      <c r="C493" s="94" t="s">
        <v>492</v>
      </c>
    </row>
    <row r="494" spans="1:3" x14ac:dyDescent="0.2">
      <c r="A494" s="94">
        <v>492</v>
      </c>
      <c r="B494" s="94">
        <f t="shared" ca="1" si="7"/>
        <v>0.71719149294318174</v>
      </c>
      <c r="C494" s="94" t="s">
        <v>493</v>
      </c>
    </row>
    <row r="495" spans="1:3" x14ac:dyDescent="0.2">
      <c r="A495" s="94">
        <v>493</v>
      </c>
      <c r="B495" s="94">
        <f t="shared" ca="1" si="7"/>
        <v>0.71128130447683968</v>
      </c>
      <c r="C495" s="94" t="s">
        <v>492</v>
      </c>
    </row>
    <row r="496" spans="1:3" x14ac:dyDescent="0.2">
      <c r="A496" s="94">
        <v>494</v>
      </c>
      <c r="B496" s="94">
        <f t="shared" ca="1" si="7"/>
        <v>0.51681515079260909</v>
      </c>
      <c r="C496" s="94" t="s">
        <v>492</v>
      </c>
    </row>
    <row r="497" spans="1:3" x14ac:dyDescent="0.2">
      <c r="A497" s="94">
        <v>495</v>
      </c>
      <c r="B497" s="94">
        <f t="shared" ca="1" si="7"/>
        <v>0.70118269148078161</v>
      </c>
      <c r="C497" s="94" t="s">
        <v>493</v>
      </c>
    </row>
    <row r="498" spans="1:3" x14ac:dyDescent="0.2">
      <c r="A498" s="94">
        <v>496</v>
      </c>
      <c r="B498" s="94">
        <f t="shared" ca="1" si="7"/>
        <v>0.76148459731728657</v>
      </c>
      <c r="C498" s="94" t="s">
        <v>493</v>
      </c>
    </row>
    <row r="499" spans="1:3" x14ac:dyDescent="0.2">
      <c r="A499" s="94">
        <v>497</v>
      </c>
      <c r="B499" s="94">
        <f t="shared" ca="1" si="7"/>
        <v>0.70137909241466279</v>
      </c>
      <c r="C499" s="94" t="s">
        <v>493</v>
      </c>
    </row>
    <row r="500" spans="1:3" x14ac:dyDescent="0.2">
      <c r="A500" s="94">
        <v>498</v>
      </c>
      <c r="B500" s="94">
        <f t="shared" ca="1" si="7"/>
        <v>0.42371793735918589</v>
      </c>
      <c r="C500" s="94" t="s">
        <v>492</v>
      </c>
    </row>
    <row r="501" spans="1:3" x14ac:dyDescent="0.2">
      <c r="A501" s="94">
        <v>499</v>
      </c>
      <c r="B501" s="94">
        <f t="shared" ca="1" si="7"/>
        <v>0.7990941720390744</v>
      </c>
      <c r="C501" s="94" t="s">
        <v>493</v>
      </c>
    </row>
    <row r="502" spans="1:3" x14ac:dyDescent="0.2">
      <c r="A502" s="94">
        <v>500</v>
      </c>
      <c r="B502" s="94">
        <f t="shared" ca="1" si="7"/>
        <v>0.65444967401757781</v>
      </c>
      <c r="C502" s="94" t="s">
        <v>493</v>
      </c>
    </row>
    <row r="503" spans="1:3" x14ac:dyDescent="0.2">
      <c r="A503" s="94">
        <v>501</v>
      </c>
      <c r="B503" s="94">
        <f t="shared" ca="1" si="7"/>
        <v>0.75148365916728954</v>
      </c>
      <c r="C503" s="94" t="s">
        <v>492</v>
      </c>
    </row>
    <row r="504" spans="1:3" x14ac:dyDescent="0.2">
      <c r="A504" s="94">
        <v>502</v>
      </c>
      <c r="B504" s="94">
        <f t="shared" ca="1" si="7"/>
        <v>0.35563404058371584</v>
      </c>
      <c r="C504" s="94" t="s">
        <v>492</v>
      </c>
    </row>
    <row r="505" spans="1:3" x14ac:dyDescent="0.2">
      <c r="A505" s="94">
        <v>503</v>
      </c>
      <c r="B505" s="94">
        <f t="shared" ca="1" si="7"/>
        <v>0.58029497944976993</v>
      </c>
      <c r="C505" s="94" t="s">
        <v>492</v>
      </c>
    </row>
    <row r="506" spans="1:3" x14ac:dyDescent="0.2">
      <c r="A506" s="94">
        <v>504</v>
      </c>
      <c r="B506" s="94">
        <f t="shared" ca="1" si="7"/>
        <v>0.70040070593165282</v>
      </c>
      <c r="C506" s="94" t="s">
        <v>492</v>
      </c>
    </row>
    <row r="507" spans="1:3" x14ac:dyDescent="0.2">
      <c r="A507" s="94">
        <v>505</v>
      </c>
      <c r="B507" s="94">
        <f t="shared" ca="1" si="7"/>
        <v>0.62936131821801267</v>
      </c>
      <c r="C507" s="94" t="s">
        <v>493</v>
      </c>
    </row>
    <row r="508" spans="1:3" x14ac:dyDescent="0.2">
      <c r="A508" s="94">
        <v>506</v>
      </c>
      <c r="B508" s="94">
        <f t="shared" ca="1" si="7"/>
        <v>0.56862727290216875</v>
      </c>
      <c r="C508" s="94" t="s">
        <v>493</v>
      </c>
    </row>
    <row r="509" spans="1:3" x14ac:dyDescent="0.2">
      <c r="A509" s="94">
        <v>507</v>
      </c>
      <c r="B509" s="94">
        <f t="shared" ca="1" si="7"/>
        <v>0.70433987464390035</v>
      </c>
      <c r="C509" s="94" t="s">
        <v>493</v>
      </c>
    </row>
    <row r="510" spans="1:3" x14ac:dyDescent="0.2">
      <c r="A510" s="94">
        <v>508</v>
      </c>
      <c r="B510" s="94">
        <f t="shared" ca="1" si="7"/>
        <v>0.59072286960483389</v>
      </c>
      <c r="C510" s="94" t="s">
        <v>492</v>
      </c>
    </row>
    <row r="511" spans="1:3" x14ac:dyDescent="0.2">
      <c r="A511" s="94">
        <v>509</v>
      </c>
      <c r="B511" s="94">
        <f t="shared" ca="1" si="7"/>
        <v>0.63619154741290407</v>
      </c>
      <c r="C511" s="94" t="s">
        <v>493</v>
      </c>
    </row>
    <row r="512" spans="1:3" x14ac:dyDescent="0.2">
      <c r="A512" s="94">
        <v>510</v>
      </c>
      <c r="B512" s="94">
        <f t="shared" ca="1" si="7"/>
        <v>0.6893326095927349</v>
      </c>
      <c r="C512" s="94" t="s">
        <v>493</v>
      </c>
    </row>
    <row r="513" spans="1:3" x14ac:dyDescent="0.2">
      <c r="A513" s="94">
        <v>511</v>
      </c>
      <c r="B513" s="94">
        <f t="shared" ca="1" si="7"/>
        <v>0.6284468634745487</v>
      </c>
      <c r="C513" s="94" t="s">
        <v>493</v>
      </c>
    </row>
    <row r="514" spans="1:3" x14ac:dyDescent="0.2">
      <c r="A514" s="94">
        <v>512</v>
      </c>
      <c r="B514" s="94">
        <f t="shared" ca="1" si="7"/>
        <v>0.57432994831608397</v>
      </c>
      <c r="C514" s="94" t="s">
        <v>493</v>
      </c>
    </row>
    <row r="515" spans="1:3" x14ac:dyDescent="0.2">
      <c r="A515" s="94">
        <v>513</v>
      </c>
      <c r="B515" s="94">
        <f t="shared" ref="B515:B578" ca="1" si="8">IF(C515="Bomb",_xlfn.NORM.INV(RAND(),0.7,0.1),_xlfn.NORM.INV(RAND(),0.6,0.15))</f>
        <v>0.55579004709826751</v>
      </c>
      <c r="C515" s="94" t="s">
        <v>493</v>
      </c>
    </row>
    <row r="516" spans="1:3" x14ac:dyDescent="0.2">
      <c r="A516" s="94">
        <v>514</v>
      </c>
      <c r="B516" s="94">
        <f t="shared" ca="1" si="8"/>
        <v>0.39978256505959231</v>
      </c>
      <c r="C516" s="94" t="s">
        <v>492</v>
      </c>
    </row>
    <row r="517" spans="1:3" x14ac:dyDescent="0.2">
      <c r="A517" s="94">
        <v>515</v>
      </c>
      <c r="B517" s="94">
        <f t="shared" ca="1" si="8"/>
        <v>0.74603972614218927</v>
      </c>
      <c r="C517" s="94" t="s">
        <v>493</v>
      </c>
    </row>
    <row r="518" spans="1:3" x14ac:dyDescent="0.2">
      <c r="A518" s="94">
        <v>516</v>
      </c>
      <c r="B518" s="94">
        <f t="shared" ca="1" si="8"/>
        <v>0.92561224706355982</v>
      </c>
      <c r="C518" s="94" t="s">
        <v>493</v>
      </c>
    </row>
    <row r="519" spans="1:3" x14ac:dyDescent="0.2">
      <c r="A519" s="94">
        <v>517</v>
      </c>
      <c r="B519" s="94">
        <f t="shared" ca="1" si="8"/>
        <v>0.4411399306355212</v>
      </c>
      <c r="C519" s="94" t="s">
        <v>493</v>
      </c>
    </row>
    <row r="520" spans="1:3" x14ac:dyDescent="0.2">
      <c r="A520" s="94">
        <v>518</v>
      </c>
      <c r="B520" s="94">
        <f t="shared" ca="1" si="8"/>
        <v>0.64131765652460726</v>
      </c>
      <c r="C520" s="94" t="s">
        <v>492</v>
      </c>
    </row>
    <row r="521" spans="1:3" x14ac:dyDescent="0.2">
      <c r="A521" s="94">
        <v>519</v>
      </c>
      <c r="B521" s="94">
        <f t="shared" ca="1" si="8"/>
        <v>0.73211899682819759</v>
      </c>
      <c r="C521" s="94" t="s">
        <v>493</v>
      </c>
    </row>
    <row r="522" spans="1:3" x14ac:dyDescent="0.2">
      <c r="A522" s="94">
        <v>520</v>
      </c>
      <c r="B522" s="94">
        <f t="shared" ca="1" si="8"/>
        <v>0.53394606214908114</v>
      </c>
      <c r="C522" s="94" t="s">
        <v>492</v>
      </c>
    </row>
    <row r="523" spans="1:3" x14ac:dyDescent="0.2">
      <c r="A523" s="94">
        <v>521</v>
      </c>
      <c r="B523" s="94">
        <f t="shared" ca="1" si="8"/>
        <v>0.70140713821873446</v>
      </c>
      <c r="C523" s="94" t="s">
        <v>492</v>
      </c>
    </row>
    <row r="524" spans="1:3" x14ac:dyDescent="0.2">
      <c r="A524" s="94">
        <v>522</v>
      </c>
      <c r="B524" s="94">
        <f t="shared" ca="1" si="8"/>
        <v>0.71014768039655451</v>
      </c>
      <c r="C524" s="94" t="s">
        <v>493</v>
      </c>
    </row>
    <row r="525" spans="1:3" x14ac:dyDescent="0.2">
      <c r="A525" s="94">
        <v>523</v>
      </c>
      <c r="B525" s="94">
        <f t="shared" ca="1" si="8"/>
        <v>0.78898744667967891</v>
      </c>
      <c r="C525" s="94" t="s">
        <v>493</v>
      </c>
    </row>
    <row r="526" spans="1:3" x14ac:dyDescent="0.2">
      <c r="A526" s="94">
        <v>524</v>
      </c>
      <c r="B526" s="94">
        <f t="shared" ca="1" si="8"/>
        <v>0.58159750515237862</v>
      </c>
      <c r="C526" s="94" t="s">
        <v>492</v>
      </c>
    </row>
    <row r="527" spans="1:3" x14ac:dyDescent="0.2">
      <c r="A527" s="94">
        <v>525</v>
      </c>
      <c r="B527" s="94">
        <f t="shared" ca="1" si="8"/>
        <v>0.72965975007204986</v>
      </c>
      <c r="C527" s="94" t="s">
        <v>493</v>
      </c>
    </row>
    <row r="528" spans="1:3" x14ac:dyDescent="0.2">
      <c r="A528" s="94">
        <v>526</v>
      </c>
      <c r="B528" s="94">
        <f t="shared" ca="1" si="8"/>
        <v>0.46020657469630877</v>
      </c>
      <c r="C528" s="94" t="s">
        <v>492</v>
      </c>
    </row>
    <row r="529" spans="1:3" x14ac:dyDescent="0.2">
      <c r="A529" s="94">
        <v>527</v>
      </c>
      <c r="B529" s="94">
        <f t="shared" ca="1" si="8"/>
        <v>0.58474954589801875</v>
      </c>
      <c r="C529" s="94" t="s">
        <v>492</v>
      </c>
    </row>
    <row r="530" spans="1:3" x14ac:dyDescent="0.2">
      <c r="A530" s="94">
        <v>528</v>
      </c>
      <c r="B530" s="94">
        <f t="shared" ca="1" si="8"/>
        <v>0.79495955518395389</v>
      </c>
      <c r="C530" s="94" t="s">
        <v>493</v>
      </c>
    </row>
    <row r="531" spans="1:3" x14ac:dyDescent="0.2">
      <c r="A531" s="94">
        <v>529</v>
      </c>
      <c r="B531" s="94">
        <f t="shared" ca="1" si="8"/>
        <v>0.62168865559378028</v>
      </c>
      <c r="C531" s="94" t="s">
        <v>493</v>
      </c>
    </row>
    <row r="532" spans="1:3" x14ac:dyDescent="0.2">
      <c r="A532" s="94">
        <v>530</v>
      </c>
      <c r="B532" s="94">
        <f t="shared" ca="1" si="8"/>
        <v>0.56823959841541904</v>
      </c>
      <c r="C532" s="94" t="s">
        <v>492</v>
      </c>
    </row>
    <row r="533" spans="1:3" x14ac:dyDescent="0.2">
      <c r="A533" s="94">
        <v>531</v>
      </c>
      <c r="B533" s="94">
        <f t="shared" ca="1" si="8"/>
        <v>0.75549012923785874</v>
      </c>
      <c r="C533" s="94" t="s">
        <v>493</v>
      </c>
    </row>
    <row r="534" spans="1:3" x14ac:dyDescent="0.2">
      <c r="A534" s="94">
        <v>532</v>
      </c>
      <c r="B534" s="94">
        <f t="shared" ca="1" si="8"/>
        <v>0.82672701885924094</v>
      </c>
      <c r="C534" s="94" t="s">
        <v>492</v>
      </c>
    </row>
    <row r="535" spans="1:3" x14ac:dyDescent="0.2">
      <c r="A535" s="94">
        <v>533</v>
      </c>
      <c r="B535" s="94">
        <f t="shared" ca="1" si="8"/>
        <v>0.77023263148502441</v>
      </c>
      <c r="C535" s="94" t="s">
        <v>492</v>
      </c>
    </row>
    <row r="536" spans="1:3" x14ac:dyDescent="0.2">
      <c r="A536" s="94">
        <v>534</v>
      </c>
      <c r="B536" s="94">
        <f t="shared" ca="1" si="8"/>
        <v>0.88528412979106597</v>
      </c>
      <c r="C536" s="94" t="s">
        <v>493</v>
      </c>
    </row>
    <row r="537" spans="1:3" x14ac:dyDescent="0.2">
      <c r="A537" s="94">
        <v>535</v>
      </c>
      <c r="B537" s="94">
        <f t="shared" ca="1" si="8"/>
        <v>0.38416175214073894</v>
      </c>
      <c r="C537" s="94" t="s">
        <v>492</v>
      </c>
    </row>
    <row r="538" spans="1:3" x14ac:dyDescent="0.2">
      <c r="A538" s="94">
        <v>536</v>
      </c>
      <c r="B538" s="94">
        <f t="shared" ca="1" si="8"/>
        <v>0.51266183142492361</v>
      </c>
      <c r="C538" s="94" t="s">
        <v>492</v>
      </c>
    </row>
    <row r="539" spans="1:3" x14ac:dyDescent="0.2">
      <c r="A539" s="94">
        <v>537</v>
      </c>
      <c r="B539" s="94">
        <f t="shared" ca="1" si="8"/>
        <v>0.69149010679737011</v>
      </c>
      <c r="C539" s="94" t="s">
        <v>492</v>
      </c>
    </row>
    <row r="540" spans="1:3" x14ac:dyDescent="0.2">
      <c r="A540" s="94">
        <v>538</v>
      </c>
      <c r="B540" s="94">
        <f t="shared" ca="1" si="8"/>
        <v>0.68227263839809216</v>
      </c>
      <c r="C540" s="94" t="s">
        <v>493</v>
      </c>
    </row>
    <row r="541" spans="1:3" x14ac:dyDescent="0.2">
      <c r="A541" s="94">
        <v>539</v>
      </c>
      <c r="B541" s="94">
        <f t="shared" ca="1" si="8"/>
        <v>0.32975115179586401</v>
      </c>
      <c r="C541" s="94" t="s">
        <v>492</v>
      </c>
    </row>
    <row r="542" spans="1:3" x14ac:dyDescent="0.2">
      <c r="A542" s="94">
        <v>540</v>
      </c>
      <c r="B542" s="94">
        <f t="shared" ca="1" si="8"/>
        <v>0.64878275406789676</v>
      </c>
      <c r="C542" s="94" t="s">
        <v>492</v>
      </c>
    </row>
    <row r="543" spans="1:3" x14ac:dyDescent="0.2">
      <c r="A543" s="94">
        <v>541</v>
      </c>
      <c r="B543" s="94">
        <f t="shared" ca="1" si="8"/>
        <v>0.77894469420358503</v>
      </c>
      <c r="C543" s="94" t="s">
        <v>492</v>
      </c>
    </row>
    <row r="544" spans="1:3" x14ac:dyDescent="0.2">
      <c r="A544" s="94">
        <v>542</v>
      </c>
      <c r="B544" s="94">
        <f t="shared" ca="1" si="8"/>
        <v>0.64531253315880455</v>
      </c>
      <c r="C544" s="94" t="s">
        <v>493</v>
      </c>
    </row>
    <row r="545" spans="1:3" x14ac:dyDescent="0.2">
      <c r="A545" s="94">
        <v>543</v>
      </c>
      <c r="B545" s="94">
        <f t="shared" ca="1" si="8"/>
        <v>0.76086878165809624</v>
      </c>
      <c r="C545" s="94" t="s">
        <v>493</v>
      </c>
    </row>
    <row r="546" spans="1:3" x14ac:dyDescent="0.2">
      <c r="A546" s="94">
        <v>544</v>
      </c>
      <c r="B546" s="94">
        <f t="shared" ca="1" si="8"/>
        <v>0.82442256038372463</v>
      </c>
      <c r="C546" s="94" t="s">
        <v>493</v>
      </c>
    </row>
    <row r="547" spans="1:3" x14ac:dyDescent="0.2">
      <c r="A547" s="94">
        <v>545</v>
      </c>
      <c r="B547" s="94">
        <f t="shared" ca="1" si="8"/>
        <v>0.78129765876677415</v>
      </c>
      <c r="C547" s="94" t="s">
        <v>492</v>
      </c>
    </row>
    <row r="548" spans="1:3" x14ac:dyDescent="0.2">
      <c r="A548" s="94">
        <v>546</v>
      </c>
      <c r="B548" s="94">
        <f t="shared" ca="1" si="8"/>
        <v>0.60362131280627485</v>
      </c>
      <c r="C548" s="94" t="s">
        <v>492</v>
      </c>
    </row>
    <row r="549" spans="1:3" x14ac:dyDescent="0.2">
      <c r="A549" s="94">
        <v>547</v>
      </c>
      <c r="B549" s="94">
        <f t="shared" ca="1" si="8"/>
        <v>0.70726712322926277</v>
      </c>
      <c r="C549" s="94" t="s">
        <v>493</v>
      </c>
    </row>
    <row r="550" spans="1:3" x14ac:dyDescent="0.2">
      <c r="A550" s="94">
        <v>548</v>
      </c>
      <c r="B550" s="94">
        <f t="shared" ca="1" si="8"/>
        <v>0.86256882794413714</v>
      </c>
      <c r="C550" s="94" t="s">
        <v>493</v>
      </c>
    </row>
    <row r="551" spans="1:3" x14ac:dyDescent="0.2">
      <c r="A551" s="94">
        <v>549</v>
      </c>
      <c r="B551" s="94">
        <f t="shared" ca="1" si="8"/>
        <v>0.52316791233695426</v>
      </c>
      <c r="C551" s="94" t="s">
        <v>492</v>
      </c>
    </row>
    <row r="552" spans="1:3" x14ac:dyDescent="0.2">
      <c r="A552" s="94">
        <v>550</v>
      </c>
      <c r="B552" s="94">
        <f t="shared" ca="1" si="8"/>
        <v>0.69552013314657213</v>
      </c>
      <c r="C552" s="94" t="s">
        <v>493</v>
      </c>
    </row>
    <row r="553" spans="1:3" x14ac:dyDescent="0.2">
      <c r="A553" s="94">
        <v>551</v>
      </c>
      <c r="B553" s="94">
        <f t="shared" ca="1" si="8"/>
        <v>0.57198415847968409</v>
      </c>
      <c r="C553" s="94" t="s">
        <v>492</v>
      </c>
    </row>
    <row r="554" spans="1:3" x14ac:dyDescent="0.2">
      <c r="A554" s="94">
        <v>552</v>
      </c>
      <c r="B554" s="94">
        <f t="shared" ca="1" si="8"/>
        <v>0.33137262845270521</v>
      </c>
      <c r="C554" s="94" t="s">
        <v>492</v>
      </c>
    </row>
    <row r="555" spans="1:3" x14ac:dyDescent="0.2">
      <c r="A555" s="94">
        <v>553</v>
      </c>
      <c r="B555" s="94">
        <f t="shared" ca="1" si="8"/>
        <v>0.76688541345005001</v>
      </c>
      <c r="C555" s="94" t="s">
        <v>492</v>
      </c>
    </row>
    <row r="556" spans="1:3" x14ac:dyDescent="0.2">
      <c r="A556" s="94">
        <v>554</v>
      </c>
      <c r="B556" s="94">
        <f t="shared" ca="1" si="8"/>
        <v>0.45299703122463253</v>
      </c>
      <c r="C556" s="94" t="s">
        <v>493</v>
      </c>
    </row>
    <row r="557" spans="1:3" x14ac:dyDescent="0.2">
      <c r="A557" s="94">
        <v>555</v>
      </c>
      <c r="B557" s="94">
        <f t="shared" ca="1" si="8"/>
        <v>0.46090523553033447</v>
      </c>
      <c r="C557" s="94" t="s">
        <v>492</v>
      </c>
    </row>
    <row r="558" spans="1:3" x14ac:dyDescent="0.2">
      <c r="A558" s="94">
        <v>556</v>
      </c>
      <c r="B558" s="94">
        <f t="shared" ca="1" si="8"/>
        <v>0.59036822268685873</v>
      </c>
      <c r="C558" s="94" t="s">
        <v>493</v>
      </c>
    </row>
    <row r="559" spans="1:3" x14ac:dyDescent="0.2">
      <c r="A559" s="94">
        <v>557</v>
      </c>
      <c r="B559" s="94">
        <f t="shared" ca="1" si="8"/>
        <v>0.63660515384441319</v>
      </c>
      <c r="C559" s="94" t="s">
        <v>493</v>
      </c>
    </row>
    <row r="560" spans="1:3" x14ac:dyDescent="0.2">
      <c r="A560" s="94">
        <v>558</v>
      </c>
      <c r="B560" s="94">
        <f t="shared" ca="1" si="8"/>
        <v>0.69364233240911333</v>
      </c>
      <c r="C560" s="94" t="s">
        <v>492</v>
      </c>
    </row>
    <row r="561" spans="1:3" x14ac:dyDescent="0.2">
      <c r="A561" s="94">
        <v>559</v>
      </c>
      <c r="B561" s="94">
        <f t="shared" ca="1" si="8"/>
        <v>0.64524561812054249</v>
      </c>
      <c r="C561" s="94" t="s">
        <v>493</v>
      </c>
    </row>
    <row r="562" spans="1:3" x14ac:dyDescent="0.2">
      <c r="A562" s="94">
        <v>560</v>
      </c>
      <c r="B562" s="94">
        <f t="shared" ca="1" si="8"/>
        <v>0.38899421653752264</v>
      </c>
      <c r="C562" s="94" t="s">
        <v>492</v>
      </c>
    </row>
    <row r="563" spans="1:3" x14ac:dyDescent="0.2">
      <c r="A563" s="94">
        <v>561</v>
      </c>
      <c r="B563" s="94">
        <f t="shared" ca="1" si="8"/>
        <v>0.58733907877144576</v>
      </c>
      <c r="C563" s="94" t="s">
        <v>492</v>
      </c>
    </row>
    <row r="564" spans="1:3" x14ac:dyDescent="0.2">
      <c r="A564" s="94">
        <v>562</v>
      </c>
      <c r="B564" s="94">
        <f t="shared" ca="1" si="8"/>
        <v>0.60668510707550893</v>
      </c>
      <c r="C564" s="94" t="s">
        <v>492</v>
      </c>
    </row>
    <row r="565" spans="1:3" x14ac:dyDescent="0.2">
      <c r="A565" s="94">
        <v>563</v>
      </c>
      <c r="B565" s="94">
        <f t="shared" ca="1" si="8"/>
        <v>0.68931091320402571</v>
      </c>
      <c r="C565" s="94" t="s">
        <v>492</v>
      </c>
    </row>
    <row r="566" spans="1:3" x14ac:dyDescent="0.2">
      <c r="A566" s="94">
        <v>564</v>
      </c>
      <c r="B566" s="94">
        <f t="shared" ca="1" si="8"/>
        <v>0.43641094633196986</v>
      </c>
      <c r="C566" s="94" t="s">
        <v>492</v>
      </c>
    </row>
    <row r="567" spans="1:3" x14ac:dyDescent="0.2">
      <c r="A567" s="94">
        <v>565</v>
      </c>
      <c r="B567" s="94">
        <f t="shared" ca="1" si="8"/>
        <v>0.60700925930376981</v>
      </c>
      <c r="C567" s="94" t="s">
        <v>492</v>
      </c>
    </row>
    <row r="568" spans="1:3" x14ac:dyDescent="0.2">
      <c r="A568" s="94">
        <v>566</v>
      </c>
      <c r="B568" s="94">
        <f t="shared" ca="1" si="8"/>
        <v>0.77945650852672177</v>
      </c>
      <c r="C568" s="94" t="s">
        <v>493</v>
      </c>
    </row>
    <row r="569" spans="1:3" x14ac:dyDescent="0.2">
      <c r="A569" s="94">
        <v>567</v>
      </c>
      <c r="B569" s="94">
        <f t="shared" ca="1" si="8"/>
        <v>0.63644737666678219</v>
      </c>
      <c r="C569" s="94" t="s">
        <v>493</v>
      </c>
    </row>
    <row r="570" spans="1:3" x14ac:dyDescent="0.2">
      <c r="A570" s="94">
        <v>568</v>
      </c>
      <c r="B570" s="94">
        <f t="shared" ca="1" si="8"/>
        <v>0.71328627815408363</v>
      </c>
      <c r="C570" s="94" t="s">
        <v>493</v>
      </c>
    </row>
    <row r="571" spans="1:3" x14ac:dyDescent="0.2">
      <c r="A571" s="94">
        <v>569</v>
      </c>
      <c r="B571" s="94">
        <f t="shared" ca="1" si="8"/>
        <v>0.49241925848937695</v>
      </c>
      <c r="C571" s="94" t="s">
        <v>492</v>
      </c>
    </row>
    <row r="572" spans="1:3" x14ac:dyDescent="0.2">
      <c r="A572" s="94">
        <v>570</v>
      </c>
      <c r="B572" s="94">
        <f t="shared" ca="1" si="8"/>
        <v>0.8097983075158115</v>
      </c>
      <c r="C572" s="94" t="s">
        <v>493</v>
      </c>
    </row>
    <row r="573" spans="1:3" x14ac:dyDescent="0.2">
      <c r="A573" s="94">
        <v>571</v>
      </c>
      <c r="B573" s="94">
        <f t="shared" ca="1" si="8"/>
        <v>0.50284946425902299</v>
      </c>
      <c r="C573" s="94" t="s">
        <v>492</v>
      </c>
    </row>
    <row r="574" spans="1:3" x14ac:dyDescent="0.2">
      <c r="A574" s="94">
        <v>572</v>
      </c>
      <c r="B574" s="94">
        <f t="shared" ca="1" si="8"/>
        <v>0.64604891137263487</v>
      </c>
      <c r="C574" s="94" t="s">
        <v>493</v>
      </c>
    </row>
    <row r="575" spans="1:3" x14ac:dyDescent="0.2">
      <c r="A575" s="94">
        <v>573</v>
      </c>
      <c r="B575" s="94">
        <f t="shared" ca="1" si="8"/>
        <v>0.68822703612629188</v>
      </c>
      <c r="C575" s="94" t="s">
        <v>493</v>
      </c>
    </row>
    <row r="576" spans="1:3" x14ac:dyDescent="0.2">
      <c r="A576" s="94">
        <v>574</v>
      </c>
      <c r="B576" s="94">
        <f t="shared" ca="1" si="8"/>
        <v>0.74462346244128752</v>
      </c>
      <c r="C576" s="94" t="s">
        <v>493</v>
      </c>
    </row>
    <row r="577" spans="1:3" x14ac:dyDescent="0.2">
      <c r="A577" s="94">
        <v>575</v>
      </c>
      <c r="B577" s="94">
        <f t="shared" ca="1" si="8"/>
        <v>0.60577917959722694</v>
      </c>
      <c r="C577" s="94" t="s">
        <v>492</v>
      </c>
    </row>
    <row r="578" spans="1:3" x14ac:dyDescent="0.2">
      <c r="A578" s="94">
        <v>576</v>
      </c>
      <c r="B578" s="94">
        <f t="shared" ca="1" si="8"/>
        <v>0.4491562459274015</v>
      </c>
      <c r="C578" s="94" t="s">
        <v>492</v>
      </c>
    </row>
    <row r="579" spans="1:3" x14ac:dyDescent="0.2">
      <c r="A579" s="94">
        <v>577</v>
      </c>
      <c r="B579" s="94">
        <f t="shared" ref="B579:B642" ca="1" si="9">IF(C579="Bomb",_xlfn.NORM.INV(RAND(),0.7,0.1),_xlfn.NORM.INV(RAND(),0.6,0.15))</f>
        <v>0.74375512811539923</v>
      </c>
      <c r="C579" s="94" t="s">
        <v>492</v>
      </c>
    </row>
    <row r="580" spans="1:3" x14ac:dyDescent="0.2">
      <c r="A580" s="94">
        <v>578</v>
      </c>
      <c r="B580" s="94">
        <f t="shared" ca="1" si="9"/>
        <v>0.44896610425193068</v>
      </c>
      <c r="C580" s="94" t="s">
        <v>493</v>
      </c>
    </row>
    <row r="581" spans="1:3" x14ac:dyDescent="0.2">
      <c r="A581" s="94">
        <v>579</v>
      </c>
      <c r="B581" s="94">
        <f t="shared" ca="1" si="9"/>
        <v>0.74991507471919061</v>
      </c>
      <c r="C581" s="94" t="s">
        <v>493</v>
      </c>
    </row>
    <row r="582" spans="1:3" x14ac:dyDescent="0.2">
      <c r="A582" s="94">
        <v>580</v>
      </c>
      <c r="B582" s="94">
        <f t="shared" ca="1" si="9"/>
        <v>0.50807720098055165</v>
      </c>
      <c r="C582" s="94" t="s">
        <v>493</v>
      </c>
    </row>
    <row r="583" spans="1:3" x14ac:dyDescent="0.2">
      <c r="A583" s="94">
        <v>581</v>
      </c>
      <c r="B583" s="94">
        <f t="shared" ca="1" si="9"/>
        <v>0.71890909522967561</v>
      </c>
      <c r="C583" s="94" t="s">
        <v>492</v>
      </c>
    </row>
    <row r="584" spans="1:3" x14ac:dyDescent="0.2">
      <c r="A584" s="94">
        <v>582</v>
      </c>
      <c r="B584" s="94">
        <f t="shared" ca="1" si="9"/>
        <v>0.70515002839889795</v>
      </c>
      <c r="C584" s="94" t="s">
        <v>493</v>
      </c>
    </row>
    <row r="585" spans="1:3" x14ac:dyDescent="0.2">
      <c r="A585" s="94">
        <v>583</v>
      </c>
      <c r="B585" s="94">
        <f t="shared" ca="1" si="9"/>
        <v>0.68178318727373333</v>
      </c>
      <c r="C585" s="94" t="s">
        <v>492</v>
      </c>
    </row>
    <row r="586" spans="1:3" x14ac:dyDescent="0.2">
      <c r="A586" s="94">
        <v>584</v>
      </c>
      <c r="B586" s="94">
        <f t="shared" ca="1" si="9"/>
        <v>0.73683708752675892</v>
      </c>
      <c r="C586" s="94" t="s">
        <v>493</v>
      </c>
    </row>
    <row r="587" spans="1:3" x14ac:dyDescent="0.2">
      <c r="A587" s="94">
        <v>585</v>
      </c>
      <c r="B587" s="94">
        <f t="shared" ca="1" si="9"/>
        <v>0.82580775839822695</v>
      </c>
      <c r="C587" s="94" t="s">
        <v>492</v>
      </c>
    </row>
    <row r="588" spans="1:3" x14ac:dyDescent="0.2">
      <c r="A588" s="94">
        <v>586</v>
      </c>
      <c r="B588" s="94">
        <f t="shared" ca="1" si="9"/>
        <v>0.68968975577000968</v>
      </c>
      <c r="C588" s="94" t="s">
        <v>492</v>
      </c>
    </row>
    <row r="589" spans="1:3" x14ac:dyDescent="0.2">
      <c r="A589" s="94">
        <v>587</v>
      </c>
      <c r="B589" s="94">
        <f t="shared" ca="1" si="9"/>
        <v>0.57808151428987187</v>
      </c>
      <c r="C589" s="94" t="s">
        <v>493</v>
      </c>
    </row>
    <row r="590" spans="1:3" x14ac:dyDescent="0.2">
      <c r="A590" s="94">
        <v>588</v>
      </c>
      <c r="B590" s="94">
        <f t="shared" ca="1" si="9"/>
        <v>0.30451714247234535</v>
      </c>
      <c r="C590" s="94" t="s">
        <v>492</v>
      </c>
    </row>
    <row r="591" spans="1:3" x14ac:dyDescent="0.2">
      <c r="A591" s="94">
        <v>589</v>
      </c>
      <c r="B591" s="94">
        <f t="shared" ca="1" si="9"/>
        <v>0.97701263100112157</v>
      </c>
      <c r="C591" s="94" t="s">
        <v>492</v>
      </c>
    </row>
    <row r="592" spans="1:3" x14ac:dyDescent="0.2">
      <c r="A592" s="94">
        <v>590</v>
      </c>
      <c r="B592" s="94">
        <f t="shared" ca="1" si="9"/>
        <v>0.97445948654606562</v>
      </c>
      <c r="C592" s="94" t="s">
        <v>493</v>
      </c>
    </row>
    <row r="593" spans="1:3" x14ac:dyDescent="0.2">
      <c r="A593" s="94">
        <v>591</v>
      </c>
      <c r="B593" s="94">
        <f t="shared" ca="1" si="9"/>
        <v>0.42552225421658585</v>
      </c>
      <c r="C593" s="94" t="s">
        <v>492</v>
      </c>
    </row>
    <row r="594" spans="1:3" x14ac:dyDescent="0.2">
      <c r="A594" s="94">
        <v>592</v>
      </c>
      <c r="B594" s="94">
        <f t="shared" ca="1" si="9"/>
        <v>0.62814388915022545</v>
      </c>
      <c r="C594" s="94" t="s">
        <v>493</v>
      </c>
    </row>
    <row r="595" spans="1:3" x14ac:dyDescent="0.2">
      <c r="A595" s="94">
        <v>593</v>
      </c>
      <c r="B595" s="94">
        <f t="shared" ca="1" si="9"/>
        <v>0.6665093379056779</v>
      </c>
      <c r="C595" s="94" t="s">
        <v>492</v>
      </c>
    </row>
    <row r="596" spans="1:3" x14ac:dyDescent="0.2">
      <c r="A596" s="94">
        <v>594</v>
      </c>
      <c r="B596" s="94">
        <f t="shared" ca="1" si="9"/>
        <v>0.83149607576953422</v>
      </c>
      <c r="C596" s="94" t="s">
        <v>493</v>
      </c>
    </row>
    <row r="597" spans="1:3" x14ac:dyDescent="0.2">
      <c r="A597" s="94">
        <v>595</v>
      </c>
      <c r="B597" s="94">
        <f t="shared" ca="1" si="9"/>
        <v>0.65180114232618647</v>
      </c>
      <c r="C597" s="94" t="s">
        <v>493</v>
      </c>
    </row>
    <row r="598" spans="1:3" x14ac:dyDescent="0.2">
      <c r="A598" s="94">
        <v>596</v>
      </c>
      <c r="B598" s="94">
        <f t="shared" ca="1" si="9"/>
        <v>0.54282896783670997</v>
      </c>
      <c r="C598" s="94" t="s">
        <v>493</v>
      </c>
    </row>
    <row r="599" spans="1:3" x14ac:dyDescent="0.2">
      <c r="A599" s="94">
        <v>597</v>
      </c>
      <c r="B599" s="94">
        <f t="shared" ca="1" si="9"/>
        <v>0.77136926250687854</v>
      </c>
      <c r="C599" s="94" t="s">
        <v>493</v>
      </c>
    </row>
    <row r="600" spans="1:3" x14ac:dyDescent="0.2">
      <c r="A600" s="94">
        <v>598</v>
      </c>
      <c r="B600" s="94">
        <f t="shared" ca="1" si="9"/>
        <v>0.71305567162425021</v>
      </c>
      <c r="C600" s="94" t="s">
        <v>492</v>
      </c>
    </row>
    <row r="601" spans="1:3" x14ac:dyDescent="0.2">
      <c r="A601" s="94">
        <v>599</v>
      </c>
      <c r="B601" s="94">
        <f t="shared" ca="1" si="9"/>
        <v>0.84135136144338007</v>
      </c>
      <c r="C601" s="94" t="s">
        <v>493</v>
      </c>
    </row>
    <row r="602" spans="1:3" x14ac:dyDescent="0.2">
      <c r="A602" s="94">
        <v>600</v>
      </c>
      <c r="B602" s="94">
        <f t="shared" ca="1" si="9"/>
        <v>0.64645451698952983</v>
      </c>
      <c r="C602" s="94" t="s">
        <v>493</v>
      </c>
    </row>
    <row r="603" spans="1:3" x14ac:dyDescent="0.2">
      <c r="A603" s="94">
        <v>601</v>
      </c>
      <c r="B603" s="94">
        <f t="shared" ca="1" si="9"/>
        <v>0.83311825431573794</v>
      </c>
      <c r="C603" s="94" t="s">
        <v>492</v>
      </c>
    </row>
    <row r="604" spans="1:3" x14ac:dyDescent="0.2">
      <c r="A604" s="94">
        <v>602</v>
      </c>
      <c r="B604" s="94">
        <f t="shared" ca="1" si="9"/>
        <v>0.84292152819836597</v>
      </c>
      <c r="C604" s="94" t="s">
        <v>492</v>
      </c>
    </row>
    <row r="605" spans="1:3" x14ac:dyDescent="0.2">
      <c r="A605" s="94">
        <v>603</v>
      </c>
      <c r="B605" s="94">
        <f t="shared" ca="1" si="9"/>
        <v>0.49577427148009923</v>
      </c>
      <c r="C605" s="94" t="s">
        <v>492</v>
      </c>
    </row>
    <row r="606" spans="1:3" x14ac:dyDescent="0.2">
      <c r="A606" s="94">
        <v>604</v>
      </c>
      <c r="B606" s="94">
        <f t="shared" ca="1" si="9"/>
        <v>0.67299928656262753</v>
      </c>
      <c r="C606" s="94" t="s">
        <v>493</v>
      </c>
    </row>
    <row r="607" spans="1:3" x14ac:dyDescent="0.2">
      <c r="A607" s="94">
        <v>605</v>
      </c>
      <c r="B607" s="94">
        <f t="shared" ca="1" si="9"/>
        <v>0.21208681871414031</v>
      </c>
      <c r="C607" s="94" t="s">
        <v>492</v>
      </c>
    </row>
    <row r="608" spans="1:3" x14ac:dyDescent="0.2">
      <c r="A608" s="94">
        <v>606</v>
      </c>
      <c r="B608" s="94">
        <f t="shared" ca="1" si="9"/>
        <v>0.7783459815402809</v>
      </c>
      <c r="C608" s="94" t="s">
        <v>493</v>
      </c>
    </row>
    <row r="609" spans="1:3" x14ac:dyDescent="0.2">
      <c r="A609" s="94">
        <v>607</v>
      </c>
      <c r="B609" s="94">
        <f t="shared" ca="1" si="9"/>
        <v>0.7019762548184858</v>
      </c>
      <c r="C609" s="94" t="s">
        <v>492</v>
      </c>
    </row>
    <row r="610" spans="1:3" x14ac:dyDescent="0.2">
      <c r="A610" s="94">
        <v>608</v>
      </c>
      <c r="B610" s="94">
        <f t="shared" ca="1" si="9"/>
        <v>0.72666082164419321</v>
      </c>
      <c r="C610" s="94" t="s">
        <v>493</v>
      </c>
    </row>
    <row r="611" spans="1:3" x14ac:dyDescent="0.2">
      <c r="A611" s="94">
        <v>609</v>
      </c>
      <c r="B611" s="94">
        <f t="shared" ca="1" si="9"/>
        <v>0.81064255931436202</v>
      </c>
      <c r="C611" s="94" t="s">
        <v>492</v>
      </c>
    </row>
    <row r="612" spans="1:3" x14ac:dyDescent="0.2">
      <c r="A612" s="94">
        <v>610</v>
      </c>
      <c r="B612" s="94">
        <f t="shared" ca="1" si="9"/>
        <v>0.53396548613899575</v>
      </c>
      <c r="C612" s="94" t="s">
        <v>492</v>
      </c>
    </row>
    <row r="613" spans="1:3" x14ac:dyDescent="0.2">
      <c r="A613" s="94">
        <v>611</v>
      </c>
      <c r="B613" s="94">
        <f t="shared" ca="1" si="9"/>
        <v>0.62132913599650419</v>
      </c>
      <c r="C613" s="94" t="s">
        <v>493</v>
      </c>
    </row>
    <row r="614" spans="1:3" x14ac:dyDescent="0.2">
      <c r="A614" s="94">
        <v>612</v>
      </c>
      <c r="B614" s="94">
        <f t="shared" ca="1" si="9"/>
        <v>0.5276120827900409</v>
      </c>
      <c r="C614" s="94" t="s">
        <v>493</v>
      </c>
    </row>
    <row r="615" spans="1:3" x14ac:dyDescent="0.2">
      <c r="A615" s="94">
        <v>613</v>
      </c>
      <c r="B615" s="94">
        <f t="shared" ca="1" si="9"/>
        <v>0.49505456484312482</v>
      </c>
      <c r="C615" s="94" t="s">
        <v>492</v>
      </c>
    </row>
    <row r="616" spans="1:3" x14ac:dyDescent="0.2">
      <c r="A616" s="94">
        <v>614</v>
      </c>
      <c r="B616" s="94">
        <f t="shared" ca="1" si="9"/>
        <v>0.76866048674335108</v>
      </c>
      <c r="C616" s="94" t="s">
        <v>492</v>
      </c>
    </row>
    <row r="617" spans="1:3" x14ac:dyDescent="0.2">
      <c r="A617" s="94">
        <v>615</v>
      </c>
      <c r="B617" s="94">
        <f t="shared" ca="1" si="9"/>
        <v>0.61286945006422922</v>
      </c>
      <c r="C617" s="94" t="s">
        <v>492</v>
      </c>
    </row>
    <row r="618" spans="1:3" x14ac:dyDescent="0.2">
      <c r="A618" s="94">
        <v>616</v>
      </c>
      <c r="B618" s="94">
        <f t="shared" ca="1" si="9"/>
        <v>0.69484689681716538</v>
      </c>
      <c r="C618" s="94" t="s">
        <v>493</v>
      </c>
    </row>
    <row r="619" spans="1:3" x14ac:dyDescent="0.2">
      <c r="A619" s="94">
        <v>617</v>
      </c>
      <c r="B619" s="94">
        <f t="shared" ca="1" si="9"/>
        <v>0.71526546536387126</v>
      </c>
      <c r="C619" s="94" t="s">
        <v>493</v>
      </c>
    </row>
    <row r="620" spans="1:3" x14ac:dyDescent="0.2">
      <c r="A620" s="94">
        <v>618</v>
      </c>
      <c r="B620" s="94">
        <f t="shared" ca="1" si="9"/>
        <v>0.73395400794884891</v>
      </c>
      <c r="C620" s="94" t="s">
        <v>493</v>
      </c>
    </row>
    <row r="621" spans="1:3" x14ac:dyDescent="0.2">
      <c r="A621" s="94">
        <v>619</v>
      </c>
      <c r="B621" s="94">
        <f t="shared" ca="1" si="9"/>
        <v>0.70767119159794623</v>
      </c>
      <c r="C621" s="94" t="s">
        <v>492</v>
      </c>
    </row>
    <row r="622" spans="1:3" x14ac:dyDescent="0.2">
      <c r="A622" s="94">
        <v>620</v>
      </c>
      <c r="B622" s="94">
        <f t="shared" ca="1" si="9"/>
        <v>0.75148198914206366</v>
      </c>
      <c r="C622" s="94" t="s">
        <v>492</v>
      </c>
    </row>
    <row r="623" spans="1:3" x14ac:dyDescent="0.2">
      <c r="A623" s="94">
        <v>621</v>
      </c>
      <c r="B623" s="94">
        <f t="shared" ca="1" si="9"/>
        <v>0.6641560717043028</v>
      </c>
      <c r="C623" s="94" t="s">
        <v>493</v>
      </c>
    </row>
    <row r="624" spans="1:3" x14ac:dyDescent="0.2">
      <c r="A624" s="94">
        <v>622</v>
      </c>
      <c r="B624" s="94">
        <f t="shared" ca="1" si="9"/>
        <v>0.67947370833368448</v>
      </c>
      <c r="C624" s="94" t="s">
        <v>493</v>
      </c>
    </row>
    <row r="625" spans="1:3" x14ac:dyDescent="0.2">
      <c r="A625" s="94">
        <v>623</v>
      </c>
      <c r="B625" s="94">
        <f t="shared" ca="1" si="9"/>
        <v>0.63682426262337</v>
      </c>
      <c r="C625" s="94" t="s">
        <v>493</v>
      </c>
    </row>
    <row r="626" spans="1:3" x14ac:dyDescent="0.2">
      <c r="A626" s="94">
        <v>624</v>
      </c>
      <c r="B626" s="94">
        <f t="shared" ca="1" si="9"/>
        <v>0.5178872523102257</v>
      </c>
      <c r="C626" s="94" t="s">
        <v>492</v>
      </c>
    </row>
    <row r="627" spans="1:3" x14ac:dyDescent="0.2">
      <c r="A627" s="94">
        <v>625</v>
      </c>
      <c r="B627" s="94">
        <f t="shared" ca="1" si="9"/>
        <v>0.6997541455126064</v>
      </c>
      <c r="C627" s="94" t="s">
        <v>493</v>
      </c>
    </row>
    <row r="628" spans="1:3" x14ac:dyDescent="0.2">
      <c r="A628" s="94">
        <v>626</v>
      </c>
      <c r="B628" s="94">
        <f t="shared" ca="1" si="9"/>
        <v>0.35350627299076304</v>
      </c>
      <c r="C628" s="94" t="s">
        <v>492</v>
      </c>
    </row>
    <row r="629" spans="1:3" x14ac:dyDescent="0.2">
      <c r="A629" s="94">
        <v>627</v>
      </c>
      <c r="B629" s="94">
        <f t="shared" ca="1" si="9"/>
        <v>0.67408185272934595</v>
      </c>
      <c r="C629" s="94" t="s">
        <v>492</v>
      </c>
    </row>
    <row r="630" spans="1:3" x14ac:dyDescent="0.2">
      <c r="A630" s="94">
        <v>628</v>
      </c>
      <c r="B630" s="94">
        <f t="shared" ca="1" si="9"/>
        <v>0.64325452415064444</v>
      </c>
      <c r="C630" s="94" t="s">
        <v>492</v>
      </c>
    </row>
    <row r="631" spans="1:3" x14ac:dyDescent="0.2">
      <c r="A631" s="94">
        <v>629</v>
      </c>
      <c r="B631" s="94">
        <f t="shared" ca="1" si="9"/>
        <v>0.78975976122486713</v>
      </c>
      <c r="C631" s="94" t="s">
        <v>492</v>
      </c>
    </row>
    <row r="632" spans="1:3" x14ac:dyDescent="0.2">
      <c r="A632" s="94">
        <v>630</v>
      </c>
      <c r="B632" s="94">
        <f t="shared" ca="1" si="9"/>
        <v>0.9299969859314412</v>
      </c>
      <c r="C632" s="94" t="s">
        <v>493</v>
      </c>
    </row>
    <row r="633" spans="1:3" x14ac:dyDescent="0.2">
      <c r="A633" s="94">
        <v>631</v>
      </c>
      <c r="B633" s="94">
        <f t="shared" ca="1" si="9"/>
        <v>0.72660585553000734</v>
      </c>
      <c r="C633" s="94" t="s">
        <v>493</v>
      </c>
    </row>
    <row r="634" spans="1:3" x14ac:dyDescent="0.2">
      <c r="A634" s="94">
        <v>632</v>
      </c>
      <c r="B634" s="94">
        <f t="shared" ca="1" si="9"/>
        <v>0.69022101494931254</v>
      </c>
      <c r="C634" s="94" t="s">
        <v>492</v>
      </c>
    </row>
    <row r="635" spans="1:3" x14ac:dyDescent="0.2">
      <c r="A635" s="94">
        <v>633</v>
      </c>
      <c r="B635" s="94">
        <f t="shared" ca="1" si="9"/>
        <v>0.81808192056227025</v>
      </c>
      <c r="C635" s="94" t="s">
        <v>493</v>
      </c>
    </row>
    <row r="636" spans="1:3" x14ac:dyDescent="0.2">
      <c r="A636" s="94">
        <v>634</v>
      </c>
      <c r="B636" s="94">
        <f t="shared" ca="1" si="9"/>
        <v>0.72678372815130265</v>
      </c>
      <c r="C636" s="94" t="s">
        <v>493</v>
      </c>
    </row>
    <row r="637" spans="1:3" x14ac:dyDescent="0.2">
      <c r="A637" s="94">
        <v>635</v>
      </c>
      <c r="B637" s="94">
        <f t="shared" ca="1" si="9"/>
        <v>0.66757840133887447</v>
      </c>
      <c r="C637" s="94" t="s">
        <v>493</v>
      </c>
    </row>
    <row r="638" spans="1:3" x14ac:dyDescent="0.2">
      <c r="A638" s="94">
        <v>636</v>
      </c>
      <c r="B638" s="94">
        <f t="shared" ca="1" si="9"/>
        <v>0.590711477639979</v>
      </c>
      <c r="C638" s="94" t="s">
        <v>492</v>
      </c>
    </row>
    <row r="639" spans="1:3" x14ac:dyDescent="0.2">
      <c r="A639" s="94">
        <v>637</v>
      </c>
      <c r="B639" s="94">
        <f t="shared" ca="1" si="9"/>
        <v>0.59657960895556394</v>
      </c>
      <c r="C639" s="94" t="s">
        <v>492</v>
      </c>
    </row>
    <row r="640" spans="1:3" x14ac:dyDescent="0.2">
      <c r="A640" s="94">
        <v>638</v>
      </c>
      <c r="B640" s="94">
        <f t="shared" ca="1" si="9"/>
        <v>0.69836325033321134</v>
      </c>
      <c r="C640" s="94" t="s">
        <v>493</v>
      </c>
    </row>
    <row r="641" spans="1:3" x14ac:dyDescent="0.2">
      <c r="A641" s="94">
        <v>639</v>
      </c>
      <c r="B641" s="94">
        <f t="shared" ca="1" si="9"/>
        <v>0.64917688475319968</v>
      </c>
      <c r="C641" s="94" t="s">
        <v>492</v>
      </c>
    </row>
    <row r="642" spans="1:3" x14ac:dyDescent="0.2">
      <c r="A642" s="94">
        <v>640</v>
      </c>
      <c r="B642" s="94">
        <f t="shared" ca="1" si="9"/>
        <v>0.69668420156459288</v>
      </c>
      <c r="C642" s="94" t="s">
        <v>493</v>
      </c>
    </row>
    <row r="643" spans="1:3" x14ac:dyDescent="0.2">
      <c r="A643" s="94">
        <v>641</v>
      </c>
      <c r="B643" s="94">
        <f t="shared" ref="B643:B706" ca="1" si="10">IF(C643="Bomb",_xlfn.NORM.INV(RAND(),0.7,0.1),_xlfn.NORM.INV(RAND(),0.6,0.15))</f>
        <v>0.6126060464616806</v>
      </c>
      <c r="C643" s="94" t="s">
        <v>493</v>
      </c>
    </row>
    <row r="644" spans="1:3" x14ac:dyDescent="0.2">
      <c r="A644" s="94">
        <v>642</v>
      </c>
      <c r="B644" s="94">
        <f t="shared" ca="1" si="10"/>
        <v>0.6315027014794955</v>
      </c>
      <c r="C644" s="94" t="s">
        <v>492</v>
      </c>
    </row>
    <row r="645" spans="1:3" x14ac:dyDescent="0.2">
      <c r="A645" s="94">
        <v>643</v>
      </c>
      <c r="B645" s="94">
        <f t="shared" ca="1" si="10"/>
        <v>0.71440529670405983</v>
      </c>
      <c r="C645" s="94" t="s">
        <v>493</v>
      </c>
    </row>
    <row r="646" spans="1:3" x14ac:dyDescent="0.2">
      <c r="A646" s="94">
        <v>644</v>
      </c>
      <c r="B646" s="94">
        <f t="shared" ca="1" si="10"/>
        <v>0.33303854111841535</v>
      </c>
      <c r="C646" s="94" t="s">
        <v>492</v>
      </c>
    </row>
    <row r="647" spans="1:3" x14ac:dyDescent="0.2">
      <c r="A647" s="94">
        <v>645</v>
      </c>
      <c r="B647" s="94">
        <f t="shared" ca="1" si="10"/>
        <v>0.91037161049711246</v>
      </c>
      <c r="C647" s="94" t="s">
        <v>492</v>
      </c>
    </row>
    <row r="648" spans="1:3" x14ac:dyDescent="0.2">
      <c r="A648" s="94">
        <v>646</v>
      </c>
      <c r="B648" s="94">
        <f t="shared" ca="1" si="10"/>
        <v>0.64908579580882431</v>
      </c>
      <c r="C648" s="94" t="s">
        <v>492</v>
      </c>
    </row>
    <row r="649" spans="1:3" x14ac:dyDescent="0.2">
      <c r="A649" s="94">
        <v>647</v>
      </c>
      <c r="B649" s="94">
        <f t="shared" ca="1" si="10"/>
        <v>0.45290935142566058</v>
      </c>
      <c r="C649" s="94" t="s">
        <v>493</v>
      </c>
    </row>
    <row r="650" spans="1:3" x14ac:dyDescent="0.2">
      <c r="A650" s="94">
        <v>648</v>
      </c>
      <c r="B650" s="94">
        <f t="shared" ca="1" si="10"/>
        <v>0.71974364015222714</v>
      </c>
      <c r="C650" s="94" t="s">
        <v>493</v>
      </c>
    </row>
    <row r="651" spans="1:3" x14ac:dyDescent="0.2">
      <c r="A651" s="94">
        <v>649</v>
      </c>
      <c r="B651" s="94">
        <f t="shared" ca="1" si="10"/>
        <v>0.60258060467816654</v>
      </c>
      <c r="C651" s="94" t="s">
        <v>493</v>
      </c>
    </row>
    <row r="652" spans="1:3" x14ac:dyDescent="0.2">
      <c r="A652" s="94">
        <v>650</v>
      </c>
      <c r="B652" s="94">
        <f t="shared" ca="1" si="10"/>
        <v>0.74451038087311494</v>
      </c>
      <c r="C652" s="94" t="s">
        <v>493</v>
      </c>
    </row>
    <row r="653" spans="1:3" x14ac:dyDescent="0.2">
      <c r="A653" s="94">
        <v>651</v>
      </c>
      <c r="B653" s="94">
        <f t="shared" ca="1" si="10"/>
        <v>0.72734131398739188</v>
      </c>
      <c r="C653" s="94" t="s">
        <v>492</v>
      </c>
    </row>
    <row r="654" spans="1:3" x14ac:dyDescent="0.2">
      <c r="A654" s="94">
        <v>652</v>
      </c>
      <c r="B654" s="94">
        <f t="shared" ca="1" si="10"/>
        <v>0.27819329127159625</v>
      </c>
      <c r="C654" s="94" t="s">
        <v>492</v>
      </c>
    </row>
    <row r="655" spans="1:3" x14ac:dyDescent="0.2">
      <c r="A655" s="94">
        <v>653</v>
      </c>
      <c r="B655" s="94">
        <f t="shared" ca="1" si="10"/>
        <v>0.46460282246097617</v>
      </c>
      <c r="C655" s="94" t="s">
        <v>492</v>
      </c>
    </row>
    <row r="656" spans="1:3" x14ac:dyDescent="0.2">
      <c r="A656" s="94">
        <v>654</v>
      </c>
      <c r="B656" s="94">
        <f t="shared" ca="1" si="10"/>
        <v>0.39691984437686245</v>
      </c>
      <c r="C656" s="94" t="s">
        <v>492</v>
      </c>
    </row>
    <row r="657" spans="1:3" x14ac:dyDescent="0.2">
      <c r="A657" s="94">
        <v>655</v>
      </c>
      <c r="B657" s="94">
        <f t="shared" ca="1" si="10"/>
        <v>0.55520671103994446</v>
      </c>
      <c r="C657" s="94" t="s">
        <v>492</v>
      </c>
    </row>
    <row r="658" spans="1:3" x14ac:dyDescent="0.2">
      <c r="A658" s="94">
        <v>656</v>
      </c>
      <c r="B658" s="94">
        <f t="shared" ca="1" si="10"/>
        <v>0.65940755911342197</v>
      </c>
      <c r="C658" s="94" t="s">
        <v>492</v>
      </c>
    </row>
    <row r="659" spans="1:3" x14ac:dyDescent="0.2">
      <c r="A659" s="94">
        <v>657</v>
      </c>
      <c r="B659" s="94">
        <f t="shared" ca="1" si="10"/>
        <v>0.53147573482084987</v>
      </c>
      <c r="C659" s="94" t="s">
        <v>493</v>
      </c>
    </row>
    <row r="660" spans="1:3" x14ac:dyDescent="0.2">
      <c r="A660" s="94">
        <v>658</v>
      </c>
      <c r="B660" s="94">
        <f t="shared" ca="1" si="10"/>
        <v>0.28378881538918271</v>
      </c>
      <c r="C660" s="94" t="s">
        <v>492</v>
      </c>
    </row>
    <row r="661" spans="1:3" x14ac:dyDescent="0.2">
      <c r="A661" s="94">
        <v>659</v>
      </c>
      <c r="B661" s="94">
        <f t="shared" ca="1" si="10"/>
        <v>0.72956315378021164</v>
      </c>
      <c r="C661" s="94" t="s">
        <v>493</v>
      </c>
    </row>
    <row r="662" spans="1:3" x14ac:dyDescent="0.2">
      <c r="A662" s="94">
        <v>660</v>
      </c>
      <c r="B662" s="94">
        <f t="shared" ca="1" si="10"/>
        <v>0.31731706534478399</v>
      </c>
      <c r="C662" s="94" t="s">
        <v>492</v>
      </c>
    </row>
    <row r="663" spans="1:3" x14ac:dyDescent="0.2">
      <c r="A663" s="94">
        <v>661</v>
      </c>
      <c r="B663" s="94">
        <f t="shared" ca="1" si="10"/>
        <v>0.59643059907679619</v>
      </c>
      <c r="C663" s="94" t="s">
        <v>493</v>
      </c>
    </row>
    <row r="664" spans="1:3" x14ac:dyDescent="0.2">
      <c r="A664" s="94">
        <v>662</v>
      </c>
      <c r="B664" s="94">
        <f t="shared" ca="1" si="10"/>
        <v>0.60330342298404682</v>
      </c>
      <c r="C664" s="94" t="s">
        <v>492</v>
      </c>
    </row>
    <row r="665" spans="1:3" x14ac:dyDescent="0.2">
      <c r="A665" s="94">
        <v>663</v>
      </c>
      <c r="B665" s="94">
        <f t="shared" ca="1" si="10"/>
        <v>0.43086389227462341</v>
      </c>
      <c r="C665" s="94" t="s">
        <v>492</v>
      </c>
    </row>
    <row r="666" spans="1:3" x14ac:dyDescent="0.2">
      <c r="A666" s="94">
        <v>664</v>
      </c>
      <c r="B666" s="94">
        <f t="shared" ca="1" si="10"/>
        <v>0.65255477084464364</v>
      </c>
      <c r="C666" s="94" t="s">
        <v>493</v>
      </c>
    </row>
    <row r="667" spans="1:3" x14ac:dyDescent="0.2">
      <c r="A667" s="94">
        <v>665</v>
      </c>
      <c r="B667" s="94">
        <f t="shared" ca="1" si="10"/>
        <v>0.39044023518688031</v>
      </c>
      <c r="C667" s="94" t="s">
        <v>492</v>
      </c>
    </row>
    <row r="668" spans="1:3" x14ac:dyDescent="0.2">
      <c r="A668" s="94">
        <v>666</v>
      </c>
      <c r="B668" s="94">
        <f t="shared" ca="1" si="10"/>
        <v>0.37558034810374352</v>
      </c>
      <c r="C668" s="94" t="s">
        <v>492</v>
      </c>
    </row>
    <row r="669" spans="1:3" x14ac:dyDescent="0.2">
      <c r="A669" s="94">
        <v>667</v>
      </c>
      <c r="B669" s="94">
        <f t="shared" ca="1" si="10"/>
        <v>0.67898311766850694</v>
      </c>
      <c r="C669" s="94" t="s">
        <v>493</v>
      </c>
    </row>
    <row r="670" spans="1:3" x14ac:dyDescent="0.2">
      <c r="A670" s="94">
        <v>668</v>
      </c>
      <c r="B670" s="94">
        <f t="shared" ca="1" si="10"/>
        <v>0.82597838221765252</v>
      </c>
      <c r="C670" s="94" t="s">
        <v>492</v>
      </c>
    </row>
    <row r="671" spans="1:3" x14ac:dyDescent="0.2">
      <c r="A671" s="94">
        <v>669</v>
      </c>
      <c r="B671" s="94">
        <f t="shared" ca="1" si="10"/>
        <v>0.5960250617616345</v>
      </c>
      <c r="C671" s="94" t="s">
        <v>492</v>
      </c>
    </row>
    <row r="672" spans="1:3" x14ac:dyDescent="0.2">
      <c r="A672" s="94">
        <v>670</v>
      </c>
      <c r="B672" s="94">
        <f t="shared" ca="1" si="10"/>
        <v>0.60125065814213718</v>
      </c>
      <c r="C672" s="94" t="s">
        <v>492</v>
      </c>
    </row>
    <row r="673" spans="1:3" x14ac:dyDescent="0.2">
      <c r="A673" s="94">
        <v>671</v>
      </c>
      <c r="B673" s="94">
        <f t="shared" ca="1" si="10"/>
        <v>0.68955078214722609</v>
      </c>
      <c r="C673" s="94" t="s">
        <v>492</v>
      </c>
    </row>
    <row r="674" spans="1:3" x14ac:dyDescent="0.2">
      <c r="A674" s="94">
        <v>672</v>
      </c>
      <c r="B674" s="94">
        <f t="shared" ca="1" si="10"/>
        <v>0.84102774856926521</v>
      </c>
      <c r="C674" s="94" t="s">
        <v>492</v>
      </c>
    </row>
    <row r="675" spans="1:3" x14ac:dyDescent="0.2">
      <c r="A675" s="94">
        <v>673</v>
      </c>
      <c r="B675" s="94">
        <f t="shared" ca="1" si="10"/>
        <v>0.78330132267695729</v>
      </c>
      <c r="C675" s="94" t="s">
        <v>492</v>
      </c>
    </row>
    <row r="676" spans="1:3" x14ac:dyDescent="0.2">
      <c r="A676" s="94">
        <v>674</v>
      </c>
      <c r="B676" s="94">
        <f t="shared" ca="1" si="10"/>
        <v>0.64123818167587399</v>
      </c>
      <c r="C676" s="94" t="s">
        <v>493</v>
      </c>
    </row>
    <row r="677" spans="1:3" x14ac:dyDescent="0.2">
      <c r="A677" s="94">
        <v>675</v>
      </c>
      <c r="B677" s="94">
        <f t="shared" ca="1" si="10"/>
        <v>0.94088976219574372</v>
      </c>
      <c r="C677" s="94" t="s">
        <v>492</v>
      </c>
    </row>
    <row r="678" spans="1:3" x14ac:dyDescent="0.2">
      <c r="A678" s="94">
        <v>676</v>
      </c>
      <c r="B678" s="94">
        <f t="shared" ca="1" si="10"/>
        <v>0.68838937201299644</v>
      </c>
      <c r="C678" s="94" t="s">
        <v>493</v>
      </c>
    </row>
    <row r="679" spans="1:3" x14ac:dyDescent="0.2">
      <c r="A679" s="94">
        <v>677</v>
      </c>
      <c r="B679" s="94">
        <f t="shared" ca="1" si="10"/>
        <v>0.48924782765954938</v>
      </c>
      <c r="C679" s="94" t="s">
        <v>492</v>
      </c>
    </row>
    <row r="680" spans="1:3" x14ac:dyDescent="0.2">
      <c r="A680" s="94">
        <v>678</v>
      </c>
      <c r="B680" s="94">
        <f t="shared" ca="1" si="10"/>
        <v>0.68559768388750486</v>
      </c>
      <c r="C680" s="94" t="s">
        <v>493</v>
      </c>
    </row>
    <row r="681" spans="1:3" x14ac:dyDescent="0.2">
      <c r="A681" s="94">
        <v>679</v>
      </c>
      <c r="B681" s="94">
        <f t="shared" ca="1" si="10"/>
        <v>0.67943244899231714</v>
      </c>
      <c r="C681" s="94" t="s">
        <v>492</v>
      </c>
    </row>
    <row r="682" spans="1:3" x14ac:dyDescent="0.2">
      <c r="A682" s="94">
        <v>680</v>
      </c>
      <c r="B682" s="94">
        <f t="shared" ca="1" si="10"/>
        <v>0.59158453941613165</v>
      </c>
      <c r="C682" s="94" t="s">
        <v>492</v>
      </c>
    </row>
    <row r="683" spans="1:3" x14ac:dyDescent="0.2">
      <c r="A683" s="94">
        <v>681</v>
      </c>
      <c r="B683" s="94">
        <f t="shared" ca="1" si="10"/>
        <v>0.72282755288183587</v>
      </c>
      <c r="C683" s="94" t="s">
        <v>492</v>
      </c>
    </row>
    <row r="684" spans="1:3" x14ac:dyDescent="0.2">
      <c r="A684" s="94">
        <v>682</v>
      </c>
      <c r="B684" s="94">
        <f t="shared" ca="1" si="10"/>
        <v>1.0675726377792039</v>
      </c>
      <c r="C684" s="94" t="s">
        <v>492</v>
      </c>
    </row>
    <row r="685" spans="1:3" x14ac:dyDescent="0.2">
      <c r="A685" s="94">
        <v>683</v>
      </c>
      <c r="B685" s="94">
        <f t="shared" ca="1" si="10"/>
        <v>0.32056171955416607</v>
      </c>
      <c r="C685" s="94" t="s">
        <v>492</v>
      </c>
    </row>
    <row r="686" spans="1:3" x14ac:dyDescent="0.2">
      <c r="A686" s="94">
        <v>684</v>
      </c>
      <c r="B686" s="94">
        <f t="shared" ca="1" si="10"/>
        <v>0.46927450615217753</v>
      </c>
      <c r="C686" s="94" t="s">
        <v>492</v>
      </c>
    </row>
    <row r="687" spans="1:3" x14ac:dyDescent="0.2">
      <c r="A687" s="94">
        <v>685</v>
      </c>
      <c r="B687" s="94">
        <f t="shared" ca="1" si="10"/>
        <v>0.7065793871285232</v>
      </c>
      <c r="C687" s="94" t="s">
        <v>493</v>
      </c>
    </row>
    <row r="688" spans="1:3" x14ac:dyDescent="0.2">
      <c r="A688" s="94">
        <v>686</v>
      </c>
      <c r="B688" s="94">
        <f t="shared" ca="1" si="10"/>
        <v>0.36991637386506626</v>
      </c>
      <c r="C688" s="94" t="s">
        <v>492</v>
      </c>
    </row>
    <row r="689" spans="1:3" x14ac:dyDescent="0.2">
      <c r="A689" s="94">
        <v>687</v>
      </c>
      <c r="B689" s="94">
        <f t="shared" ca="1" si="10"/>
        <v>0.37308492728360526</v>
      </c>
      <c r="C689" s="94" t="s">
        <v>492</v>
      </c>
    </row>
    <row r="690" spans="1:3" x14ac:dyDescent="0.2">
      <c r="A690" s="94">
        <v>688</v>
      </c>
      <c r="B690" s="94">
        <f t="shared" ca="1" si="10"/>
        <v>0.39497453035009322</v>
      </c>
      <c r="C690" s="94" t="s">
        <v>492</v>
      </c>
    </row>
    <row r="691" spans="1:3" x14ac:dyDescent="0.2">
      <c r="A691" s="94">
        <v>689</v>
      </c>
      <c r="B691" s="94">
        <f t="shared" ca="1" si="10"/>
        <v>0.23661820607256651</v>
      </c>
      <c r="C691" s="94" t="s">
        <v>492</v>
      </c>
    </row>
    <row r="692" spans="1:3" x14ac:dyDescent="0.2">
      <c r="A692" s="94">
        <v>690</v>
      </c>
      <c r="B692" s="94">
        <f t="shared" ca="1" si="10"/>
        <v>0.82079359289844134</v>
      </c>
      <c r="C692" s="94" t="s">
        <v>493</v>
      </c>
    </row>
    <row r="693" spans="1:3" x14ac:dyDescent="0.2">
      <c r="A693" s="94">
        <v>691</v>
      </c>
      <c r="B693" s="94">
        <f t="shared" ca="1" si="10"/>
        <v>0.82020332027316833</v>
      </c>
      <c r="C693" s="94" t="s">
        <v>493</v>
      </c>
    </row>
    <row r="694" spans="1:3" x14ac:dyDescent="0.2">
      <c r="A694" s="94">
        <v>692</v>
      </c>
      <c r="B694" s="94">
        <f t="shared" ca="1" si="10"/>
        <v>0.71526106379629362</v>
      </c>
      <c r="C694" s="94" t="s">
        <v>493</v>
      </c>
    </row>
    <row r="695" spans="1:3" x14ac:dyDescent="0.2">
      <c r="A695" s="94">
        <v>693</v>
      </c>
      <c r="B695" s="94">
        <f t="shared" ca="1" si="10"/>
        <v>0.68998123514276988</v>
      </c>
      <c r="C695" s="94" t="s">
        <v>493</v>
      </c>
    </row>
    <row r="696" spans="1:3" x14ac:dyDescent="0.2">
      <c r="A696" s="94">
        <v>694</v>
      </c>
      <c r="B696" s="94">
        <f t="shared" ca="1" si="10"/>
        <v>0.76956565491521678</v>
      </c>
      <c r="C696" s="94" t="s">
        <v>492</v>
      </c>
    </row>
    <row r="697" spans="1:3" x14ac:dyDescent="0.2">
      <c r="A697" s="94">
        <v>695</v>
      </c>
      <c r="B697" s="94">
        <f t="shared" ca="1" si="10"/>
        <v>0.72254066404575323</v>
      </c>
      <c r="C697" s="94" t="s">
        <v>492</v>
      </c>
    </row>
    <row r="698" spans="1:3" x14ac:dyDescent="0.2">
      <c r="A698" s="94">
        <v>696</v>
      </c>
      <c r="B698" s="94">
        <f t="shared" ca="1" si="10"/>
        <v>0.56941911409994805</v>
      </c>
      <c r="C698" s="94" t="s">
        <v>492</v>
      </c>
    </row>
    <row r="699" spans="1:3" x14ac:dyDescent="0.2">
      <c r="A699" s="94">
        <v>697</v>
      </c>
      <c r="B699" s="94">
        <f t="shared" ca="1" si="10"/>
        <v>0.50726538056667436</v>
      </c>
      <c r="C699" s="94" t="s">
        <v>492</v>
      </c>
    </row>
    <row r="700" spans="1:3" x14ac:dyDescent="0.2">
      <c r="A700" s="94">
        <v>698</v>
      </c>
      <c r="B700" s="94">
        <f t="shared" ca="1" si="10"/>
        <v>0.85839974394998231</v>
      </c>
      <c r="C700" s="94" t="s">
        <v>493</v>
      </c>
    </row>
    <row r="701" spans="1:3" x14ac:dyDescent="0.2">
      <c r="A701" s="94">
        <v>699</v>
      </c>
      <c r="B701" s="94">
        <f t="shared" ca="1" si="10"/>
        <v>0.70143945466444824</v>
      </c>
      <c r="C701" s="94" t="s">
        <v>492</v>
      </c>
    </row>
    <row r="702" spans="1:3" x14ac:dyDescent="0.2">
      <c r="A702" s="94">
        <v>700</v>
      </c>
      <c r="B702" s="94">
        <f t="shared" ca="1" si="10"/>
        <v>0.82494200722654776</v>
      </c>
      <c r="C702" s="94" t="s">
        <v>492</v>
      </c>
    </row>
    <row r="703" spans="1:3" x14ac:dyDescent="0.2">
      <c r="A703" s="94">
        <v>701</v>
      </c>
      <c r="B703" s="94">
        <f t="shared" ca="1" si="10"/>
        <v>0.56233562742972842</v>
      </c>
      <c r="C703" s="94" t="s">
        <v>492</v>
      </c>
    </row>
    <row r="704" spans="1:3" x14ac:dyDescent="0.2">
      <c r="A704" s="94">
        <v>702</v>
      </c>
      <c r="B704" s="94">
        <f t="shared" ca="1" si="10"/>
        <v>0.77967887856284301</v>
      </c>
      <c r="C704" s="94" t="s">
        <v>492</v>
      </c>
    </row>
    <row r="705" spans="1:3" x14ac:dyDescent="0.2">
      <c r="A705" s="94">
        <v>703</v>
      </c>
      <c r="B705" s="94">
        <f t="shared" ca="1" si="10"/>
        <v>0.83549358003420549</v>
      </c>
      <c r="C705" s="94" t="s">
        <v>493</v>
      </c>
    </row>
    <row r="706" spans="1:3" x14ac:dyDescent="0.2">
      <c r="A706" s="94">
        <v>704</v>
      </c>
      <c r="B706" s="94">
        <f t="shared" ca="1" si="10"/>
        <v>0.55039259288295717</v>
      </c>
      <c r="C706" s="94" t="s">
        <v>493</v>
      </c>
    </row>
    <row r="707" spans="1:3" x14ac:dyDescent="0.2">
      <c r="A707" s="94">
        <v>705</v>
      </c>
      <c r="B707" s="94">
        <f t="shared" ref="B707:B770" ca="1" si="11">IF(C707="Bomb",_xlfn.NORM.INV(RAND(),0.7,0.1),_xlfn.NORM.INV(RAND(),0.6,0.15))</f>
        <v>0.52169675550556649</v>
      </c>
      <c r="C707" s="94" t="s">
        <v>492</v>
      </c>
    </row>
    <row r="708" spans="1:3" x14ac:dyDescent="0.2">
      <c r="A708" s="94">
        <v>706</v>
      </c>
      <c r="B708" s="94">
        <f t="shared" ca="1" si="11"/>
        <v>0.29563754408067627</v>
      </c>
      <c r="C708" s="94" t="s">
        <v>492</v>
      </c>
    </row>
    <row r="709" spans="1:3" x14ac:dyDescent="0.2">
      <c r="A709" s="94">
        <v>707</v>
      </c>
      <c r="B709" s="94">
        <f t="shared" ca="1" si="11"/>
        <v>0.73953257172819242</v>
      </c>
      <c r="C709" s="94" t="s">
        <v>492</v>
      </c>
    </row>
    <row r="710" spans="1:3" x14ac:dyDescent="0.2">
      <c r="A710" s="94">
        <v>708</v>
      </c>
      <c r="B710" s="94">
        <f t="shared" ca="1" si="11"/>
        <v>0.6511194970398988</v>
      </c>
      <c r="C710" s="94" t="s">
        <v>493</v>
      </c>
    </row>
    <row r="711" spans="1:3" x14ac:dyDescent="0.2">
      <c r="A711" s="94">
        <v>709</v>
      </c>
      <c r="B711" s="94">
        <f t="shared" ca="1" si="11"/>
        <v>0.85302772185960229</v>
      </c>
      <c r="C711" s="94" t="s">
        <v>493</v>
      </c>
    </row>
    <row r="712" spans="1:3" x14ac:dyDescent="0.2">
      <c r="A712" s="94">
        <v>710</v>
      </c>
      <c r="B712" s="94">
        <f t="shared" ca="1" si="11"/>
        <v>0.77233160984957228</v>
      </c>
      <c r="C712" s="94" t="s">
        <v>493</v>
      </c>
    </row>
    <row r="713" spans="1:3" x14ac:dyDescent="0.2">
      <c r="A713" s="94">
        <v>711</v>
      </c>
      <c r="B713" s="94">
        <f t="shared" ca="1" si="11"/>
        <v>0.54045662864606847</v>
      </c>
      <c r="C713" s="94" t="s">
        <v>492</v>
      </c>
    </row>
    <row r="714" spans="1:3" x14ac:dyDescent="0.2">
      <c r="A714" s="94">
        <v>712</v>
      </c>
      <c r="B714" s="94">
        <f t="shared" ca="1" si="11"/>
        <v>0.62891436638745568</v>
      </c>
      <c r="C714" s="94" t="s">
        <v>493</v>
      </c>
    </row>
    <row r="715" spans="1:3" x14ac:dyDescent="0.2">
      <c r="A715" s="94">
        <v>713</v>
      </c>
      <c r="B715" s="94">
        <f t="shared" ca="1" si="11"/>
        <v>0.41431795033319951</v>
      </c>
      <c r="C715" s="94" t="s">
        <v>492</v>
      </c>
    </row>
    <row r="716" spans="1:3" x14ac:dyDescent="0.2">
      <c r="A716" s="94">
        <v>714</v>
      </c>
      <c r="B716" s="94">
        <f t="shared" ca="1" si="11"/>
        <v>0.79896281080747245</v>
      </c>
      <c r="C716" s="94" t="s">
        <v>492</v>
      </c>
    </row>
    <row r="717" spans="1:3" x14ac:dyDescent="0.2">
      <c r="A717" s="94">
        <v>715</v>
      </c>
      <c r="B717" s="94">
        <f t="shared" ca="1" si="11"/>
        <v>0.57169791237740553</v>
      </c>
      <c r="C717" s="94" t="s">
        <v>492</v>
      </c>
    </row>
    <row r="718" spans="1:3" x14ac:dyDescent="0.2">
      <c r="A718" s="94">
        <v>716</v>
      </c>
      <c r="B718" s="94">
        <f t="shared" ca="1" si="11"/>
        <v>0.72279819730288375</v>
      </c>
      <c r="C718" s="94" t="s">
        <v>493</v>
      </c>
    </row>
    <row r="719" spans="1:3" x14ac:dyDescent="0.2">
      <c r="A719" s="94">
        <v>717</v>
      </c>
      <c r="B719" s="94">
        <f t="shared" ca="1" si="11"/>
        <v>0.33378389659737678</v>
      </c>
      <c r="C719" s="94" t="s">
        <v>492</v>
      </c>
    </row>
    <row r="720" spans="1:3" x14ac:dyDescent="0.2">
      <c r="A720" s="94">
        <v>718</v>
      </c>
      <c r="B720" s="94">
        <f t="shared" ca="1" si="11"/>
        <v>0.60775019092982308</v>
      </c>
      <c r="C720" s="94" t="s">
        <v>492</v>
      </c>
    </row>
    <row r="721" spans="1:3" x14ac:dyDescent="0.2">
      <c r="A721" s="94">
        <v>719</v>
      </c>
      <c r="B721" s="94">
        <f t="shared" ca="1" si="11"/>
        <v>0.55946956604324072</v>
      </c>
      <c r="C721" s="94" t="s">
        <v>492</v>
      </c>
    </row>
    <row r="722" spans="1:3" x14ac:dyDescent="0.2">
      <c r="A722" s="94">
        <v>720</v>
      </c>
      <c r="B722" s="94">
        <f t="shared" ca="1" si="11"/>
        <v>0.59134911340370699</v>
      </c>
      <c r="C722" s="94" t="s">
        <v>492</v>
      </c>
    </row>
    <row r="723" spans="1:3" x14ac:dyDescent="0.2">
      <c r="A723" s="94">
        <v>721</v>
      </c>
      <c r="B723" s="94">
        <f t="shared" ca="1" si="11"/>
        <v>0.93523810035671151</v>
      </c>
      <c r="C723" s="94" t="s">
        <v>493</v>
      </c>
    </row>
    <row r="724" spans="1:3" x14ac:dyDescent="0.2">
      <c r="A724" s="94">
        <v>722</v>
      </c>
      <c r="B724" s="94">
        <f t="shared" ca="1" si="11"/>
        <v>0.44135615815169615</v>
      </c>
      <c r="C724" s="94" t="s">
        <v>492</v>
      </c>
    </row>
    <row r="725" spans="1:3" x14ac:dyDescent="0.2">
      <c r="A725" s="94">
        <v>723</v>
      </c>
      <c r="B725" s="94">
        <f t="shared" ca="1" si="11"/>
        <v>0.61630131868550531</v>
      </c>
      <c r="C725" s="94" t="s">
        <v>493</v>
      </c>
    </row>
    <row r="726" spans="1:3" x14ac:dyDescent="0.2">
      <c r="A726" s="94">
        <v>724</v>
      </c>
      <c r="B726" s="94">
        <f t="shared" ca="1" si="11"/>
        <v>0.75241296502952992</v>
      </c>
      <c r="C726" s="94" t="s">
        <v>493</v>
      </c>
    </row>
    <row r="727" spans="1:3" x14ac:dyDescent="0.2">
      <c r="A727" s="94">
        <v>725</v>
      </c>
      <c r="B727" s="94">
        <f t="shared" ca="1" si="11"/>
        <v>0.38509780007012639</v>
      </c>
      <c r="C727" s="94" t="s">
        <v>492</v>
      </c>
    </row>
    <row r="728" spans="1:3" x14ac:dyDescent="0.2">
      <c r="A728" s="94">
        <v>726</v>
      </c>
      <c r="B728" s="94">
        <f t="shared" ca="1" si="11"/>
        <v>0.54037539904802045</v>
      </c>
      <c r="C728" s="94" t="s">
        <v>492</v>
      </c>
    </row>
    <row r="729" spans="1:3" x14ac:dyDescent="0.2">
      <c r="A729" s="94">
        <v>727</v>
      </c>
      <c r="B729" s="94">
        <f t="shared" ca="1" si="11"/>
        <v>0.60685891166955741</v>
      </c>
      <c r="C729" s="94" t="s">
        <v>493</v>
      </c>
    </row>
    <row r="730" spans="1:3" x14ac:dyDescent="0.2">
      <c r="A730" s="94">
        <v>728</v>
      </c>
      <c r="B730" s="94">
        <f t="shared" ca="1" si="11"/>
        <v>0.4001524554138316</v>
      </c>
      <c r="C730" s="94" t="s">
        <v>492</v>
      </c>
    </row>
    <row r="731" spans="1:3" x14ac:dyDescent="0.2">
      <c r="A731" s="94">
        <v>729</v>
      </c>
      <c r="B731" s="94">
        <f t="shared" ca="1" si="11"/>
        <v>0.75093983422562649</v>
      </c>
      <c r="C731" s="94" t="s">
        <v>493</v>
      </c>
    </row>
    <row r="732" spans="1:3" x14ac:dyDescent="0.2">
      <c r="A732" s="94">
        <v>730</v>
      </c>
      <c r="B732" s="94">
        <f t="shared" ca="1" si="11"/>
        <v>0.82540880669598748</v>
      </c>
      <c r="C732" s="94" t="s">
        <v>493</v>
      </c>
    </row>
    <row r="733" spans="1:3" x14ac:dyDescent="0.2">
      <c r="A733" s="94">
        <v>731</v>
      </c>
      <c r="B733" s="94">
        <f t="shared" ca="1" si="11"/>
        <v>0.66592141067063482</v>
      </c>
      <c r="C733" s="94" t="s">
        <v>493</v>
      </c>
    </row>
    <row r="734" spans="1:3" x14ac:dyDescent="0.2">
      <c r="A734" s="94">
        <v>732</v>
      </c>
      <c r="B734" s="94">
        <f t="shared" ca="1" si="11"/>
        <v>0.78006118775603539</v>
      </c>
      <c r="C734" s="94" t="s">
        <v>492</v>
      </c>
    </row>
    <row r="735" spans="1:3" x14ac:dyDescent="0.2">
      <c r="A735" s="94">
        <v>733</v>
      </c>
      <c r="B735" s="94">
        <f t="shared" ca="1" si="11"/>
        <v>0.47195170845304657</v>
      </c>
      <c r="C735" s="94" t="s">
        <v>492</v>
      </c>
    </row>
    <row r="736" spans="1:3" x14ac:dyDescent="0.2">
      <c r="A736" s="94">
        <v>734</v>
      </c>
      <c r="B736" s="94">
        <f t="shared" ca="1" si="11"/>
        <v>0.66983361900213978</v>
      </c>
      <c r="C736" s="94" t="s">
        <v>492</v>
      </c>
    </row>
    <row r="737" spans="1:3" x14ac:dyDescent="0.2">
      <c r="A737" s="94">
        <v>735</v>
      </c>
      <c r="B737" s="94">
        <f t="shared" ca="1" si="11"/>
        <v>0.68275546616524396</v>
      </c>
      <c r="C737" s="94" t="s">
        <v>493</v>
      </c>
    </row>
    <row r="738" spans="1:3" x14ac:dyDescent="0.2">
      <c r="A738" s="94">
        <v>736</v>
      </c>
      <c r="B738" s="94">
        <f t="shared" ca="1" si="11"/>
        <v>0.67548034781884547</v>
      </c>
      <c r="C738" s="94" t="s">
        <v>493</v>
      </c>
    </row>
    <row r="739" spans="1:3" x14ac:dyDescent="0.2">
      <c r="A739" s="94">
        <v>737</v>
      </c>
      <c r="B739" s="94">
        <f t="shared" ca="1" si="11"/>
        <v>0.4880671547623992</v>
      </c>
      <c r="C739" s="94" t="s">
        <v>492</v>
      </c>
    </row>
    <row r="740" spans="1:3" x14ac:dyDescent="0.2">
      <c r="A740" s="94">
        <v>738</v>
      </c>
      <c r="B740" s="94">
        <f t="shared" ca="1" si="11"/>
        <v>0.49085535724147877</v>
      </c>
      <c r="C740" s="94" t="s">
        <v>492</v>
      </c>
    </row>
    <row r="741" spans="1:3" x14ac:dyDescent="0.2">
      <c r="A741" s="94">
        <v>739</v>
      </c>
      <c r="B741" s="94">
        <f t="shared" ca="1" si="11"/>
        <v>0.75882511734091262</v>
      </c>
      <c r="C741" s="94" t="s">
        <v>493</v>
      </c>
    </row>
    <row r="742" spans="1:3" x14ac:dyDescent="0.2">
      <c r="A742" s="94">
        <v>740</v>
      </c>
      <c r="B742" s="94">
        <f t="shared" ca="1" si="11"/>
        <v>0.87015916050723685</v>
      </c>
      <c r="C742" s="94" t="s">
        <v>492</v>
      </c>
    </row>
    <row r="743" spans="1:3" x14ac:dyDescent="0.2">
      <c r="A743" s="94">
        <v>741</v>
      </c>
      <c r="B743" s="94">
        <f t="shared" ca="1" si="11"/>
        <v>0.37557879123570559</v>
      </c>
      <c r="C743" s="94" t="s">
        <v>492</v>
      </c>
    </row>
    <row r="744" spans="1:3" x14ac:dyDescent="0.2">
      <c r="A744" s="94">
        <v>742</v>
      </c>
      <c r="B744" s="94">
        <f t="shared" ca="1" si="11"/>
        <v>0.64483009001916225</v>
      </c>
      <c r="C744" s="94" t="s">
        <v>492</v>
      </c>
    </row>
    <row r="745" spans="1:3" x14ac:dyDescent="0.2">
      <c r="A745" s="94">
        <v>743</v>
      </c>
      <c r="B745" s="94">
        <f t="shared" ca="1" si="11"/>
        <v>0.5589062061959722</v>
      </c>
      <c r="C745" s="94" t="s">
        <v>492</v>
      </c>
    </row>
    <row r="746" spans="1:3" x14ac:dyDescent="0.2">
      <c r="A746" s="94">
        <v>744</v>
      </c>
      <c r="B746" s="94">
        <f t="shared" ca="1" si="11"/>
        <v>0.50831383329140578</v>
      </c>
      <c r="C746" s="94" t="s">
        <v>492</v>
      </c>
    </row>
    <row r="747" spans="1:3" x14ac:dyDescent="0.2">
      <c r="A747" s="94">
        <v>745</v>
      </c>
      <c r="B747" s="94">
        <f t="shared" ca="1" si="11"/>
        <v>0.67693477032143246</v>
      </c>
      <c r="C747" s="94" t="s">
        <v>492</v>
      </c>
    </row>
    <row r="748" spans="1:3" x14ac:dyDescent="0.2">
      <c r="A748" s="94">
        <v>746</v>
      </c>
      <c r="B748" s="94">
        <f t="shared" ca="1" si="11"/>
        <v>0.66824483324482531</v>
      </c>
      <c r="C748" s="94" t="s">
        <v>493</v>
      </c>
    </row>
    <row r="749" spans="1:3" x14ac:dyDescent="0.2">
      <c r="A749" s="94">
        <v>747</v>
      </c>
      <c r="B749" s="94">
        <f t="shared" ca="1" si="11"/>
        <v>0.86772745107340166</v>
      </c>
      <c r="C749" s="94" t="s">
        <v>493</v>
      </c>
    </row>
    <row r="750" spans="1:3" x14ac:dyDescent="0.2">
      <c r="A750" s="94">
        <v>748</v>
      </c>
      <c r="B750" s="94">
        <f t="shared" ca="1" si="11"/>
        <v>0.57104343368903132</v>
      </c>
      <c r="C750" s="94" t="s">
        <v>492</v>
      </c>
    </row>
    <row r="751" spans="1:3" x14ac:dyDescent="0.2">
      <c r="A751" s="94">
        <v>749</v>
      </c>
      <c r="B751" s="94">
        <f t="shared" ca="1" si="11"/>
        <v>0.74412481370116401</v>
      </c>
      <c r="C751" s="94" t="s">
        <v>493</v>
      </c>
    </row>
    <row r="752" spans="1:3" x14ac:dyDescent="0.2">
      <c r="A752" s="94">
        <v>750</v>
      </c>
      <c r="B752" s="94">
        <f t="shared" ca="1" si="11"/>
        <v>0.65217396313411824</v>
      </c>
      <c r="C752" s="94" t="s">
        <v>492</v>
      </c>
    </row>
    <row r="753" spans="1:3" x14ac:dyDescent="0.2">
      <c r="A753" s="94">
        <v>751</v>
      </c>
      <c r="B753" s="94">
        <f t="shared" ca="1" si="11"/>
        <v>0.80547045106854875</v>
      </c>
      <c r="C753" s="94" t="s">
        <v>493</v>
      </c>
    </row>
    <row r="754" spans="1:3" x14ac:dyDescent="0.2">
      <c r="A754" s="94">
        <v>752</v>
      </c>
      <c r="B754" s="94">
        <f t="shared" ca="1" si="11"/>
        <v>0.77684182864895313</v>
      </c>
      <c r="C754" s="94" t="s">
        <v>493</v>
      </c>
    </row>
    <row r="755" spans="1:3" x14ac:dyDescent="0.2">
      <c r="A755" s="94">
        <v>753</v>
      </c>
      <c r="B755" s="94">
        <f t="shared" ca="1" si="11"/>
        <v>0.72961735598484079</v>
      </c>
      <c r="C755" s="94" t="s">
        <v>493</v>
      </c>
    </row>
    <row r="756" spans="1:3" x14ac:dyDescent="0.2">
      <c r="A756" s="94">
        <v>754</v>
      </c>
      <c r="B756" s="94">
        <f t="shared" ca="1" si="11"/>
        <v>0.66314154419409876</v>
      </c>
      <c r="C756" s="94" t="s">
        <v>493</v>
      </c>
    </row>
    <row r="757" spans="1:3" x14ac:dyDescent="0.2">
      <c r="A757" s="94">
        <v>755</v>
      </c>
      <c r="B757" s="94">
        <f t="shared" ca="1" si="11"/>
        <v>0.72197954136298326</v>
      </c>
      <c r="C757" s="94" t="s">
        <v>492</v>
      </c>
    </row>
    <row r="758" spans="1:3" x14ac:dyDescent="0.2">
      <c r="A758" s="94">
        <v>756</v>
      </c>
      <c r="B758" s="94">
        <f t="shared" ca="1" si="11"/>
        <v>0.83219009401643296</v>
      </c>
      <c r="C758" s="94" t="s">
        <v>493</v>
      </c>
    </row>
    <row r="759" spans="1:3" x14ac:dyDescent="0.2">
      <c r="A759" s="94">
        <v>757</v>
      </c>
      <c r="B759" s="94">
        <f t="shared" ca="1" si="11"/>
        <v>0.5823972671308697</v>
      </c>
      <c r="C759" s="94" t="s">
        <v>493</v>
      </c>
    </row>
    <row r="760" spans="1:3" x14ac:dyDescent="0.2">
      <c r="A760" s="94">
        <v>758</v>
      </c>
      <c r="B760" s="94">
        <f t="shared" ca="1" si="11"/>
        <v>0.85417292770656961</v>
      </c>
      <c r="C760" s="94" t="s">
        <v>493</v>
      </c>
    </row>
    <row r="761" spans="1:3" x14ac:dyDescent="0.2">
      <c r="A761" s="94">
        <v>759</v>
      </c>
      <c r="B761" s="94">
        <f t="shared" ca="1" si="11"/>
        <v>0.50597395525520916</v>
      </c>
      <c r="C761" s="94" t="s">
        <v>492</v>
      </c>
    </row>
    <row r="762" spans="1:3" x14ac:dyDescent="0.2">
      <c r="A762" s="94">
        <v>760</v>
      </c>
      <c r="B762" s="94">
        <f t="shared" ca="1" si="11"/>
        <v>0.89063210937660975</v>
      </c>
      <c r="C762" s="94" t="s">
        <v>493</v>
      </c>
    </row>
    <row r="763" spans="1:3" x14ac:dyDescent="0.2">
      <c r="A763" s="94">
        <v>761</v>
      </c>
      <c r="B763" s="94">
        <f t="shared" ca="1" si="11"/>
        <v>0.67792850456049103</v>
      </c>
      <c r="C763" s="94" t="s">
        <v>492</v>
      </c>
    </row>
    <row r="764" spans="1:3" x14ac:dyDescent="0.2">
      <c r="A764" s="94">
        <v>762</v>
      </c>
      <c r="B764" s="94">
        <f t="shared" ca="1" si="11"/>
        <v>0.88321260771894294</v>
      </c>
      <c r="C764" s="94" t="s">
        <v>492</v>
      </c>
    </row>
    <row r="765" spans="1:3" x14ac:dyDescent="0.2">
      <c r="A765" s="94">
        <v>763</v>
      </c>
      <c r="B765" s="94">
        <f t="shared" ca="1" si="11"/>
        <v>0.76673951856275246</v>
      </c>
      <c r="C765" s="94" t="s">
        <v>492</v>
      </c>
    </row>
    <row r="766" spans="1:3" x14ac:dyDescent="0.2">
      <c r="A766" s="94">
        <v>764</v>
      </c>
      <c r="B766" s="94">
        <f t="shared" ca="1" si="11"/>
        <v>0.25722737846565574</v>
      </c>
      <c r="C766" s="94" t="s">
        <v>492</v>
      </c>
    </row>
    <row r="767" spans="1:3" x14ac:dyDescent="0.2">
      <c r="A767" s="94">
        <v>765</v>
      </c>
      <c r="B767" s="94">
        <f t="shared" ca="1" si="11"/>
        <v>0.73610342555678943</v>
      </c>
      <c r="C767" s="94" t="s">
        <v>492</v>
      </c>
    </row>
    <row r="768" spans="1:3" x14ac:dyDescent="0.2">
      <c r="A768" s="94">
        <v>766</v>
      </c>
      <c r="B768" s="94">
        <f t="shared" ca="1" si="11"/>
        <v>0.74402713709390855</v>
      </c>
      <c r="C768" s="94" t="s">
        <v>492</v>
      </c>
    </row>
    <row r="769" spans="1:3" x14ac:dyDescent="0.2">
      <c r="A769" s="94">
        <v>767</v>
      </c>
      <c r="B769" s="94">
        <f t="shared" ca="1" si="11"/>
        <v>0.75673530571324132</v>
      </c>
      <c r="C769" s="94" t="s">
        <v>493</v>
      </c>
    </row>
    <row r="770" spans="1:3" x14ac:dyDescent="0.2">
      <c r="A770" s="94">
        <v>768</v>
      </c>
      <c r="B770" s="94">
        <f t="shared" ca="1" si="11"/>
        <v>0.8214122176507046</v>
      </c>
      <c r="C770" s="94" t="s">
        <v>493</v>
      </c>
    </row>
    <row r="771" spans="1:3" x14ac:dyDescent="0.2">
      <c r="A771" s="94">
        <v>769</v>
      </c>
      <c r="B771" s="94">
        <f t="shared" ref="B771:B834" ca="1" si="12">IF(C771="Bomb",_xlfn.NORM.INV(RAND(),0.7,0.1),_xlfn.NORM.INV(RAND(),0.6,0.15))</f>
        <v>0.73944834148177385</v>
      </c>
      <c r="C771" s="94" t="s">
        <v>492</v>
      </c>
    </row>
    <row r="772" spans="1:3" x14ac:dyDescent="0.2">
      <c r="A772" s="94">
        <v>770</v>
      </c>
      <c r="B772" s="94">
        <f t="shared" ca="1" si="12"/>
        <v>0.54040757476811019</v>
      </c>
      <c r="C772" s="94" t="s">
        <v>493</v>
      </c>
    </row>
    <row r="773" spans="1:3" x14ac:dyDescent="0.2">
      <c r="A773" s="94">
        <v>771</v>
      </c>
      <c r="B773" s="94">
        <f t="shared" ca="1" si="12"/>
        <v>0.41936842928263701</v>
      </c>
      <c r="C773" s="94" t="s">
        <v>492</v>
      </c>
    </row>
    <row r="774" spans="1:3" x14ac:dyDescent="0.2">
      <c r="A774" s="94">
        <v>772</v>
      </c>
      <c r="B774" s="94">
        <f t="shared" ca="1" si="12"/>
        <v>0.79089095639449947</v>
      </c>
      <c r="C774" s="94" t="s">
        <v>492</v>
      </c>
    </row>
    <row r="775" spans="1:3" x14ac:dyDescent="0.2">
      <c r="A775" s="94">
        <v>773</v>
      </c>
      <c r="B775" s="94">
        <f t="shared" ca="1" si="12"/>
        <v>0.68151300275052584</v>
      </c>
      <c r="C775" s="94" t="s">
        <v>492</v>
      </c>
    </row>
    <row r="776" spans="1:3" x14ac:dyDescent="0.2">
      <c r="A776" s="94">
        <v>774</v>
      </c>
      <c r="B776" s="94">
        <f t="shared" ca="1" si="12"/>
        <v>0.69728839937332621</v>
      </c>
      <c r="C776" s="94" t="s">
        <v>492</v>
      </c>
    </row>
    <row r="777" spans="1:3" x14ac:dyDescent="0.2">
      <c r="A777" s="94">
        <v>775</v>
      </c>
      <c r="B777" s="94">
        <f t="shared" ca="1" si="12"/>
        <v>0.74177230095438174</v>
      </c>
      <c r="C777" s="94" t="s">
        <v>493</v>
      </c>
    </row>
    <row r="778" spans="1:3" x14ac:dyDescent="0.2">
      <c r="A778" s="94">
        <v>776</v>
      </c>
      <c r="B778" s="94">
        <f t="shared" ca="1" si="12"/>
        <v>0.46884036021417741</v>
      </c>
      <c r="C778" s="94" t="s">
        <v>492</v>
      </c>
    </row>
    <row r="779" spans="1:3" x14ac:dyDescent="0.2">
      <c r="A779" s="94">
        <v>777</v>
      </c>
      <c r="B779" s="94">
        <f t="shared" ca="1" si="12"/>
        <v>0.75732015284222209</v>
      </c>
      <c r="C779" s="94" t="s">
        <v>493</v>
      </c>
    </row>
    <row r="780" spans="1:3" x14ac:dyDescent="0.2">
      <c r="A780" s="94">
        <v>778</v>
      </c>
      <c r="B780" s="94">
        <f t="shared" ca="1" si="12"/>
        <v>0.58318369714398921</v>
      </c>
      <c r="C780" s="94" t="s">
        <v>493</v>
      </c>
    </row>
    <row r="781" spans="1:3" x14ac:dyDescent="0.2">
      <c r="A781" s="94">
        <v>779</v>
      </c>
      <c r="B781" s="94">
        <f t="shared" ca="1" si="12"/>
        <v>0.50063752579594512</v>
      </c>
      <c r="C781" s="94" t="s">
        <v>493</v>
      </c>
    </row>
    <row r="782" spans="1:3" x14ac:dyDescent="0.2">
      <c r="A782" s="94">
        <v>780</v>
      </c>
      <c r="B782" s="94">
        <f t="shared" ca="1" si="12"/>
        <v>0.74129395948238652</v>
      </c>
      <c r="C782" s="94" t="s">
        <v>493</v>
      </c>
    </row>
    <row r="783" spans="1:3" x14ac:dyDescent="0.2">
      <c r="A783" s="94">
        <v>781</v>
      </c>
      <c r="B783" s="94">
        <f t="shared" ca="1" si="12"/>
        <v>0.69993727997354427</v>
      </c>
      <c r="C783" s="94" t="s">
        <v>493</v>
      </c>
    </row>
    <row r="784" spans="1:3" x14ac:dyDescent="0.2">
      <c r="A784" s="94">
        <v>782</v>
      </c>
      <c r="B784" s="94">
        <f t="shared" ca="1" si="12"/>
        <v>0.66780968506287774</v>
      </c>
      <c r="C784" s="94" t="s">
        <v>493</v>
      </c>
    </row>
    <row r="785" spans="1:3" x14ac:dyDescent="0.2">
      <c r="A785" s="94">
        <v>783</v>
      </c>
      <c r="B785" s="94">
        <f t="shared" ca="1" si="12"/>
        <v>0.74500794462630981</v>
      </c>
      <c r="C785" s="94" t="s">
        <v>493</v>
      </c>
    </row>
    <row r="786" spans="1:3" x14ac:dyDescent="0.2">
      <c r="A786" s="94">
        <v>784</v>
      </c>
      <c r="B786" s="94">
        <f t="shared" ca="1" si="12"/>
        <v>0.51408988617661133</v>
      </c>
      <c r="C786" s="94" t="s">
        <v>492</v>
      </c>
    </row>
    <row r="787" spans="1:3" x14ac:dyDescent="0.2">
      <c r="A787" s="94">
        <v>785</v>
      </c>
      <c r="B787" s="94">
        <f t="shared" ca="1" si="12"/>
        <v>0.56585718082233127</v>
      </c>
      <c r="C787" s="94" t="s">
        <v>492</v>
      </c>
    </row>
    <row r="788" spans="1:3" x14ac:dyDescent="0.2">
      <c r="A788" s="94">
        <v>786</v>
      </c>
      <c r="B788" s="94">
        <f t="shared" ca="1" si="12"/>
        <v>0.57880469087797071</v>
      </c>
      <c r="C788" s="94" t="s">
        <v>492</v>
      </c>
    </row>
    <row r="789" spans="1:3" x14ac:dyDescent="0.2">
      <c r="A789" s="94">
        <v>787</v>
      </c>
      <c r="B789" s="94">
        <f t="shared" ca="1" si="12"/>
        <v>0.80575352131405042</v>
      </c>
      <c r="C789" s="94" t="s">
        <v>493</v>
      </c>
    </row>
    <row r="790" spans="1:3" x14ac:dyDescent="0.2">
      <c r="A790" s="94">
        <v>788</v>
      </c>
      <c r="B790" s="94">
        <f t="shared" ca="1" si="12"/>
        <v>0.60504441652590069</v>
      </c>
      <c r="C790" s="94" t="s">
        <v>492</v>
      </c>
    </row>
    <row r="791" spans="1:3" x14ac:dyDescent="0.2">
      <c r="A791" s="94">
        <v>789</v>
      </c>
      <c r="B791" s="94">
        <f t="shared" ca="1" si="12"/>
        <v>0.564603413566238</v>
      </c>
      <c r="C791" s="94" t="s">
        <v>493</v>
      </c>
    </row>
    <row r="792" spans="1:3" x14ac:dyDescent="0.2">
      <c r="A792" s="94">
        <v>790</v>
      </c>
      <c r="B792" s="94">
        <f t="shared" ca="1" si="12"/>
        <v>0.679779455622463</v>
      </c>
      <c r="C792" s="94" t="s">
        <v>493</v>
      </c>
    </row>
    <row r="793" spans="1:3" x14ac:dyDescent="0.2">
      <c r="A793" s="94">
        <v>791</v>
      </c>
      <c r="B793" s="94">
        <f t="shared" ca="1" si="12"/>
        <v>0.4959922396885546</v>
      </c>
      <c r="C793" s="94" t="s">
        <v>492</v>
      </c>
    </row>
    <row r="794" spans="1:3" x14ac:dyDescent="0.2">
      <c r="A794" s="94">
        <v>792</v>
      </c>
      <c r="B794" s="94">
        <f t="shared" ca="1" si="12"/>
        <v>0.68204391609996462</v>
      </c>
      <c r="C794" s="94" t="s">
        <v>492</v>
      </c>
    </row>
    <row r="795" spans="1:3" x14ac:dyDescent="0.2">
      <c r="A795" s="94">
        <v>793</v>
      </c>
      <c r="B795" s="94">
        <f t="shared" ca="1" si="12"/>
        <v>0.52417860471307209</v>
      </c>
      <c r="C795" s="94" t="s">
        <v>493</v>
      </c>
    </row>
    <row r="796" spans="1:3" x14ac:dyDescent="0.2">
      <c r="A796" s="94">
        <v>794</v>
      </c>
      <c r="B796" s="94">
        <f t="shared" ca="1" si="12"/>
        <v>0.53662093853475279</v>
      </c>
      <c r="C796" s="94" t="s">
        <v>492</v>
      </c>
    </row>
    <row r="797" spans="1:3" x14ac:dyDescent="0.2">
      <c r="A797" s="94">
        <v>795</v>
      </c>
      <c r="B797" s="94">
        <f t="shared" ca="1" si="12"/>
        <v>0.6880198983714273</v>
      </c>
      <c r="C797" s="94" t="s">
        <v>492</v>
      </c>
    </row>
    <row r="798" spans="1:3" x14ac:dyDescent="0.2">
      <c r="A798" s="94">
        <v>796</v>
      </c>
      <c r="B798" s="94">
        <f t="shared" ca="1" si="12"/>
        <v>0.30828743623456667</v>
      </c>
      <c r="C798" s="94" t="s">
        <v>492</v>
      </c>
    </row>
    <row r="799" spans="1:3" x14ac:dyDescent="0.2">
      <c r="A799" s="94">
        <v>797</v>
      </c>
      <c r="B799" s="94">
        <f t="shared" ca="1" si="12"/>
        <v>0.40748728656046956</v>
      </c>
      <c r="C799" s="94" t="s">
        <v>492</v>
      </c>
    </row>
    <row r="800" spans="1:3" x14ac:dyDescent="0.2">
      <c r="A800" s="94">
        <v>798</v>
      </c>
      <c r="B800" s="94">
        <f t="shared" ca="1" si="12"/>
        <v>0.72436374688741412</v>
      </c>
      <c r="C800" s="94" t="s">
        <v>493</v>
      </c>
    </row>
    <row r="801" spans="1:3" x14ac:dyDescent="0.2">
      <c r="A801" s="94">
        <v>799</v>
      </c>
      <c r="B801" s="94">
        <f t="shared" ca="1" si="12"/>
        <v>0.38667491062122772</v>
      </c>
      <c r="C801" s="94" t="s">
        <v>492</v>
      </c>
    </row>
    <row r="802" spans="1:3" x14ac:dyDescent="0.2">
      <c r="A802" s="94">
        <v>800</v>
      </c>
      <c r="B802" s="94">
        <f t="shared" ca="1" si="12"/>
        <v>0.45066391720664073</v>
      </c>
      <c r="C802" s="94" t="s">
        <v>492</v>
      </c>
    </row>
    <row r="803" spans="1:3" x14ac:dyDescent="0.2">
      <c r="A803" s="94">
        <v>801</v>
      </c>
      <c r="B803" s="94">
        <f t="shared" ca="1" si="12"/>
        <v>0.49502210908585065</v>
      </c>
      <c r="C803" s="94" t="s">
        <v>492</v>
      </c>
    </row>
    <row r="804" spans="1:3" x14ac:dyDescent="0.2">
      <c r="A804" s="94">
        <v>802</v>
      </c>
      <c r="B804" s="94">
        <f t="shared" ca="1" si="12"/>
        <v>0.42180495270501506</v>
      </c>
      <c r="C804" s="94" t="s">
        <v>492</v>
      </c>
    </row>
    <row r="805" spans="1:3" x14ac:dyDescent="0.2">
      <c r="A805" s="94">
        <v>803</v>
      </c>
      <c r="B805" s="94">
        <f t="shared" ca="1" si="12"/>
        <v>0.56973015571491625</v>
      </c>
      <c r="C805" s="94" t="s">
        <v>493</v>
      </c>
    </row>
    <row r="806" spans="1:3" x14ac:dyDescent="0.2">
      <c r="A806" s="94">
        <v>804</v>
      </c>
      <c r="B806" s="94">
        <f t="shared" ca="1" si="12"/>
        <v>0.5812062516490053</v>
      </c>
      <c r="C806" s="94" t="s">
        <v>492</v>
      </c>
    </row>
    <row r="807" spans="1:3" x14ac:dyDescent="0.2">
      <c r="A807" s="94">
        <v>805</v>
      </c>
      <c r="B807" s="94">
        <f t="shared" ca="1" si="12"/>
        <v>0.75451556112850504</v>
      </c>
      <c r="C807" s="94" t="s">
        <v>493</v>
      </c>
    </row>
    <row r="808" spans="1:3" x14ac:dyDescent="0.2">
      <c r="A808" s="94">
        <v>806</v>
      </c>
      <c r="B808" s="94">
        <f t="shared" ca="1" si="12"/>
        <v>0.47659806846030844</v>
      </c>
      <c r="C808" s="94" t="s">
        <v>492</v>
      </c>
    </row>
    <row r="809" spans="1:3" x14ac:dyDescent="0.2">
      <c r="A809" s="94">
        <v>807</v>
      </c>
      <c r="B809" s="94">
        <f t="shared" ca="1" si="12"/>
        <v>0.71767910751678288</v>
      </c>
      <c r="C809" s="94" t="s">
        <v>493</v>
      </c>
    </row>
    <row r="810" spans="1:3" x14ac:dyDescent="0.2">
      <c r="A810" s="94">
        <v>808</v>
      </c>
      <c r="B810" s="94">
        <f t="shared" ca="1" si="12"/>
        <v>0.50930726641898938</v>
      </c>
      <c r="C810" s="94" t="s">
        <v>493</v>
      </c>
    </row>
    <row r="811" spans="1:3" x14ac:dyDescent="0.2">
      <c r="A811" s="94">
        <v>809</v>
      </c>
      <c r="B811" s="94">
        <f t="shared" ca="1" si="12"/>
        <v>0.62291323550135469</v>
      </c>
      <c r="C811" s="94" t="s">
        <v>493</v>
      </c>
    </row>
    <row r="812" spans="1:3" x14ac:dyDescent="0.2">
      <c r="A812" s="94">
        <v>810</v>
      </c>
      <c r="B812" s="94">
        <f t="shared" ca="1" si="12"/>
        <v>0.67283393529765279</v>
      </c>
      <c r="C812" s="94" t="s">
        <v>493</v>
      </c>
    </row>
    <row r="813" spans="1:3" x14ac:dyDescent="0.2">
      <c r="A813" s="94">
        <v>811</v>
      </c>
      <c r="B813" s="94">
        <f t="shared" ca="1" si="12"/>
        <v>0.5628374777028563</v>
      </c>
      <c r="C813" s="94" t="s">
        <v>492</v>
      </c>
    </row>
    <row r="814" spans="1:3" x14ac:dyDescent="0.2">
      <c r="A814" s="94">
        <v>812</v>
      </c>
      <c r="B814" s="94">
        <f t="shared" ca="1" si="12"/>
        <v>0.55990953230077223</v>
      </c>
      <c r="C814" s="94" t="s">
        <v>493</v>
      </c>
    </row>
    <row r="815" spans="1:3" x14ac:dyDescent="0.2">
      <c r="A815" s="94">
        <v>813</v>
      </c>
      <c r="B815" s="94">
        <f t="shared" ca="1" si="12"/>
        <v>0.76500545683400678</v>
      </c>
      <c r="C815" s="94" t="s">
        <v>493</v>
      </c>
    </row>
    <row r="816" spans="1:3" x14ac:dyDescent="0.2">
      <c r="A816" s="94">
        <v>814</v>
      </c>
      <c r="B816" s="94">
        <f t="shared" ca="1" si="12"/>
        <v>0.52136243326910248</v>
      </c>
      <c r="C816" s="94" t="s">
        <v>492</v>
      </c>
    </row>
    <row r="817" spans="1:3" x14ac:dyDescent="0.2">
      <c r="A817" s="94">
        <v>815</v>
      </c>
      <c r="B817" s="94">
        <f t="shared" ca="1" si="12"/>
        <v>0.91202950541041394</v>
      </c>
      <c r="C817" s="94" t="s">
        <v>492</v>
      </c>
    </row>
    <row r="818" spans="1:3" x14ac:dyDescent="0.2">
      <c r="A818" s="94">
        <v>816</v>
      </c>
      <c r="B818" s="94">
        <f t="shared" ca="1" si="12"/>
        <v>0.96265524435075189</v>
      </c>
      <c r="C818" s="94" t="s">
        <v>492</v>
      </c>
    </row>
    <row r="819" spans="1:3" x14ac:dyDescent="0.2">
      <c r="A819" s="94">
        <v>817</v>
      </c>
      <c r="B819" s="94">
        <f t="shared" ca="1" si="12"/>
        <v>0.68046885513115152</v>
      </c>
      <c r="C819" s="94" t="s">
        <v>492</v>
      </c>
    </row>
    <row r="820" spans="1:3" x14ac:dyDescent="0.2">
      <c r="A820" s="94">
        <v>818</v>
      </c>
      <c r="B820" s="94">
        <f t="shared" ca="1" si="12"/>
        <v>0.53704007342224369</v>
      </c>
      <c r="C820" s="94" t="s">
        <v>492</v>
      </c>
    </row>
    <row r="821" spans="1:3" x14ac:dyDescent="0.2">
      <c r="A821" s="94">
        <v>819</v>
      </c>
      <c r="B821" s="94">
        <f t="shared" ca="1" si="12"/>
        <v>0.5397098462795763</v>
      </c>
      <c r="C821" s="94" t="s">
        <v>492</v>
      </c>
    </row>
    <row r="822" spans="1:3" x14ac:dyDescent="0.2">
      <c r="A822" s="94">
        <v>820</v>
      </c>
      <c r="B822" s="94">
        <f t="shared" ca="1" si="12"/>
        <v>0.30633709654573421</v>
      </c>
      <c r="C822" s="94" t="s">
        <v>492</v>
      </c>
    </row>
    <row r="823" spans="1:3" x14ac:dyDescent="0.2">
      <c r="A823" s="94">
        <v>821</v>
      </c>
      <c r="B823" s="94">
        <f t="shared" ca="1" si="12"/>
        <v>0.67941533732109549</v>
      </c>
      <c r="C823" s="94" t="s">
        <v>493</v>
      </c>
    </row>
    <row r="824" spans="1:3" x14ac:dyDescent="0.2">
      <c r="A824" s="94">
        <v>822</v>
      </c>
      <c r="B824" s="94">
        <f t="shared" ca="1" si="12"/>
        <v>0.56892570936179321</v>
      </c>
      <c r="C824" s="94" t="s">
        <v>492</v>
      </c>
    </row>
    <row r="825" spans="1:3" x14ac:dyDescent="0.2">
      <c r="A825" s="94">
        <v>823</v>
      </c>
      <c r="B825" s="94">
        <f t="shared" ca="1" si="12"/>
        <v>0.68581123971754954</v>
      </c>
      <c r="C825" s="94" t="s">
        <v>493</v>
      </c>
    </row>
    <row r="826" spans="1:3" x14ac:dyDescent="0.2">
      <c r="A826" s="94">
        <v>824</v>
      </c>
      <c r="B826" s="94">
        <f t="shared" ca="1" si="12"/>
        <v>0.77739366714477476</v>
      </c>
      <c r="C826" s="94" t="s">
        <v>493</v>
      </c>
    </row>
    <row r="827" spans="1:3" x14ac:dyDescent="0.2">
      <c r="A827" s="94">
        <v>825</v>
      </c>
      <c r="B827" s="94">
        <f t="shared" ca="1" si="12"/>
        <v>0.73236668692702023</v>
      </c>
      <c r="C827" s="94" t="s">
        <v>493</v>
      </c>
    </row>
    <row r="828" spans="1:3" x14ac:dyDescent="0.2">
      <c r="A828" s="94">
        <v>826</v>
      </c>
      <c r="B828" s="94">
        <f t="shared" ca="1" si="12"/>
        <v>0.72238956911740737</v>
      </c>
      <c r="C828" s="94" t="s">
        <v>492</v>
      </c>
    </row>
    <row r="829" spans="1:3" x14ac:dyDescent="0.2">
      <c r="A829" s="94">
        <v>827</v>
      </c>
      <c r="B829" s="94">
        <f t="shared" ca="1" si="12"/>
        <v>0.46380328389324837</v>
      </c>
      <c r="C829" s="94" t="s">
        <v>492</v>
      </c>
    </row>
    <row r="830" spans="1:3" x14ac:dyDescent="0.2">
      <c r="A830" s="94">
        <v>828</v>
      </c>
      <c r="B830" s="94">
        <f t="shared" ca="1" si="12"/>
        <v>0.59873270744354334</v>
      </c>
      <c r="C830" s="94" t="s">
        <v>492</v>
      </c>
    </row>
    <row r="831" spans="1:3" x14ac:dyDescent="0.2">
      <c r="A831" s="94">
        <v>829</v>
      </c>
      <c r="B831" s="94">
        <f t="shared" ca="1" si="12"/>
        <v>0.82305216792580671</v>
      </c>
      <c r="C831" s="94" t="s">
        <v>493</v>
      </c>
    </row>
    <row r="832" spans="1:3" x14ac:dyDescent="0.2">
      <c r="A832" s="94">
        <v>830</v>
      </c>
      <c r="B832" s="94">
        <f t="shared" ca="1" si="12"/>
        <v>0.19773276203889534</v>
      </c>
      <c r="C832" s="94" t="s">
        <v>492</v>
      </c>
    </row>
    <row r="833" spans="1:3" x14ac:dyDescent="0.2">
      <c r="A833" s="94">
        <v>831</v>
      </c>
      <c r="B833" s="94">
        <f t="shared" ca="1" si="12"/>
        <v>0.76392832659076748</v>
      </c>
      <c r="C833" s="94" t="s">
        <v>492</v>
      </c>
    </row>
    <row r="834" spans="1:3" x14ac:dyDescent="0.2">
      <c r="A834" s="94">
        <v>832</v>
      </c>
      <c r="B834" s="94">
        <f t="shared" ca="1" si="12"/>
        <v>0.48684281561175136</v>
      </c>
      <c r="C834" s="94" t="s">
        <v>492</v>
      </c>
    </row>
    <row r="835" spans="1:3" x14ac:dyDescent="0.2">
      <c r="A835" s="94">
        <v>833</v>
      </c>
      <c r="B835" s="94">
        <f t="shared" ref="B835:B898" ca="1" si="13">IF(C835="Bomb",_xlfn.NORM.INV(RAND(),0.7,0.1),_xlfn.NORM.INV(RAND(),0.6,0.15))</f>
        <v>0.8768767120040154</v>
      </c>
      <c r="C835" s="94" t="s">
        <v>493</v>
      </c>
    </row>
    <row r="836" spans="1:3" x14ac:dyDescent="0.2">
      <c r="A836" s="94">
        <v>834</v>
      </c>
      <c r="B836" s="94">
        <f t="shared" ca="1" si="13"/>
        <v>0.32593415793725006</v>
      </c>
      <c r="C836" s="94" t="s">
        <v>492</v>
      </c>
    </row>
    <row r="837" spans="1:3" x14ac:dyDescent="0.2">
      <c r="A837" s="94">
        <v>835</v>
      </c>
      <c r="B837" s="94">
        <f t="shared" ca="1" si="13"/>
        <v>0.88931099788259627</v>
      </c>
      <c r="C837" s="94" t="s">
        <v>493</v>
      </c>
    </row>
    <row r="838" spans="1:3" x14ac:dyDescent="0.2">
      <c r="A838" s="94">
        <v>836</v>
      </c>
      <c r="B838" s="94">
        <f t="shared" ca="1" si="13"/>
        <v>0.63454627211880599</v>
      </c>
      <c r="C838" s="94" t="s">
        <v>492</v>
      </c>
    </row>
    <row r="839" spans="1:3" x14ac:dyDescent="0.2">
      <c r="A839" s="94">
        <v>837</v>
      </c>
      <c r="B839" s="94">
        <f t="shared" ca="1" si="13"/>
        <v>0.71129770382613056</v>
      </c>
      <c r="C839" s="94" t="s">
        <v>493</v>
      </c>
    </row>
    <row r="840" spans="1:3" x14ac:dyDescent="0.2">
      <c r="A840" s="94">
        <v>838</v>
      </c>
      <c r="B840" s="94">
        <f t="shared" ca="1" si="13"/>
        <v>0.29678113951367302</v>
      </c>
      <c r="C840" s="94" t="s">
        <v>492</v>
      </c>
    </row>
    <row r="841" spans="1:3" x14ac:dyDescent="0.2">
      <c r="A841" s="94">
        <v>839</v>
      </c>
      <c r="B841" s="94">
        <f t="shared" ca="1" si="13"/>
        <v>0.73784738497582159</v>
      </c>
      <c r="C841" s="94" t="s">
        <v>493</v>
      </c>
    </row>
    <row r="842" spans="1:3" x14ac:dyDescent="0.2">
      <c r="A842" s="94">
        <v>840</v>
      </c>
      <c r="B842" s="94">
        <f t="shared" ca="1" si="13"/>
        <v>0.65322137334822805</v>
      </c>
      <c r="C842" s="94" t="s">
        <v>493</v>
      </c>
    </row>
    <row r="843" spans="1:3" x14ac:dyDescent="0.2">
      <c r="A843" s="94">
        <v>841</v>
      </c>
      <c r="B843" s="94">
        <f t="shared" ca="1" si="13"/>
        <v>0.50577855097306856</v>
      </c>
      <c r="C843" s="94" t="s">
        <v>493</v>
      </c>
    </row>
    <row r="844" spans="1:3" x14ac:dyDescent="0.2">
      <c r="A844" s="94">
        <v>842</v>
      </c>
      <c r="B844" s="94">
        <f t="shared" ca="1" si="13"/>
        <v>0.56329968109629502</v>
      </c>
      <c r="C844" s="94" t="s">
        <v>492</v>
      </c>
    </row>
    <row r="845" spans="1:3" x14ac:dyDescent="0.2">
      <c r="A845" s="94">
        <v>843</v>
      </c>
      <c r="B845" s="94">
        <f t="shared" ca="1" si="13"/>
        <v>0.38897024604984376</v>
      </c>
      <c r="C845" s="94" t="s">
        <v>492</v>
      </c>
    </row>
    <row r="846" spans="1:3" x14ac:dyDescent="0.2">
      <c r="A846" s="94">
        <v>844</v>
      </c>
      <c r="B846" s="94">
        <f t="shared" ca="1" si="13"/>
        <v>0.33978569937601383</v>
      </c>
      <c r="C846" s="94" t="s">
        <v>492</v>
      </c>
    </row>
    <row r="847" spans="1:3" x14ac:dyDescent="0.2">
      <c r="A847" s="94">
        <v>845</v>
      </c>
      <c r="B847" s="94">
        <f t="shared" ca="1" si="13"/>
        <v>0.69265860358748998</v>
      </c>
      <c r="C847" s="94" t="s">
        <v>492</v>
      </c>
    </row>
    <row r="848" spans="1:3" x14ac:dyDescent="0.2">
      <c r="A848" s="94">
        <v>846</v>
      </c>
      <c r="B848" s="94">
        <f t="shared" ca="1" si="13"/>
        <v>0.73520940266595058</v>
      </c>
      <c r="C848" s="94" t="s">
        <v>492</v>
      </c>
    </row>
    <row r="849" spans="1:3" x14ac:dyDescent="0.2">
      <c r="A849" s="94">
        <v>847</v>
      </c>
      <c r="B849" s="94">
        <f t="shared" ca="1" si="13"/>
        <v>0.61664287442336985</v>
      </c>
      <c r="C849" s="94" t="s">
        <v>493</v>
      </c>
    </row>
    <row r="850" spans="1:3" x14ac:dyDescent="0.2">
      <c r="A850" s="94">
        <v>848</v>
      </c>
      <c r="B850" s="94">
        <f t="shared" ca="1" si="13"/>
        <v>0.4013134171398941</v>
      </c>
      <c r="C850" s="94" t="s">
        <v>492</v>
      </c>
    </row>
    <row r="851" spans="1:3" x14ac:dyDescent="0.2">
      <c r="A851" s="94">
        <v>849</v>
      </c>
      <c r="B851" s="94">
        <f t="shared" ca="1" si="13"/>
        <v>0.76442265151350886</v>
      </c>
      <c r="C851" s="94" t="s">
        <v>493</v>
      </c>
    </row>
    <row r="852" spans="1:3" x14ac:dyDescent="0.2">
      <c r="A852" s="94">
        <v>850</v>
      </c>
      <c r="B852" s="94">
        <f t="shared" ca="1" si="13"/>
        <v>0.57138774786100632</v>
      </c>
      <c r="C852" s="94" t="s">
        <v>492</v>
      </c>
    </row>
    <row r="853" spans="1:3" x14ac:dyDescent="0.2">
      <c r="A853" s="94">
        <v>851</v>
      </c>
      <c r="B853" s="94">
        <f t="shared" ca="1" si="13"/>
        <v>0.68746053134355389</v>
      </c>
      <c r="C853" s="94" t="s">
        <v>492</v>
      </c>
    </row>
    <row r="854" spans="1:3" x14ac:dyDescent="0.2">
      <c r="A854" s="94">
        <v>852</v>
      </c>
      <c r="B854" s="94">
        <f t="shared" ca="1" si="13"/>
        <v>0.62428533920839013</v>
      </c>
      <c r="C854" s="94" t="s">
        <v>492</v>
      </c>
    </row>
    <row r="855" spans="1:3" x14ac:dyDescent="0.2">
      <c r="A855" s="94">
        <v>853</v>
      </c>
      <c r="B855" s="94">
        <f t="shared" ca="1" si="13"/>
        <v>0.48431659733380744</v>
      </c>
      <c r="C855" s="94" t="s">
        <v>492</v>
      </c>
    </row>
    <row r="856" spans="1:3" x14ac:dyDescent="0.2">
      <c r="A856" s="94">
        <v>854</v>
      </c>
      <c r="B856" s="94">
        <f t="shared" ca="1" si="13"/>
        <v>0.52335820020940016</v>
      </c>
      <c r="C856" s="94" t="s">
        <v>492</v>
      </c>
    </row>
    <row r="857" spans="1:3" x14ac:dyDescent="0.2">
      <c r="A857" s="94">
        <v>855</v>
      </c>
      <c r="B857" s="94">
        <f t="shared" ca="1" si="13"/>
        <v>0.52463146936930927</v>
      </c>
      <c r="C857" s="94" t="s">
        <v>493</v>
      </c>
    </row>
    <row r="858" spans="1:3" x14ac:dyDescent="0.2">
      <c r="A858" s="94">
        <v>856</v>
      </c>
      <c r="B858" s="94">
        <f t="shared" ca="1" si="13"/>
        <v>0.71106012949041597</v>
      </c>
      <c r="C858" s="94" t="s">
        <v>493</v>
      </c>
    </row>
    <row r="859" spans="1:3" x14ac:dyDescent="0.2">
      <c r="A859" s="94">
        <v>857</v>
      </c>
      <c r="B859" s="94">
        <f t="shared" ca="1" si="13"/>
        <v>0.58305180573786308</v>
      </c>
      <c r="C859" s="94" t="s">
        <v>492</v>
      </c>
    </row>
    <row r="860" spans="1:3" x14ac:dyDescent="0.2">
      <c r="A860" s="94">
        <v>858</v>
      </c>
      <c r="B860" s="94">
        <f t="shared" ca="1" si="13"/>
        <v>0.53760118854956007</v>
      </c>
      <c r="C860" s="94" t="s">
        <v>492</v>
      </c>
    </row>
    <row r="861" spans="1:3" x14ac:dyDescent="0.2">
      <c r="A861" s="94">
        <v>859</v>
      </c>
      <c r="B861" s="94">
        <f t="shared" ca="1" si="13"/>
        <v>0.59689642678031318</v>
      </c>
      <c r="C861" s="94" t="s">
        <v>492</v>
      </c>
    </row>
    <row r="862" spans="1:3" x14ac:dyDescent="0.2">
      <c r="A862" s="94">
        <v>860</v>
      </c>
      <c r="B862" s="94">
        <f t="shared" ca="1" si="13"/>
        <v>0.65811877251928508</v>
      </c>
      <c r="C862" s="94" t="s">
        <v>492</v>
      </c>
    </row>
    <row r="863" spans="1:3" x14ac:dyDescent="0.2">
      <c r="A863" s="94">
        <v>861</v>
      </c>
      <c r="B863" s="94">
        <f t="shared" ca="1" si="13"/>
        <v>0.72126731816495249</v>
      </c>
      <c r="C863" s="94" t="s">
        <v>493</v>
      </c>
    </row>
    <row r="864" spans="1:3" x14ac:dyDescent="0.2">
      <c r="A864" s="94">
        <v>862</v>
      </c>
      <c r="B864" s="94">
        <f t="shared" ca="1" si="13"/>
        <v>0.70067660946982402</v>
      </c>
      <c r="C864" s="94" t="s">
        <v>492</v>
      </c>
    </row>
    <row r="865" spans="1:3" x14ac:dyDescent="0.2">
      <c r="A865" s="94">
        <v>863</v>
      </c>
      <c r="B865" s="94">
        <f t="shared" ca="1" si="13"/>
        <v>0.69161708601368632</v>
      </c>
      <c r="C865" s="94" t="s">
        <v>492</v>
      </c>
    </row>
    <row r="866" spans="1:3" x14ac:dyDescent="0.2">
      <c r="A866" s="94">
        <v>864</v>
      </c>
      <c r="B866" s="94">
        <f t="shared" ca="1" si="13"/>
        <v>0.27426985511017127</v>
      </c>
      <c r="C866" s="94" t="s">
        <v>492</v>
      </c>
    </row>
    <row r="867" spans="1:3" x14ac:dyDescent="0.2">
      <c r="A867" s="94">
        <v>865</v>
      </c>
      <c r="B867" s="94">
        <f t="shared" ca="1" si="13"/>
        <v>0.76344697077458767</v>
      </c>
      <c r="C867" s="94" t="s">
        <v>492</v>
      </c>
    </row>
    <row r="868" spans="1:3" x14ac:dyDescent="0.2">
      <c r="A868" s="94">
        <v>866</v>
      </c>
      <c r="B868" s="94">
        <f t="shared" ca="1" si="13"/>
        <v>0.59765226350495415</v>
      </c>
      <c r="C868" s="94" t="s">
        <v>492</v>
      </c>
    </row>
    <row r="869" spans="1:3" x14ac:dyDescent="0.2">
      <c r="A869" s="94">
        <v>867</v>
      </c>
      <c r="B869" s="94">
        <f t="shared" ca="1" si="13"/>
        <v>0.50448016906810356</v>
      </c>
      <c r="C869" s="94" t="s">
        <v>492</v>
      </c>
    </row>
    <row r="870" spans="1:3" x14ac:dyDescent="0.2">
      <c r="A870" s="94">
        <v>868</v>
      </c>
      <c r="B870" s="94">
        <f t="shared" ca="1" si="13"/>
        <v>0.8092815543570504</v>
      </c>
      <c r="C870" s="94" t="s">
        <v>492</v>
      </c>
    </row>
    <row r="871" spans="1:3" x14ac:dyDescent="0.2">
      <c r="A871" s="94">
        <v>869</v>
      </c>
      <c r="B871" s="94">
        <f t="shared" ca="1" si="13"/>
        <v>0.48471574158259079</v>
      </c>
      <c r="C871" s="94" t="s">
        <v>492</v>
      </c>
    </row>
    <row r="872" spans="1:3" x14ac:dyDescent="0.2">
      <c r="A872" s="94">
        <v>870</v>
      </c>
      <c r="B872" s="94">
        <f t="shared" ca="1" si="13"/>
        <v>0.45583030597795016</v>
      </c>
      <c r="C872" s="94" t="s">
        <v>492</v>
      </c>
    </row>
    <row r="873" spans="1:3" x14ac:dyDescent="0.2">
      <c r="A873" s="94">
        <v>871</v>
      </c>
      <c r="B873" s="94">
        <f t="shared" ca="1" si="13"/>
        <v>0.78414633425579638</v>
      </c>
      <c r="C873" s="94" t="s">
        <v>493</v>
      </c>
    </row>
    <row r="874" spans="1:3" x14ac:dyDescent="0.2">
      <c r="A874" s="94">
        <v>872</v>
      </c>
      <c r="B874" s="94">
        <f t="shared" ca="1" si="13"/>
        <v>0.66602096898859031</v>
      </c>
      <c r="C874" s="94" t="s">
        <v>493</v>
      </c>
    </row>
    <row r="875" spans="1:3" x14ac:dyDescent="0.2">
      <c r="A875" s="94">
        <v>873</v>
      </c>
      <c r="B875" s="94">
        <f t="shared" ca="1" si="13"/>
        <v>0.77653890340438436</v>
      </c>
      <c r="C875" s="94" t="s">
        <v>493</v>
      </c>
    </row>
    <row r="876" spans="1:3" x14ac:dyDescent="0.2">
      <c r="A876" s="94">
        <v>874</v>
      </c>
      <c r="B876" s="94">
        <f t="shared" ca="1" si="13"/>
        <v>0.46519701225267346</v>
      </c>
      <c r="C876" s="94" t="s">
        <v>492</v>
      </c>
    </row>
    <row r="877" spans="1:3" x14ac:dyDescent="0.2">
      <c r="A877" s="94">
        <v>875</v>
      </c>
      <c r="B877" s="94">
        <f t="shared" ca="1" si="13"/>
        <v>0.51880710664571461</v>
      </c>
      <c r="C877" s="94" t="s">
        <v>492</v>
      </c>
    </row>
    <row r="878" spans="1:3" x14ac:dyDescent="0.2">
      <c r="A878" s="94">
        <v>876</v>
      </c>
      <c r="B878" s="94">
        <f t="shared" ca="1" si="13"/>
        <v>0.94888566893735482</v>
      </c>
      <c r="C878" s="94" t="s">
        <v>493</v>
      </c>
    </row>
    <row r="879" spans="1:3" x14ac:dyDescent="0.2">
      <c r="A879" s="94">
        <v>877</v>
      </c>
      <c r="B879" s="94">
        <f t="shared" ca="1" si="13"/>
        <v>0.16057775392905432</v>
      </c>
      <c r="C879" s="94" t="s">
        <v>492</v>
      </c>
    </row>
    <row r="880" spans="1:3" x14ac:dyDescent="0.2">
      <c r="A880" s="94">
        <v>878</v>
      </c>
      <c r="B880" s="94">
        <f t="shared" ca="1" si="13"/>
        <v>0.693625751653139</v>
      </c>
      <c r="C880" s="94" t="s">
        <v>492</v>
      </c>
    </row>
    <row r="881" spans="1:3" x14ac:dyDescent="0.2">
      <c r="A881" s="94">
        <v>879</v>
      </c>
      <c r="B881" s="94">
        <f t="shared" ca="1" si="13"/>
        <v>0.75183335749790126</v>
      </c>
      <c r="C881" s="94" t="s">
        <v>493</v>
      </c>
    </row>
    <row r="882" spans="1:3" x14ac:dyDescent="0.2">
      <c r="A882" s="94">
        <v>880</v>
      </c>
      <c r="B882" s="94">
        <f t="shared" ca="1" si="13"/>
        <v>0.73373307944480815</v>
      </c>
      <c r="C882" s="94" t="s">
        <v>493</v>
      </c>
    </row>
    <row r="883" spans="1:3" x14ac:dyDescent="0.2">
      <c r="A883" s="94">
        <v>881</v>
      </c>
      <c r="B883" s="94">
        <f t="shared" ca="1" si="13"/>
        <v>0.68236181673564777</v>
      </c>
      <c r="C883" s="94" t="s">
        <v>493</v>
      </c>
    </row>
    <row r="884" spans="1:3" x14ac:dyDescent="0.2">
      <c r="A884" s="94">
        <v>882</v>
      </c>
      <c r="B884" s="94">
        <f t="shared" ca="1" si="13"/>
        <v>0.65103769074954843</v>
      </c>
      <c r="C884" s="94" t="s">
        <v>493</v>
      </c>
    </row>
    <row r="885" spans="1:3" x14ac:dyDescent="0.2">
      <c r="A885" s="94">
        <v>883</v>
      </c>
      <c r="B885" s="94">
        <f t="shared" ca="1" si="13"/>
        <v>0.93816323013120106</v>
      </c>
      <c r="C885" s="94" t="s">
        <v>492</v>
      </c>
    </row>
    <row r="886" spans="1:3" x14ac:dyDescent="0.2">
      <c r="A886" s="94">
        <v>884</v>
      </c>
      <c r="B886" s="94">
        <f t="shared" ca="1" si="13"/>
        <v>0.6282887981058406</v>
      </c>
      <c r="C886" s="94" t="s">
        <v>492</v>
      </c>
    </row>
    <row r="887" spans="1:3" x14ac:dyDescent="0.2">
      <c r="A887" s="94">
        <v>885</v>
      </c>
      <c r="B887" s="94">
        <f t="shared" ca="1" si="13"/>
        <v>0.8971396905146618</v>
      </c>
      <c r="C887" s="94" t="s">
        <v>492</v>
      </c>
    </row>
    <row r="888" spans="1:3" x14ac:dyDescent="0.2">
      <c r="A888" s="94">
        <v>886</v>
      </c>
      <c r="B888" s="94">
        <f t="shared" ca="1" si="13"/>
        <v>0.69816077031750468</v>
      </c>
      <c r="C888" s="94" t="s">
        <v>493</v>
      </c>
    </row>
    <row r="889" spans="1:3" x14ac:dyDescent="0.2">
      <c r="A889" s="94">
        <v>887</v>
      </c>
      <c r="B889" s="94">
        <f t="shared" ca="1" si="13"/>
        <v>0.60898465470531149</v>
      </c>
      <c r="C889" s="94" t="s">
        <v>493</v>
      </c>
    </row>
    <row r="890" spans="1:3" x14ac:dyDescent="0.2">
      <c r="A890" s="94">
        <v>888</v>
      </c>
      <c r="B890" s="94">
        <f t="shared" ca="1" si="13"/>
        <v>0.53844791519496449</v>
      </c>
      <c r="C890" s="94" t="s">
        <v>493</v>
      </c>
    </row>
    <row r="891" spans="1:3" x14ac:dyDescent="0.2">
      <c r="A891" s="94">
        <v>889</v>
      </c>
      <c r="B891" s="94">
        <f t="shared" ca="1" si="13"/>
        <v>0.52586442006290446</v>
      </c>
      <c r="C891" s="94" t="s">
        <v>492</v>
      </c>
    </row>
    <row r="892" spans="1:3" x14ac:dyDescent="0.2">
      <c r="A892" s="94">
        <v>890</v>
      </c>
      <c r="B892" s="94">
        <f t="shared" ca="1" si="13"/>
        <v>0.58598222771468822</v>
      </c>
      <c r="C892" s="94" t="s">
        <v>492</v>
      </c>
    </row>
    <row r="893" spans="1:3" x14ac:dyDescent="0.2">
      <c r="A893" s="94">
        <v>891</v>
      </c>
      <c r="B893" s="94">
        <f t="shared" ca="1" si="13"/>
        <v>0.61601876133088485</v>
      </c>
      <c r="C893" s="94" t="s">
        <v>492</v>
      </c>
    </row>
    <row r="894" spans="1:3" x14ac:dyDescent="0.2">
      <c r="A894" s="94">
        <v>892</v>
      </c>
      <c r="B894" s="94">
        <f t="shared" ca="1" si="13"/>
        <v>0.707544238870362</v>
      </c>
      <c r="C894" s="94" t="s">
        <v>493</v>
      </c>
    </row>
    <row r="895" spans="1:3" x14ac:dyDescent="0.2">
      <c r="A895" s="94">
        <v>893</v>
      </c>
      <c r="B895" s="94">
        <f t="shared" ca="1" si="13"/>
        <v>0.64711110670015193</v>
      </c>
      <c r="C895" s="94" t="s">
        <v>492</v>
      </c>
    </row>
    <row r="896" spans="1:3" x14ac:dyDescent="0.2">
      <c r="A896" s="94">
        <v>894</v>
      </c>
      <c r="B896" s="94">
        <f t="shared" ca="1" si="13"/>
        <v>0.89501282621518341</v>
      </c>
      <c r="C896" s="94" t="s">
        <v>493</v>
      </c>
    </row>
    <row r="897" spans="1:3" x14ac:dyDescent="0.2">
      <c r="A897" s="94">
        <v>895</v>
      </c>
      <c r="B897" s="94">
        <f t="shared" ca="1" si="13"/>
        <v>0.77895271322020931</v>
      </c>
      <c r="C897" s="94" t="s">
        <v>492</v>
      </c>
    </row>
    <row r="898" spans="1:3" x14ac:dyDescent="0.2">
      <c r="A898" s="94">
        <v>896</v>
      </c>
      <c r="B898" s="94">
        <f t="shared" ca="1" si="13"/>
        <v>0.6872251971850516</v>
      </c>
      <c r="C898" s="94" t="s">
        <v>493</v>
      </c>
    </row>
    <row r="899" spans="1:3" x14ac:dyDescent="0.2">
      <c r="A899" s="94">
        <v>897</v>
      </c>
      <c r="B899" s="94">
        <f t="shared" ref="B899:B962" ca="1" si="14">IF(C899="Bomb",_xlfn.NORM.INV(RAND(),0.7,0.1),_xlfn.NORM.INV(RAND(),0.6,0.15))</f>
        <v>0.7320554336524181</v>
      </c>
      <c r="C899" s="94" t="s">
        <v>493</v>
      </c>
    </row>
    <row r="900" spans="1:3" x14ac:dyDescent="0.2">
      <c r="A900" s="94">
        <v>898</v>
      </c>
      <c r="B900" s="94">
        <f t="shared" ca="1" si="14"/>
        <v>0.6858449614392863</v>
      </c>
      <c r="C900" s="94" t="s">
        <v>493</v>
      </c>
    </row>
    <row r="901" spans="1:3" x14ac:dyDescent="0.2">
      <c r="A901" s="94">
        <v>899</v>
      </c>
      <c r="B901" s="94">
        <f t="shared" ca="1" si="14"/>
        <v>0.58654398034813138</v>
      </c>
      <c r="C901" s="94" t="s">
        <v>492</v>
      </c>
    </row>
    <row r="902" spans="1:3" x14ac:dyDescent="0.2">
      <c r="A902" s="94">
        <v>900</v>
      </c>
      <c r="B902" s="94">
        <f t="shared" ca="1" si="14"/>
        <v>0.60454884983732304</v>
      </c>
      <c r="C902" s="94" t="s">
        <v>493</v>
      </c>
    </row>
    <row r="903" spans="1:3" x14ac:dyDescent="0.2">
      <c r="A903" s="94">
        <v>901</v>
      </c>
      <c r="B903" s="94">
        <f t="shared" ca="1" si="14"/>
        <v>0.82316562497668466</v>
      </c>
      <c r="C903" s="94" t="s">
        <v>493</v>
      </c>
    </row>
    <row r="904" spans="1:3" x14ac:dyDescent="0.2">
      <c r="A904" s="94">
        <v>902</v>
      </c>
      <c r="B904" s="94">
        <f t="shared" ca="1" si="14"/>
        <v>0.68010447316840172</v>
      </c>
      <c r="C904" s="94" t="s">
        <v>493</v>
      </c>
    </row>
    <row r="905" spans="1:3" x14ac:dyDescent="0.2">
      <c r="A905" s="94">
        <v>903</v>
      </c>
      <c r="B905" s="94">
        <f t="shared" ca="1" si="14"/>
        <v>0.53573598735556061</v>
      </c>
      <c r="C905" s="94" t="s">
        <v>493</v>
      </c>
    </row>
    <row r="906" spans="1:3" x14ac:dyDescent="0.2">
      <c r="A906" s="94">
        <v>904</v>
      </c>
      <c r="B906" s="94">
        <f t="shared" ca="1" si="14"/>
        <v>0.62182813692230687</v>
      </c>
      <c r="C906" s="94" t="s">
        <v>493</v>
      </c>
    </row>
    <row r="907" spans="1:3" x14ac:dyDescent="0.2">
      <c r="A907" s="94">
        <v>905</v>
      </c>
      <c r="B907" s="94">
        <f t="shared" ca="1" si="14"/>
        <v>0.55953468681237251</v>
      </c>
      <c r="C907" s="94" t="s">
        <v>492</v>
      </c>
    </row>
    <row r="908" spans="1:3" x14ac:dyDescent="0.2">
      <c r="A908" s="94">
        <v>906</v>
      </c>
      <c r="B908" s="94">
        <f t="shared" ca="1" si="14"/>
        <v>0.54320069907398727</v>
      </c>
      <c r="C908" s="94" t="s">
        <v>492</v>
      </c>
    </row>
    <row r="909" spans="1:3" x14ac:dyDescent="0.2">
      <c r="A909" s="94">
        <v>907</v>
      </c>
      <c r="B909" s="94">
        <f t="shared" ca="1" si="14"/>
        <v>0.42089035466681141</v>
      </c>
      <c r="C909" s="94" t="s">
        <v>492</v>
      </c>
    </row>
    <row r="910" spans="1:3" x14ac:dyDescent="0.2">
      <c r="A910" s="94">
        <v>908</v>
      </c>
      <c r="B910" s="94">
        <f t="shared" ca="1" si="14"/>
        <v>0.47884654956636985</v>
      </c>
      <c r="C910" s="94" t="s">
        <v>492</v>
      </c>
    </row>
    <row r="911" spans="1:3" x14ac:dyDescent="0.2">
      <c r="A911" s="94">
        <v>909</v>
      </c>
      <c r="B911" s="94">
        <f t="shared" ca="1" si="14"/>
        <v>0.99502671437229218</v>
      </c>
      <c r="C911" s="94" t="s">
        <v>492</v>
      </c>
    </row>
    <row r="912" spans="1:3" x14ac:dyDescent="0.2">
      <c r="A912" s="94">
        <v>910</v>
      </c>
      <c r="B912" s="94">
        <f t="shared" ca="1" si="14"/>
        <v>0.79298317681940045</v>
      </c>
      <c r="C912" s="94" t="s">
        <v>493</v>
      </c>
    </row>
    <row r="913" spans="1:3" x14ac:dyDescent="0.2">
      <c r="A913" s="94">
        <v>911</v>
      </c>
      <c r="B913" s="94">
        <f t="shared" ca="1" si="14"/>
        <v>0.51187727029411478</v>
      </c>
      <c r="C913" s="94" t="s">
        <v>492</v>
      </c>
    </row>
    <row r="914" spans="1:3" x14ac:dyDescent="0.2">
      <c r="A914" s="94">
        <v>912</v>
      </c>
      <c r="B914" s="94">
        <f t="shared" ca="1" si="14"/>
        <v>0.75365506538779836</v>
      </c>
      <c r="C914" s="94" t="s">
        <v>492</v>
      </c>
    </row>
    <row r="915" spans="1:3" x14ac:dyDescent="0.2">
      <c r="A915" s="94">
        <v>913</v>
      </c>
      <c r="B915" s="94">
        <f t="shared" ca="1" si="14"/>
        <v>0.70458673346847422</v>
      </c>
      <c r="C915" s="94" t="s">
        <v>492</v>
      </c>
    </row>
    <row r="916" spans="1:3" x14ac:dyDescent="0.2">
      <c r="A916" s="94">
        <v>914</v>
      </c>
      <c r="B916" s="94">
        <f t="shared" ca="1" si="14"/>
        <v>0.80809359215407939</v>
      </c>
      <c r="C916" s="94" t="s">
        <v>493</v>
      </c>
    </row>
    <row r="917" spans="1:3" x14ac:dyDescent="0.2">
      <c r="A917" s="94">
        <v>915</v>
      </c>
      <c r="B917" s="94">
        <f t="shared" ca="1" si="14"/>
        <v>0.55962827577405916</v>
      </c>
      <c r="C917" s="94" t="s">
        <v>492</v>
      </c>
    </row>
    <row r="918" spans="1:3" x14ac:dyDescent="0.2">
      <c r="A918" s="94">
        <v>916</v>
      </c>
      <c r="B918" s="94">
        <f t="shared" ca="1" si="14"/>
        <v>0.73340287147375571</v>
      </c>
      <c r="C918" s="94" t="s">
        <v>493</v>
      </c>
    </row>
    <row r="919" spans="1:3" x14ac:dyDescent="0.2">
      <c r="A919" s="94">
        <v>917</v>
      </c>
      <c r="B919" s="94">
        <f t="shared" ca="1" si="14"/>
        <v>0.76754117939303934</v>
      </c>
      <c r="C919" s="94" t="s">
        <v>492</v>
      </c>
    </row>
    <row r="920" spans="1:3" x14ac:dyDescent="0.2">
      <c r="A920" s="94">
        <v>918</v>
      </c>
      <c r="B920" s="94">
        <f t="shared" ca="1" si="14"/>
        <v>0.6289915406806964</v>
      </c>
      <c r="C920" s="94" t="s">
        <v>493</v>
      </c>
    </row>
    <row r="921" spans="1:3" x14ac:dyDescent="0.2">
      <c r="A921" s="94">
        <v>919</v>
      </c>
      <c r="B921" s="94">
        <f t="shared" ca="1" si="14"/>
        <v>0.75677600562846759</v>
      </c>
      <c r="C921" s="94" t="s">
        <v>492</v>
      </c>
    </row>
    <row r="922" spans="1:3" x14ac:dyDescent="0.2">
      <c r="A922" s="94">
        <v>920</v>
      </c>
      <c r="B922" s="94">
        <f t="shared" ca="1" si="14"/>
        <v>0.59749184180661774</v>
      </c>
      <c r="C922" s="94" t="s">
        <v>493</v>
      </c>
    </row>
    <row r="923" spans="1:3" x14ac:dyDescent="0.2">
      <c r="A923" s="94">
        <v>921</v>
      </c>
      <c r="B923" s="94">
        <f t="shared" ca="1" si="14"/>
        <v>0.7701050294091778</v>
      </c>
      <c r="C923" s="94" t="s">
        <v>493</v>
      </c>
    </row>
    <row r="924" spans="1:3" x14ac:dyDescent="0.2">
      <c r="A924" s="94">
        <v>922</v>
      </c>
      <c r="B924" s="94">
        <f t="shared" ca="1" si="14"/>
        <v>0.71547802137228866</v>
      </c>
      <c r="C924" s="94" t="s">
        <v>492</v>
      </c>
    </row>
    <row r="925" spans="1:3" x14ac:dyDescent="0.2">
      <c r="A925" s="94">
        <v>923</v>
      </c>
      <c r="B925" s="94">
        <f t="shared" ca="1" si="14"/>
        <v>0.8555408486170526</v>
      </c>
      <c r="C925" s="94" t="s">
        <v>492</v>
      </c>
    </row>
    <row r="926" spans="1:3" x14ac:dyDescent="0.2">
      <c r="A926" s="94">
        <v>924</v>
      </c>
      <c r="B926" s="94">
        <f t="shared" ca="1" si="14"/>
        <v>0.68057941211721273</v>
      </c>
      <c r="C926" s="94" t="s">
        <v>492</v>
      </c>
    </row>
    <row r="927" spans="1:3" x14ac:dyDescent="0.2">
      <c r="A927" s="94">
        <v>925</v>
      </c>
      <c r="B927" s="94">
        <f t="shared" ca="1" si="14"/>
        <v>0.85092435358553109</v>
      </c>
      <c r="C927" s="94" t="s">
        <v>493</v>
      </c>
    </row>
    <row r="928" spans="1:3" x14ac:dyDescent="0.2">
      <c r="A928" s="94">
        <v>926</v>
      </c>
      <c r="B928" s="94">
        <f t="shared" ca="1" si="14"/>
        <v>0.73493893118983378</v>
      </c>
      <c r="C928" s="94" t="s">
        <v>493</v>
      </c>
    </row>
    <row r="929" spans="1:3" x14ac:dyDescent="0.2">
      <c r="A929" s="94">
        <v>927</v>
      </c>
      <c r="B929" s="94">
        <f t="shared" ca="1" si="14"/>
        <v>0.7313264239671009</v>
      </c>
      <c r="C929" s="94" t="s">
        <v>493</v>
      </c>
    </row>
    <row r="930" spans="1:3" x14ac:dyDescent="0.2">
      <c r="A930" s="94">
        <v>928</v>
      </c>
      <c r="B930" s="94">
        <f t="shared" ca="1" si="14"/>
        <v>0.72234696980771218</v>
      </c>
      <c r="C930" s="94" t="s">
        <v>493</v>
      </c>
    </row>
    <row r="931" spans="1:3" x14ac:dyDescent="0.2">
      <c r="A931" s="94">
        <v>929</v>
      </c>
      <c r="B931" s="94">
        <f t="shared" ca="1" si="14"/>
        <v>0.6889955631385537</v>
      </c>
      <c r="C931" s="94" t="s">
        <v>493</v>
      </c>
    </row>
    <row r="932" spans="1:3" x14ac:dyDescent="0.2">
      <c r="A932" s="94">
        <v>930</v>
      </c>
      <c r="B932" s="94">
        <f t="shared" ca="1" si="14"/>
        <v>0.62354777637375891</v>
      </c>
      <c r="C932" s="94" t="s">
        <v>493</v>
      </c>
    </row>
    <row r="933" spans="1:3" x14ac:dyDescent="0.2">
      <c r="A933" s="94">
        <v>931</v>
      </c>
      <c r="B933" s="94">
        <f t="shared" ca="1" si="14"/>
        <v>0.81095001984936854</v>
      </c>
      <c r="C933" s="94" t="s">
        <v>492</v>
      </c>
    </row>
    <row r="934" spans="1:3" x14ac:dyDescent="0.2">
      <c r="A934" s="94">
        <v>932</v>
      </c>
      <c r="B934" s="94">
        <f t="shared" ca="1" si="14"/>
        <v>0.83868137037048007</v>
      </c>
      <c r="C934" s="94" t="s">
        <v>493</v>
      </c>
    </row>
    <row r="935" spans="1:3" x14ac:dyDescent="0.2">
      <c r="A935" s="94">
        <v>933</v>
      </c>
      <c r="B935" s="94">
        <f t="shared" ca="1" si="14"/>
        <v>0.24389814760599599</v>
      </c>
      <c r="C935" s="94" t="s">
        <v>492</v>
      </c>
    </row>
    <row r="936" spans="1:3" x14ac:dyDescent="0.2">
      <c r="A936" s="94">
        <v>934</v>
      </c>
      <c r="B936" s="94">
        <f t="shared" ca="1" si="14"/>
        <v>0.66763825504807084</v>
      </c>
      <c r="C936" s="94" t="s">
        <v>493</v>
      </c>
    </row>
    <row r="937" spans="1:3" x14ac:dyDescent="0.2">
      <c r="A937" s="94">
        <v>935</v>
      </c>
      <c r="B937" s="94">
        <f t="shared" ca="1" si="14"/>
        <v>0.63667321849466896</v>
      </c>
      <c r="C937" s="94" t="s">
        <v>493</v>
      </c>
    </row>
    <row r="938" spans="1:3" x14ac:dyDescent="0.2">
      <c r="A938" s="94">
        <v>936</v>
      </c>
      <c r="B938" s="94">
        <f t="shared" ca="1" si="14"/>
        <v>0.63398674204843963</v>
      </c>
      <c r="C938" s="94" t="s">
        <v>492</v>
      </c>
    </row>
    <row r="939" spans="1:3" x14ac:dyDescent="0.2">
      <c r="A939" s="94">
        <v>937</v>
      </c>
      <c r="B939" s="94">
        <f t="shared" ca="1" si="14"/>
        <v>0.53827296009445103</v>
      </c>
      <c r="C939" s="94" t="s">
        <v>492</v>
      </c>
    </row>
    <row r="940" spans="1:3" x14ac:dyDescent="0.2">
      <c r="A940" s="94">
        <v>938</v>
      </c>
      <c r="B940" s="94">
        <f t="shared" ca="1" si="14"/>
        <v>0.55307665825031216</v>
      </c>
      <c r="C940" s="94" t="s">
        <v>493</v>
      </c>
    </row>
    <row r="941" spans="1:3" x14ac:dyDescent="0.2">
      <c r="A941" s="94">
        <v>939</v>
      </c>
      <c r="B941" s="94">
        <f t="shared" ca="1" si="14"/>
        <v>0.65434738403745452</v>
      </c>
      <c r="C941" s="94" t="s">
        <v>493</v>
      </c>
    </row>
    <row r="942" spans="1:3" x14ac:dyDescent="0.2">
      <c r="A942" s="94">
        <v>940</v>
      </c>
      <c r="B942" s="94">
        <f t="shared" ca="1" si="14"/>
        <v>0.56131339997185314</v>
      </c>
      <c r="C942" s="94" t="s">
        <v>492</v>
      </c>
    </row>
    <row r="943" spans="1:3" x14ac:dyDescent="0.2">
      <c r="A943" s="94">
        <v>941</v>
      </c>
      <c r="B943" s="94">
        <f t="shared" ca="1" si="14"/>
        <v>0.74647468441484932</v>
      </c>
      <c r="C943" s="94" t="s">
        <v>492</v>
      </c>
    </row>
    <row r="944" spans="1:3" x14ac:dyDescent="0.2">
      <c r="A944" s="94">
        <v>942</v>
      </c>
      <c r="B944" s="94">
        <f t="shared" ca="1" si="14"/>
        <v>0.68246882195859238</v>
      </c>
      <c r="C944" s="94" t="s">
        <v>492</v>
      </c>
    </row>
    <row r="945" spans="1:3" x14ac:dyDescent="0.2">
      <c r="A945" s="94">
        <v>943</v>
      </c>
      <c r="B945" s="94">
        <f t="shared" ca="1" si="14"/>
        <v>0.826408161598573</v>
      </c>
      <c r="C945" s="94" t="s">
        <v>492</v>
      </c>
    </row>
    <row r="946" spans="1:3" x14ac:dyDescent="0.2">
      <c r="A946" s="94">
        <v>944</v>
      </c>
      <c r="B946" s="94">
        <f t="shared" ca="1" si="14"/>
        <v>0.59719036344468368</v>
      </c>
      <c r="C946" s="94" t="s">
        <v>492</v>
      </c>
    </row>
    <row r="947" spans="1:3" x14ac:dyDescent="0.2">
      <c r="A947" s="94">
        <v>945</v>
      </c>
      <c r="B947" s="94">
        <f t="shared" ca="1" si="14"/>
        <v>0.75849768702203502</v>
      </c>
      <c r="C947" s="94" t="s">
        <v>493</v>
      </c>
    </row>
    <row r="948" spans="1:3" x14ac:dyDescent="0.2">
      <c r="A948" s="94">
        <v>946</v>
      </c>
      <c r="B948" s="94">
        <f t="shared" ca="1" si="14"/>
        <v>0.39174404054715684</v>
      </c>
      <c r="C948" s="94" t="s">
        <v>492</v>
      </c>
    </row>
    <row r="949" spans="1:3" x14ac:dyDescent="0.2">
      <c r="A949" s="94">
        <v>947</v>
      </c>
      <c r="B949" s="94">
        <f t="shared" ca="1" si="14"/>
        <v>0.66283135400088911</v>
      </c>
      <c r="C949" s="94" t="s">
        <v>493</v>
      </c>
    </row>
    <row r="950" spans="1:3" x14ac:dyDescent="0.2">
      <c r="A950" s="94">
        <v>948</v>
      </c>
      <c r="B950" s="94">
        <f t="shared" ca="1" si="14"/>
        <v>0.86768148234635278</v>
      </c>
      <c r="C950" s="94" t="s">
        <v>492</v>
      </c>
    </row>
    <row r="951" spans="1:3" x14ac:dyDescent="0.2">
      <c r="A951" s="94">
        <v>949</v>
      </c>
      <c r="B951" s="94">
        <f t="shared" ca="1" si="14"/>
        <v>0.67672848739996105</v>
      </c>
      <c r="C951" s="94" t="s">
        <v>493</v>
      </c>
    </row>
    <row r="952" spans="1:3" x14ac:dyDescent="0.2">
      <c r="A952" s="94">
        <v>950</v>
      </c>
      <c r="B952" s="94">
        <f t="shared" ca="1" si="14"/>
        <v>0.64760071509804928</v>
      </c>
      <c r="C952" s="94" t="s">
        <v>493</v>
      </c>
    </row>
    <row r="953" spans="1:3" x14ac:dyDescent="0.2">
      <c r="A953" s="94">
        <v>951</v>
      </c>
      <c r="B953" s="94">
        <f t="shared" ca="1" si="14"/>
        <v>0.53243283892860527</v>
      </c>
      <c r="C953" s="94" t="s">
        <v>492</v>
      </c>
    </row>
    <row r="954" spans="1:3" x14ac:dyDescent="0.2">
      <c r="A954" s="94">
        <v>952</v>
      </c>
      <c r="B954" s="94">
        <f t="shared" ca="1" si="14"/>
        <v>0.45112269246557901</v>
      </c>
      <c r="C954" s="94" t="s">
        <v>492</v>
      </c>
    </row>
    <row r="955" spans="1:3" x14ac:dyDescent="0.2">
      <c r="A955" s="94">
        <v>953</v>
      </c>
      <c r="B955" s="94">
        <f t="shared" ca="1" si="14"/>
        <v>0.81858480662943189</v>
      </c>
      <c r="C955" s="94" t="s">
        <v>493</v>
      </c>
    </row>
    <row r="956" spans="1:3" x14ac:dyDescent="0.2">
      <c r="A956" s="94">
        <v>954</v>
      </c>
      <c r="B956" s="94">
        <f t="shared" ca="1" si="14"/>
        <v>0.77546298152540594</v>
      </c>
      <c r="C956" s="94" t="s">
        <v>492</v>
      </c>
    </row>
    <row r="957" spans="1:3" x14ac:dyDescent="0.2">
      <c r="A957" s="94">
        <v>955</v>
      </c>
      <c r="B957" s="94">
        <f t="shared" ca="1" si="14"/>
        <v>0.80188756073860301</v>
      </c>
      <c r="C957" s="94" t="s">
        <v>493</v>
      </c>
    </row>
    <row r="958" spans="1:3" x14ac:dyDescent="0.2">
      <c r="A958" s="94">
        <v>956</v>
      </c>
      <c r="B958" s="94">
        <f t="shared" ca="1" si="14"/>
        <v>0.56524032844902417</v>
      </c>
      <c r="C958" s="94" t="s">
        <v>493</v>
      </c>
    </row>
    <row r="959" spans="1:3" x14ac:dyDescent="0.2">
      <c r="A959" s="94">
        <v>957</v>
      </c>
      <c r="B959" s="94">
        <f t="shared" ca="1" si="14"/>
        <v>0.52895153676247775</v>
      </c>
      <c r="C959" s="94" t="s">
        <v>492</v>
      </c>
    </row>
    <row r="960" spans="1:3" x14ac:dyDescent="0.2">
      <c r="A960" s="94">
        <v>958</v>
      </c>
      <c r="B960" s="94">
        <f t="shared" ca="1" si="14"/>
        <v>0.78398587331258529</v>
      </c>
      <c r="C960" s="94" t="s">
        <v>493</v>
      </c>
    </row>
    <row r="961" spans="1:3" x14ac:dyDescent="0.2">
      <c r="A961" s="94">
        <v>959</v>
      </c>
      <c r="B961" s="94">
        <f t="shared" ca="1" si="14"/>
        <v>0.46977464623301407</v>
      </c>
      <c r="C961" s="94" t="s">
        <v>492</v>
      </c>
    </row>
    <row r="962" spans="1:3" x14ac:dyDescent="0.2">
      <c r="A962" s="94">
        <v>960</v>
      </c>
      <c r="B962" s="94">
        <f t="shared" ca="1" si="14"/>
        <v>0.67789221428313051</v>
      </c>
      <c r="C962" s="94" t="s">
        <v>492</v>
      </c>
    </row>
    <row r="963" spans="1:3" x14ac:dyDescent="0.2">
      <c r="A963" s="94">
        <v>961</v>
      </c>
      <c r="B963" s="94">
        <f t="shared" ref="B963:B1002" ca="1" si="15">IF(C963="Bomb",_xlfn.NORM.INV(RAND(),0.7,0.1),_xlfn.NORM.INV(RAND(),0.6,0.15))</f>
        <v>0.6667567772904659</v>
      </c>
      <c r="C963" s="94" t="s">
        <v>493</v>
      </c>
    </row>
    <row r="964" spans="1:3" x14ac:dyDescent="0.2">
      <c r="A964" s="94">
        <v>962</v>
      </c>
      <c r="B964" s="94">
        <f t="shared" ca="1" si="15"/>
        <v>0.78470661250165852</v>
      </c>
      <c r="C964" s="94" t="s">
        <v>493</v>
      </c>
    </row>
    <row r="965" spans="1:3" x14ac:dyDescent="0.2">
      <c r="A965" s="94">
        <v>963</v>
      </c>
      <c r="B965" s="94">
        <f t="shared" ca="1" si="15"/>
        <v>0.68171765832371889</v>
      </c>
      <c r="C965" s="94" t="s">
        <v>493</v>
      </c>
    </row>
    <row r="966" spans="1:3" x14ac:dyDescent="0.2">
      <c r="A966" s="94">
        <v>964</v>
      </c>
      <c r="B966" s="94">
        <f t="shared" ca="1" si="15"/>
        <v>0.66412609949776014</v>
      </c>
      <c r="C966" s="94" t="s">
        <v>493</v>
      </c>
    </row>
    <row r="967" spans="1:3" x14ac:dyDescent="0.2">
      <c r="A967" s="94">
        <v>965</v>
      </c>
      <c r="B967" s="94">
        <f t="shared" ca="1" si="15"/>
        <v>0.75640464789497575</v>
      </c>
      <c r="C967" s="94" t="s">
        <v>493</v>
      </c>
    </row>
    <row r="968" spans="1:3" x14ac:dyDescent="0.2">
      <c r="A968" s="94">
        <v>966</v>
      </c>
      <c r="B968" s="94">
        <f t="shared" ca="1" si="15"/>
        <v>0.66251012005240961</v>
      </c>
      <c r="C968" s="94" t="s">
        <v>493</v>
      </c>
    </row>
    <row r="969" spans="1:3" x14ac:dyDescent="0.2">
      <c r="A969" s="94">
        <v>967</v>
      </c>
      <c r="B969" s="94">
        <f t="shared" ca="1" si="15"/>
        <v>0.84604269695159462</v>
      </c>
      <c r="C969" s="94" t="s">
        <v>493</v>
      </c>
    </row>
    <row r="970" spans="1:3" x14ac:dyDescent="0.2">
      <c r="A970" s="94">
        <v>968</v>
      </c>
      <c r="B970" s="94">
        <f t="shared" ca="1" si="15"/>
        <v>0.64296894705423246</v>
      </c>
      <c r="C970" s="94" t="s">
        <v>493</v>
      </c>
    </row>
    <row r="971" spans="1:3" x14ac:dyDescent="0.2">
      <c r="A971" s="94">
        <v>969</v>
      </c>
      <c r="B971" s="94">
        <f t="shared" ca="1" si="15"/>
        <v>0.60237823692118464</v>
      </c>
      <c r="C971" s="94" t="s">
        <v>492</v>
      </c>
    </row>
    <row r="972" spans="1:3" x14ac:dyDescent="0.2">
      <c r="A972" s="94">
        <v>970</v>
      </c>
      <c r="B972" s="94">
        <f t="shared" ca="1" si="15"/>
        <v>0.77449634693990965</v>
      </c>
      <c r="C972" s="94" t="s">
        <v>492</v>
      </c>
    </row>
    <row r="973" spans="1:3" x14ac:dyDescent="0.2">
      <c r="A973" s="94">
        <v>971</v>
      </c>
      <c r="B973" s="94">
        <f t="shared" ca="1" si="15"/>
        <v>0.77567396289368484</v>
      </c>
      <c r="C973" s="94" t="s">
        <v>493</v>
      </c>
    </row>
    <row r="974" spans="1:3" x14ac:dyDescent="0.2">
      <c r="A974" s="94">
        <v>972</v>
      </c>
      <c r="B974" s="94">
        <f t="shared" ca="1" si="15"/>
        <v>0.70159368199841088</v>
      </c>
      <c r="C974" s="94" t="s">
        <v>492</v>
      </c>
    </row>
    <row r="975" spans="1:3" x14ac:dyDescent="0.2">
      <c r="A975" s="94">
        <v>973</v>
      </c>
      <c r="B975" s="94">
        <f t="shared" ca="1" si="15"/>
        <v>0.66225928461125272</v>
      </c>
      <c r="C975" s="94" t="s">
        <v>493</v>
      </c>
    </row>
    <row r="976" spans="1:3" x14ac:dyDescent="0.2">
      <c r="A976" s="94">
        <v>974</v>
      </c>
      <c r="B976" s="94">
        <f t="shared" ca="1" si="15"/>
        <v>0.69636068331266776</v>
      </c>
      <c r="C976" s="94" t="s">
        <v>493</v>
      </c>
    </row>
    <row r="977" spans="1:3" x14ac:dyDescent="0.2">
      <c r="A977" s="94">
        <v>975</v>
      </c>
      <c r="B977" s="94">
        <f t="shared" ca="1" si="15"/>
        <v>0.72067420353711364</v>
      </c>
      <c r="C977" s="94" t="s">
        <v>493</v>
      </c>
    </row>
    <row r="978" spans="1:3" x14ac:dyDescent="0.2">
      <c r="A978" s="94">
        <v>976</v>
      </c>
      <c r="B978" s="94">
        <f t="shared" ca="1" si="15"/>
        <v>0.56742085805916742</v>
      </c>
      <c r="C978" s="94" t="s">
        <v>493</v>
      </c>
    </row>
    <row r="979" spans="1:3" x14ac:dyDescent="0.2">
      <c r="A979" s="94">
        <v>977</v>
      </c>
      <c r="B979" s="94">
        <f t="shared" ca="1" si="15"/>
        <v>0.74438437520646228</v>
      </c>
      <c r="C979" s="94" t="s">
        <v>493</v>
      </c>
    </row>
    <row r="980" spans="1:3" x14ac:dyDescent="0.2">
      <c r="A980" s="94">
        <v>978</v>
      </c>
      <c r="B980" s="94">
        <f t="shared" ca="1" si="15"/>
        <v>0.69905588917666062</v>
      </c>
      <c r="C980" s="94" t="s">
        <v>493</v>
      </c>
    </row>
    <row r="981" spans="1:3" x14ac:dyDescent="0.2">
      <c r="A981" s="94">
        <v>979</v>
      </c>
      <c r="B981" s="94">
        <f t="shared" ca="1" si="15"/>
        <v>0.49468395136637766</v>
      </c>
      <c r="C981" s="94" t="s">
        <v>493</v>
      </c>
    </row>
    <row r="982" spans="1:3" x14ac:dyDescent="0.2">
      <c r="A982" s="94">
        <v>980</v>
      </c>
      <c r="B982" s="94">
        <f t="shared" ca="1" si="15"/>
        <v>0.57044921405785032</v>
      </c>
      <c r="C982" s="94" t="s">
        <v>492</v>
      </c>
    </row>
    <row r="983" spans="1:3" x14ac:dyDescent="0.2">
      <c r="A983" s="94">
        <v>981</v>
      </c>
      <c r="B983" s="94">
        <f t="shared" ca="1" si="15"/>
        <v>0.49864199703569378</v>
      </c>
      <c r="C983" s="94" t="s">
        <v>492</v>
      </c>
    </row>
    <row r="984" spans="1:3" x14ac:dyDescent="0.2">
      <c r="A984" s="94">
        <v>982</v>
      </c>
      <c r="B984" s="94">
        <f t="shared" ca="1" si="15"/>
        <v>0.8340143429208382</v>
      </c>
      <c r="C984" s="94" t="s">
        <v>493</v>
      </c>
    </row>
    <row r="985" spans="1:3" x14ac:dyDescent="0.2">
      <c r="A985" s="94">
        <v>983</v>
      </c>
      <c r="B985" s="94">
        <f t="shared" ca="1" si="15"/>
        <v>0.9530087056549863</v>
      </c>
      <c r="C985" s="94" t="s">
        <v>493</v>
      </c>
    </row>
    <row r="986" spans="1:3" x14ac:dyDescent="0.2">
      <c r="A986" s="94">
        <v>984</v>
      </c>
      <c r="B986" s="94">
        <f t="shared" ca="1" si="15"/>
        <v>0.78497360249687298</v>
      </c>
      <c r="C986" s="94" t="s">
        <v>492</v>
      </c>
    </row>
    <row r="987" spans="1:3" x14ac:dyDescent="0.2">
      <c r="A987" s="94">
        <v>985</v>
      </c>
      <c r="B987" s="94">
        <f t="shared" ca="1" si="15"/>
        <v>0.63363262133802489</v>
      </c>
      <c r="C987" s="94" t="s">
        <v>492</v>
      </c>
    </row>
    <row r="988" spans="1:3" x14ac:dyDescent="0.2">
      <c r="A988" s="94">
        <v>986</v>
      </c>
      <c r="B988" s="94">
        <f t="shared" ca="1" si="15"/>
        <v>0.6047860127453254</v>
      </c>
      <c r="C988" s="94" t="s">
        <v>493</v>
      </c>
    </row>
    <row r="989" spans="1:3" x14ac:dyDescent="0.2">
      <c r="A989" s="94">
        <v>987</v>
      </c>
      <c r="B989" s="94">
        <f t="shared" ca="1" si="15"/>
        <v>0.74542818562457269</v>
      </c>
      <c r="C989" s="94" t="s">
        <v>492</v>
      </c>
    </row>
    <row r="990" spans="1:3" x14ac:dyDescent="0.2">
      <c r="A990" s="94">
        <v>988</v>
      </c>
      <c r="B990" s="94">
        <f t="shared" ca="1" si="15"/>
        <v>0.589961630406872</v>
      </c>
      <c r="C990" s="94" t="s">
        <v>492</v>
      </c>
    </row>
    <row r="991" spans="1:3" x14ac:dyDescent="0.2">
      <c r="A991" s="94">
        <v>989</v>
      </c>
      <c r="B991" s="94">
        <f t="shared" ca="1" si="15"/>
        <v>0.46661946996034759</v>
      </c>
      <c r="C991" s="94" t="s">
        <v>493</v>
      </c>
    </row>
    <row r="992" spans="1:3" x14ac:dyDescent="0.2">
      <c r="A992" s="94">
        <v>990</v>
      </c>
      <c r="B992" s="94">
        <f t="shared" ca="1" si="15"/>
        <v>0.76484576375439806</v>
      </c>
      <c r="C992" s="94" t="s">
        <v>492</v>
      </c>
    </row>
    <row r="993" spans="1:3" x14ac:dyDescent="0.2">
      <c r="A993" s="94">
        <v>991</v>
      </c>
      <c r="B993" s="94">
        <f t="shared" ca="1" si="15"/>
        <v>0.81435529263403172</v>
      </c>
      <c r="C993" s="94" t="s">
        <v>493</v>
      </c>
    </row>
    <row r="994" spans="1:3" x14ac:dyDescent="0.2">
      <c r="A994" s="94">
        <v>992</v>
      </c>
      <c r="B994" s="94">
        <f t="shared" ca="1" si="15"/>
        <v>0.52832929928716654</v>
      </c>
      <c r="C994" s="94" t="s">
        <v>492</v>
      </c>
    </row>
    <row r="995" spans="1:3" x14ac:dyDescent="0.2">
      <c r="A995" s="94">
        <v>993</v>
      </c>
      <c r="B995" s="94">
        <f t="shared" ca="1" si="15"/>
        <v>0.58109298893595729</v>
      </c>
      <c r="C995" s="94" t="s">
        <v>493</v>
      </c>
    </row>
    <row r="996" spans="1:3" x14ac:dyDescent="0.2">
      <c r="A996" s="94">
        <v>994</v>
      </c>
      <c r="B996" s="94">
        <f t="shared" ca="1" si="15"/>
        <v>0.67363215719029923</v>
      </c>
      <c r="C996" s="94" t="s">
        <v>493</v>
      </c>
    </row>
    <row r="997" spans="1:3" x14ac:dyDescent="0.2">
      <c r="A997" s="94">
        <v>995</v>
      </c>
      <c r="B997" s="94">
        <f t="shared" ca="1" si="15"/>
        <v>0.50194630060444978</v>
      </c>
      <c r="C997" s="94" t="s">
        <v>492</v>
      </c>
    </row>
    <row r="998" spans="1:3" x14ac:dyDescent="0.2">
      <c r="A998" s="94">
        <v>996</v>
      </c>
      <c r="B998" s="94">
        <f t="shared" ca="1" si="15"/>
        <v>0.5397034388571389</v>
      </c>
      <c r="C998" s="94" t="s">
        <v>493</v>
      </c>
    </row>
    <row r="999" spans="1:3" x14ac:dyDescent="0.2">
      <c r="A999" s="94">
        <v>997</v>
      </c>
      <c r="B999" s="94">
        <f t="shared" ca="1" si="15"/>
        <v>0.5598574026299511</v>
      </c>
      <c r="C999" s="94" t="s">
        <v>492</v>
      </c>
    </row>
    <row r="1000" spans="1:3" x14ac:dyDescent="0.2">
      <c r="A1000" s="94">
        <v>998</v>
      </c>
      <c r="B1000" s="94">
        <f t="shared" ca="1" si="15"/>
        <v>0.52894825681522728</v>
      </c>
      <c r="C1000" s="94" t="s">
        <v>492</v>
      </c>
    </row>
    <row r="1001" spans="1:3" x14ac:dyDescent="0.2">
      <c r="A1001" s="94">
        <v>999</v>
      </c>
      <c r="B1001" s="94">
        <f t="shared" ca="1" si="15"/>
        <v>0.73928139221095934</v>
      </c>
      <c r="C1001" s="94" t="s">
        <v>492</v>
      </c>
    </row>
    <row r="1002" spans="1:3" x14ac:dyDescent="0.2">
      <c r="A1002" s="94">
        <v>1000</v>
      </c>
      <c r="B1002" s="94">
        <f t="shared" ca="1" si="15"/>
        <v>0.61390613711295983</v>
      </c>
      <c r="C1002" s="94" t="s">
        <v>492</v>
      </c>
    </row>
  </sheetData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B6C8-BB60-6249-9924-9CF944265A22}">
  <sheetPr codeName="Sheet70">
    <tabColor rgb="FFFF0000"/>
  </sheetPr>
  <dimension ref="A2:K1002"/>
  <sheetViews>
    <sheetView workbookViewId="0"/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497</v>
      </c>
      <c r="C2" s="2" t="s">
        <v>13</v>
      </c>
      <c r="J2" s="7" t="s">
        <v>494</v>
      </c>
      <c r="K2" s="7" t="s">
        <v>495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0.62723598974483086</v>
      </c>
      <c r="C3" s="2" t="str">
        <f ca="1">IF(RAND()&lt;0.5,"Bomb","Bird")</f>
        <v>Bird</v>
      </c>
      <c r="E3" s="2" t="s">
        <v>496</v>
      </c>
      <c r="J3" s="98">
        <f ca="1">F7</f>
        <v>0</v>
      </c>
      <c r="K3" s="98">
        <f ca="1">E7</f>
        <v>1</v>
      </c>
    </row>
    <row r="4" spans="1:11" x14ac:dyDescent="0.2">
      <c r="A4" s="2">
        <v>2</v>
      </c>
      <c r="B4" s="2">
        <f t="shared" ca="1" si="0"/>
        <v>0.57902331353111613</v>
      </c>
      <c r="C4" s="2" t="s">
        <v>493</v>
      </c>
      <c r="E4" s="98">
        <v>0.03</v>
      </c>
      <c r="I4" s="98">
        <v>0.03</v>
      </c>
      <c r="J4" s="99">
        <f t="dataTable" ref="J4:K36" dt2D="0" dtr="0" r1="E4" ca="1"/>
        <v>0</v>
      </c>
      <c r="K4" s="99">
        <v>1</v>
      </c>
    </row>
    <row r="5" spans="1:11" x14ac:dyDescent="0.2">
      <c r="A5" s="2">
        <v>3</v>
      </c>
      <c r="B5" s="2">
        <f t="shared" ca="1" si="0"/>
        <v>0.67170173051194559</v>
      </c>
      <c r="C5" s="2" t="s">
        <v>492</v>
      </c>
      <c r="I5" s="98">
        <v>0.06</v>
      </c>
      <c r="J5" s="99">
        <v>0</v>
      </c>
      <c r="K5" s="99">
        <v>1</v>
      </c>
    </row>
    <row r="6" spans="1:11" x14ac:dyDescent="0.2">
      <c r="A6" s="2">
        <v>4</v>
      </c>
      <c r="B6" s="2">
        <f t="shared" ca="1" si="0"/>
        <v>0.64519818684671326</v>
      </c>
      <c r="C6" s="2" t="s">
        <v>493</v>
      </c>
      <c r="E6" s="7" t="s">
        <v>495</v>
      </c>
      <c r="F6" s="7" t="s">
        <v>494</v>
      </c>
      <c r="I6" s="98">
        <v>0.09</v>
      </c>
      <c r="J6" s="99">
        <v>0</v>
      </c>
      <c r="K6" s="99">
        <v>1</v>
      </c>
    </row>
    <row r="7" spans="1:11" x14ac:dyDescent="0.2">
      <c r="A7" s="2">
        <v>5</v>
      </c>
      <c r="B7" s="2">
        <f t="shared" ca="1" si="0"/>
        <v>0.74269691799328963</v>
      </c>
      <c r="C7" s="2" t="s">
        <v>493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98">
        <v>0.12</v>
      </c>
      <c r="J7" s="99">
        <v>0</v>
      </c>
      <c r="K7" s="99">
        <v>1</v>
      </c>
    </row>
    <row r="8" spans="1:11" x14ac:dyDescent="0.2">
      <c r="A8" s="2">
        <v>6</v>
      </c>
      <c r="B8" s="2">
        <f t="shared" ca="1" si="0"/>
        <v>0.69554381889967587</v>
      </c>
      <c r="C8" s="2" t="s">
        <v>493</v>
      </c>
      <c r="I8" s="98">
        <v>0.15</v>
      </c>
      <c r="J8" s="99">
        <v>0</v>
      </c>
      <c r="K8" s="99">
        <v>1</v>
      </c>
    </row>
    <row r="9" spans="1:11" x14ac:dyDescent="0.2">
      <c r="A9" s="2">
        <v>7</v>
      </c>
      <c r="B9" s="2">
        <f t="shared" ca="1" si="0"/>
        <v>0.70724516288831929</v>
      </c>
      <c r="C9" s="2" t="s">
        <v>493</v>
      </c>
      <c r="I9" s="98">
        <v>0.18</v>
      </c>
      <c r="J9" s="99">
        <v>5.8365758754863814E-3</v>
      </c>
      <c r="K9" s="99">
        <v>1</v>
      </c>
    </row>
    <row r="10" spans="1:11" x14ac:dyDescent="0.2">
      <c r="A10" s="2">
        <v>8</v>
      </c>
      <c r="B10" s="2">
        <f t="shared" ca="1" si="0"/>
        <v>0.6849401896559858</v>
      </c>
      <c r="C10" s="2" t="s">
        <v>492</v>
      </c>
      <c r="I10" s="98">
        <v>0.21</v>
      </c>
      <c r="J10" s="99">
        <v>3.8986354775828458E-3</v>
      </c>
      <c r="K10" s="99">
        <v>1</v>
      </c>
    </row>
    <row r="11" spans="1:11" x14ac:dyDescent="0.2">
      <c r="A11" s="2">
        <v>9</v>
      </c>
      <c r="B11" s="2">
        <f t="shared" ca="1" si="0"/>
        <v>0.60832870407256556</v>
      </c>
      <c r="C11" s="2" t="s">
        <v>492</v>
      </c>
      <c r="I11" s="98">
        <v>0.24</v>
      </c>
      <c r="J11" s="99">
        <v>1.5594541910331383E-2</v>
      </c>
      <c r="K11" s="99">
        <v>1</v>
      </c>
    </row>
    <row r="12" spans="1:11" x14ac:dyDescent="0.2">
      <c r="A12" s="2">
        <v>10</v>
      </c>
      <c r="B12" s="2">
        <f t="shared" ca="1" si="0"/>
        <v>0.40703171940849336</v>
      </c>
      <c r="C12" s="2" t="s">
        <v>492</v>
      </c>
      <c r="I12" s="98">
        <v>0.27</v>
      </c>
      <c r="J12" s="99">
        <v>1.5594541910331383E-2</v>
      </c>
      <c r="K12" s="99">
        <v>1</v>
      </c>
    </row>
    <row r="13" spans="1:11" x14ac:dyDescent="0.2">
      <c r="A13" s="2">
        <v>11</v>
      </c>
      <c r="B13" s="2">
        <f t="shared" ca="1" si="0"/>
        <v>0.35389597372891624</v>
      </c>
      <c r="C13" s="2" t="s">
        <v>492</v>
      </c>
      <c r="I13" s="98">
        <v>0.3</v>
      </c>
      <c r="J13" s="99">
        <v>1.7509727626459144E-2</v>
      </c>
      <c r="K13" s="99">
        <v>1</v>
      </c>
    </row>
    <row r="14" spans="1:11" x14ac:dyDescent="0.2">
      <c r="A14" s="2">
        <v>12</v>
      </c>
      <c r="B14" s="2">
        <f t="shared" ca="1" si="0"/>
        <v>0.63201680679693717</v>
      </c>
      <c r="C14" s="2" t="s">
        <v>492</v>
      </c>
      <c r="I14" s="98">
        <v>0.33</v>
      </c>
      <c r="J14" s="99">
        <v>2.7237354085603113E-2</v>
      </c>
      <c r="K14" s="99">
        <v>1</v>
      </c>
    </row>
    <row r="15" spans="1:11" x14ac:dyDescent="0.2">
      <c r="A15" s="2">
        <v>13</v>
      </c>
      <c r="B15" s="2">
        <f t="shared" ca="1" si="0"/>
        <v>0.57230183221771358</v>
      </c>
      <c r="C15" s="2" t="s">
        <v>493</v>
      </c>
      <c r="I15" s="98">
        <v>0.36</v>
      </c>
      <c r="J15" s="99">
        <v>4.4834307992202727E-2</v>
      </c>
      <c r="K15" s="99">
        <v>1</v>
      </c>
    </row>
    <row r="16" spans="1:11" x14ac:dyDescent="0.2">
      <c r="A16" s="2">
        <v>14</v>
      </c>
      <c r="B16" s="2">
        <f t="shared" ca="1" si="0"/>
        <v>0.66015645534583767</v>
      </c>
      <c r="C16" s="2" t="s">
        <v>493</v>
      </c>
      <c r="I16" s="98">
        <v>0.39</v>
      </c>
      <c r="J16" s="99">
        <v>8.171206225680934E-2</v>
      </c>
      <c r="K16" s="99">
        <v>1</v>
      </c>
    </row>
    <row r="17" spans="1:11" x14ac:dyDescent="0.2">
      <c r="A17" s="2">
        <v>15</v>
      </c>
      <c r="B17" s="2">
        <f t="shared" ca="1" si="0"/>
        <v>0.60165946958366379</v>
      </c>
      <c r="C17" s="2" t="s">
        <v>493</v>
      </c>
      <c r="I17" s="98">
        <v>0.42</v>
      </c>
      <c r="J17" s="99">
        <v>9.727626459143969E-2</v>
      </c>
      <c r="K17" s="99">
        <v>0.99588477366255146</v>
      </c>
    </row>
    <row r="18" spans="1:11" x14ac:dyDescent="0.2">
      <c r="A18" s="2">
        <v>16</v>
      </c>
      <c r="B18" s="2">
        <f t="shared" ca="1" si="0"/>
        <v>0.55523942632486867</v>
      </c>
      <c r="C18" s="2" t="s">
        <v>492</v>
      </c>
      <c r="I18" s="98">
        <v>0.45</v>
      </c>
      <c r="J18" s="99">
        <v>0.15009746588693956</v>
      </c>
      <c r="K18" s="99">
        <v>0.9958932238193019</v>
      </c>
    </row>
    <row r="19" spans="1:11" x14ac:dyDescent="0.2">
      <c r="A19" s="2">
        <v>17</v>
      </c>
      <c r="B19" s="2">
        <f t="shared" ca="1" si="0"/>
        <v>0.67077619561820312</v>
      </c>
      <c r="C19" s="2" t="s">
        <v>493</v>
      </c>
      <c r="I19" s="98">
        <v>0.48</v>
      </c>
      <c r="J19" s="99">
        <v>0.20817120622568094</v>
      </c>
      <c r="K19" s="99">
        <v>0.99588477366255146</v>
      </c>
    </row>
    <row r="20" spans="1:11" x14ac:dyDescent="0.2">
      <c r="A20" s="2">
        <v>18</v>
      </c>
      <c r="B20" s="2">
        <f t="shared" ca="1" si="0"/>
        <v>0.73911235150368948</v>
      </c>
      <c r="C20" s="2" t="s">
        <v>492</v>
      </c>
      <c r="I20" s="98">
        <v>0.51</v>
      </c>
      <c r="J20" s="99">
        <v>0.28599221789883267</v>
      </c>
      <c r="K20" s="99">
        <v>0.96913580246913578</v>
      </c>
    </row>
    <row r="21" spans="1:11" x14ac:dyDescent="0.2">
      <c r="A21" s="2">
        <v>19</v>
      </c>
      <c r="B21" s="2">
        <f t="shared" ca="1" si="0"/>
        <v>0.68990372964824764</v>
      </c>
      <c r="C21" s="2" t="s">
        <v>493</v>
      </c>
      <c r="I21" s="98">
        <v>0.54</v>
      </c>
      <c r="J21" s="99">
        <v>0.35797665369649806</v>
      </c>
      <c r="K21" s="99">
        <v>0.95473251028806583</v>
      </c>
    </row>
    <row r="22" spans="1:11" x14ac:dyDescent="0.2">
      <c r="A22" s="2">
        <v>20</v>
      </c>
      <c r="B22" s="2">
        <f t="shared" ca="1" si="0"/>
        <v>0.88396077538420759</v>
      </c>
      <c r="C22" s="2" t="s">
        <v>493</v>
      </c>
      <c r="I22" s="98">
        <v>0.56999999999999995</v>
      </c>
      <c r="J22" s="99">
        <v>0.45914396887159531</v>
      </c>
      <c r="K22" s="99">
        <v>0.90740740740740744</v>
      </c>
    </row>
    <row r="23" spans="1:11" x14ac:dyDescent="0.2">
      <c r="A23" s="2">
        <v>21</v>
      </c>
      <c r="B23" s="2">
        <f t="shared" ca="1" si="0"/>
        <v>0.7533456477395617</v>
      </c>
      <c r="C23" s="2" t="s">
        <v>493</v>
      </c>
      <c r="I23" s="98">
        <v>0.6</v>
      </c>
      <c r="J23" s="99">
        <v>0.46498054474708173</v>
      </c>
      <c r="K23" s="99">
        <v>0.84773662551440332</v>
      </c>
    </row>
    <row r="24" spans="1:11" x14ac:dyDescent="0.2">
      <c r="A24" s="2">
        <v>22</v>
      </c>
      <c r="B24" s="2">
        <f t="shared" ca="1" si="0"/>
        <v>0.55370644205062247</v>
      </c>
      <c r="C24" s="2" t="s">
        <v>492</v>
      </c>
      <c r="I24" s="98">
        <v>0.63</v>
      </c>
      <c r="J24" s="99">
        <v>0.59649122807017541</v>
      </c>
      <c r="K24" s="99">
        <v>0.77618069815195068</v>
      </c>
    </row>
    <row r="25" spans="1:11" x14ac:dyDescent="0.2">
      <c r="A25" s="2">
        <v>23</v>
      </c>
      <c r="B25" s="2">
        <f t="shared" ca="1" si="0"/>
        <v>0.74301116389789379</v>
      </c>
      <c r="C25" s="2" t="s">
        <v>493</v>
      </c>
      <c r="I25" s="98">
        <v>0.66</v>
      </c>
      <c r="J25" s="99">
        <v>0.66276803118908378</v>
      </c>
      <c r="K25" s="99">
        <v>0.69815195071868585</v>
      </c>
    </row>
    <row r="26" spans="1:11" x14ac:dyDescent="0.2">
      <c r="A26" s="2">
        <v>24</v>
      </c>
      <c r="B26" s="2">
        <f t="shared" ca="1" si="0"/>
        <v>0.5402205569263826</v>
      </c>
      <c r="C26" s="2" t="s">
        <v>493</v>
      </c>
      <c r="I26" s="98">
        <v>0.69</v>
      </c>
      <c r="J26" s="99">
        <v>0.74708171206225682</v>
      </c>
      <c r="K26" s="99">
        <v>0.5288065843621399</v>
      </c>
    </row>
    <row r="27" spans="1:11" x14ac:dyDescent="0.2">
      <c r="A27" s="2">
        <v>25</v>
      </c>
      <c r="B27" s="2">
        <f t="shared" ca="1" si="0"/>
        <v>0.88446641861319941</v>
      </c>
      <c r="C27" s="2" t="s">
        <v>493</v>
      </c>
      <c r="I27" s="98">
        <v>0.72</v>
      </c>
      <c r="J27" s="99">
        <v>0.77042801556420237</v>
      </c>
      <c r="K27" s="99">
        <v>0.3991769547325103</v>
      </c>
    </row>
    <row r="28" spans="1:11" x14ac:dyDescent="0.2">
      <c r="A28" s="2">
        <v>26</v>
      </c>
      <c r="B28" s="2">
        <f t="shared" ca="1" si="0"/>
        <v>0.60094964885600943</v>
      </c>
      <c r="C28" s="2" t="s">
        <v>493</v>
      </c>
      <c r="I28" s="98">
        <v>0.75</v>
      </c>
      <c r="J28" s="99">
        <v>0.84405458089668617</v>
      </c>
      <c r="K28" s="99">
        <v>0.31006160164271046</v>
      </c>
    </row>
    <row r="29" spans="1:11" x14ac:dyDescent="0.2">
      <c r="A29" s="2">
        <v>27</v>
      </c>
      <c r="B29" s="2">
        <f t="shared" ca="1" si="0"/>
        <v>0.47208811580400933</v>
      </c>
      <c r="C29" s="2" t="s">
        <v>492</v>
      </c>
      <c r="I29" s="98">
        <v>0.78</v>
      </c>
      <c r="J29" s="99">
        <v>0.8910505836575876</v>
      </c>
      <c r="K29" s="99">
        <v>0.21604938271604937</v>
      </c>
    </row>
    <row r="30" spans="1:11" x14ac:dyDescent="0.2">
      <c r="A30" s="2">
        <v>28</v>
      </c>
      <c r="B30" s="2">
        <f t="shared" ca="1" si="0"/>
        <v>0.74222585290087228</v>
      </c>
      <c r="C30" s="2" t="s">
        <v>493</v>
      </c>
      <c r="I30" s="98">
        <v>0.81</v>
      </c>
      <c r="J30" s="99">
        <v>0.90272373540856032</v>
      </c>
      <c r="K30" s="99">
        <v>0.12757201646090535</v>
      </c>
    </row>
    <row r="31" spans="1:11" x14ac:dyDescent="0.2">
      <c r="A31" s="2">
        <v>29</v>
      </c>
      <c r="B31" s="2">
        <f t="shared" ca="1" si="0"/>
        <v>0.51092510561122795</v>
      </c>
      <c r="C31" s="2" t="s">
        <v>492</v>
      </c>
      <c r="I31" s="98">
        <v>0.84</v>
      </c>
      <c r="J31" s="99">
        <v>0.94163424124513617</v>
      </c>
      <c r="K31" s="99">
        <v>9.0534979423868317E-2</v>
      </c>
    </row>
    <row r="32" spans="1:11" x14ac:dyDescent="0.2">
      <c r="A32" s="2">
        <v>30</v>
      </c>
      <c r="B32" s="2">
        <f t="shared" ca="1" si="0"/>
        <v>0.70830382465167907</v>
      </c>
      <c r="C32" s="2" t="s">
        <v>493</v>
      </c>
      <c r="I32" s="98">
        <v>0.87</v>
      </c>
      <c r="J32" s="99">
        <v>0.96303501945525294</v>
      </c>
      <c r="K32" s="99">
        <v>3.9094650205761319E-2</v>
      </c>
    </row>
    <row r="33" spans="1:11" x14ac:dyDescent="0.2">
      <c r="A33" s="2">
        <v>31</v>
      </c>
      <c r="B33" s="2">
        <f t="shared" ca="1" si="0"/>
        <v>0.74136147149205267</v>
      </c>
      <c r="C33" s="2" t="s">
        <v>493</v>
      </c>
      <c r="I33" s="98">
        <v>0.9</v>
      </c>
      <c r="J33" s="99">
        <v>0.97660818713450293</v>
      </c>
      <c r="K33" s="99">
        <v>1.4373716632443531E-2</v>
      </c>
    </row>
    <row r="34" spans="1:11" x14ac:dyDescent="0.2">
      <c r="A34" s="2">
        <v>32</v>
      </c>
      <c r="B34" s="2">
        <f t="shared" ca="1" si="0"/>
        <v>0.3009189201642315</v>
      </c>
      <c r="C34" s="2" t="s">
        <v>492</v>
      </c>
      <c r="I34" s="98">
        <v>0.93</v>
      </c>
      <c r="J34" s="99">
        <v>0.98249027237354081</v>
      </c>
      <c r="K34" s="99">
        <v>4.11522633744856E-3</v>
      </c>
    </row>
    <row r="35" spans="1:11" x14ac:dyDescent="0.2">
      <c r="A35" s="2">
        <v>33</v>
      </c>
      <c r="B35" s="2">
        <f t="shared" ca="1" si="0"/>
        <v>0.70750532542926792</v>
      </c>
      <c r="C35" s="2" t="s">
        <v>492</v>
      </c>
      <c r="I35" s="98">
        <v>0.96</v>
      </c>
      <c r="J35" s="99">
        <v>0.98830409356725146</v>
      </c>
      <c r="K35" s="99">
        <v>2.0533880903490761E-3</v>
      </c>
    </row>
    <row r="36" spans="1:11" x14ac:dyDescent="0.2">
      <c r="A36" s="2">
        <v>34</v>
      </c>
      <c r="B36" s="2">
        <f t="shared" ca="1" si="0"/>
        <v>0.57080875236747997</v>
      </c>
      <c r="C36" s="2" t="s">
        <v>492</v>
      </c>
      <c r="I36" s="98">
        <v>0.99</v>
      </c>
      <c r="J36" s="99">
        <v>0.99805068226120852</v>
      </c>
      <c r="K36" s="99">
        <v>2.0533880903490761E-3</v>
      </c>
    </row>
    <row r="37" spans="1:11" x14ac:dyDescent="0.2">
      <c r="A37" s="2">
        <v>35</v>
      </c>
      <c r="B37" s="2">
        <f t="shared" ca="1" si="0"/>
        <v>0.67126562734564488</v>
      </c>
      <c r="C37" s="2" t="s">
        <v>493</v>
      </c>
      <c r="I37" s="98"/>
    </row>
    <row r="38" spans="1:11" x14ac:dyDescent="0.2">
      <c r="A38" s="2">
        <v>36</v>
      </c>
      <c r="B38" s="2">
        <f t="shared" ca="1" si="0"/>
        <v>0.58040520248487704</v>
      </c>
      <c r="C38" s="2" t="s">
        <v>492</v>
      </c>
    </row>
    <row r="39" spans="1:11" x14ac:dyDescent="0.2">
      <c r="A39" s="2">
        <v>37</v>
      </c>
      <c r="B39" s="2">
        <f t="shared" ca="1" si="0"/>
        <v>0.44524977259066401</v>
      </c>
      <c r="C39" s="2" t="s">
        <v>492</v>
      </c>
    </row>
    <row r="40" spans="1:11" x14ac:dyDescent="0.2">
      <c r="A40" s="2">
        <v>38</v>
      </c>
      <c r="B40" s="2">
        <f t="shared" ca="1" si="0"/>
        <v>0.76951667876548224</v>
      </c>
      <c r="C40" s="2" t="s">
        <v>493</v>
      </c>
    </row>
    <row r="41" spans="1:11" x14ac:dyDescent="0.2">
      <c r="A41" s="2">
        <v>39</v>
      </c>
      <c r="B41" s="2">
        <f t="shared" ca="1" si="0"/>
        <v>0.26488495127324679</v>
      </c>
      <c r="C41" s="2" t="s">
        <v>492</v>
      </c>
    </row>
    <row r="42" spans="1:11" x14ac:dyDescent="0.2">
      <c r="A42" s="2">
        <v>40</v>
      </c>
      <c r="B42" s="2">
        <f t="shared" ca="1" si="0"/>
        <v>0.73937892379724934</v>
      </c>
      <c r="C42" s="2" t="s">
        <v>493</v>
      </c>
    </row>
    <row r="43" spans="1:11" x14ac:dyDescent="0.2">
      <c r="A43" s="2">
        <v>41</v>
      </c>
      <c r="B43" s="2">
        <f t="shared" ca="1" si="0"/>
        <v>0.41020614190678301</v>
      </c>
      <c r="C43" s="2" t="s">
        <v>492</v>
      </c>
    </row>
    <row r="44" spans="1:11" x14ac:dyDescent="0.2">
      <c r="A44" s="2">
        <v>42</v>
      </c>
      <c r="B44" s="2">
        <f t="shared" ca="1" si="0"/>
        <v>0.38642214551707366</v>
      </c>
      <c r="C44" s="2" t="s">
        <v>492</v>
      </c>
    </row>
    <row r="45" spans="1:11" x14ac:dyDescent="0.2">
      <c r="A45" s="2">
        <v>43</v>
      </c>
      <c r="B45" s="2">
        <f t="shared" ca="1" si="0"/>
        <v>0.6912079956710212</v>
      </c>
      <c r="C45" s="2" t="s">
        <v>492</v>
      </c>
    </row>
    <row r="46" spans="1:11" x14ac:dyDescent="0.2">
      <c r="A46" s="2">
        <v>44</v>
      </c>
      <c r="B46" s="2">
        <f t="shared" ca="1" si="0"/>
        <v>0.55477475697648426</v>
      </c>
      <c r="C46" s="2" t="s">
        <v>492</v>
      </c>
    </row>
    <row r="47" spans="1:11" x14ac:dyDescent="0.2">
      <c r="A47" s="2">
        <v>45</v>
      </c>
      <c r="B47" s="2">
        <f t="shared" ca="1" si="0"/>
        <v>0.73209510340459494</v>
      </c>
      <c r="C47" s="2" t="s">
        <v>492</v>
      </c>
    </row>
    <row r="48" spans="1:11" x14ac:dyDescent="0.2">
      <c r="A48" s="2">
        <v>46</v>
      </c>
      <c r="B48" s="2">
        <f t="shared" ca="1" si="0"/>
        <v>0.66467250866859406</v>
      </c>
      <c r="C48" s="2" t="s">
        <v>493</v>
      </c>
    </row>
    <row r="49" spans="1:3" x14ac:dyDescent="0.2">
      <c r="A49" s="2">
        <v>47</v>
      </c>
      <c r="B49" s="2">
        <f t="shared" ca="1" si="0"/>
        <v>0.72825781246578747</v>
      </c>
      <c r="C49" s="2" t="s">
        <v>493</v>
      </c>
    </row>
    <row r="50" spans="1:3" x14ac:dyDescent="0.2">
      <c r="A50" s="2">
        <v>48</v>
      </c>
      <c r="B50" s="2">
        <f t="shared" ca="1" si="0"/>
        <v>0.57257301063502686</v>
      </c>
      <c r="C50" s="2" t="s">
        <v>492</v>
      </c>
    </row>
    <row r="51" spans="1:3" x14ac:dyDescent="0.2">
      <c r="A51" s="2">
        <v>49</v>
      </c>
      <c r="B51" s="2">
        <f t="shared" ca="1" si="0"/>
        <v>0.63450078067727178</v>
      </c>
      <c r="C51" s="2" t="s">
        <v>493</v>
      </c>
    </row>
    <row r="52" spans="1:3" x14ac:dyDescent="0.2">
      <c r="A52" s="2">
        <v>50</v>
      </c>
      <c r="B52" s="2">
        <f t="shared" ca="1" si="0"/>
        <v>0.82542806289427162</v>
      </c>
      <c r="C52" s="2" t="s">
        <v>493</v>
      </c>
    </row>
    <row r="53" spans="1:3" x14ac:dyDescent="0.2">
      <c r="A53" s="2">
        <v>51</v>
      </c>
      <c r="B53" s="2">
        <f t="shared" ca="1" si="0"/>
        <v>0.78808331847523883</v>
      </c>
      <c r="C53" s="2" t="s">
        <v>493</v>
      </c>
    </row>
    <row r="54" spans="1:3" x14ac:dyDescent="0.2">
      <c r="A54" s="2">
        <v>52</v>
      </c>
      <c r="B54" s="2">
        <f t="shared" ca="1" si="0"/>
        <v>0.65221472057006835</v>
      </c>
      <c r="C54" s="2" t="s">
        <v>492</v>
      </c>
    </row>
    <row r="55" spans="1:3" x14ac:dyDescent="0.2">
      <c r="A55" s="2">
        <v>53</v>
      </c>
      <c r="B55" s="2">
        <f t="shared" ca="1" si="0"/>
        <v>0.49610463646075809</v>
      </c>
      <c r="C55" s="2" t="s">
        <v>492</v>
      </c>
    </row>
    <row r="56" spans="1:3" x14ac:dyDescent="0.2">
      <c r="A56" s="2">
        <v>54</v>
      </c>
      <c r="B56" s="2">
        <f t="shared" ca="1" si="0"/>
        <v>0.66357607739536562</v>
      </c>
      <c r="C56" s="2" t="s">
        <v>493</v>
      </c>
    </row>
    <row r="57" spans="1:3" x14ac:dyDescent="0.2">
      <c r="A57" s="2">
        <v>55</v>
      </c>
      <c r="B57" s="2">
        <f t="shared" ca="1" si="0"/>
        <v>0.79996252537752222</v>
      </c>
      <c r="C57" s="2" t="s">
        <v>493</v>
      </c>
    </row>
    <row r="58" spans="1:3" x14ac:dyDescent="0.2">
      <c r="A58" s="2">
        <v>56</v>
      </c>
      <c r="B58" s="2">
        <f t="shared" ca="1" si="0"/>
        <v>0.74395819867845292</v>
      </c>
      <c r="C58" s="2" t="s">
        <v>493</v>
      </c>
    </row>
    <row r="59" spans="1:3" x14ac:dyDescent="0.2">
      <c r="A59" s="2">
        <v>57</v>
      </c>
      <c r="B59" s="2">
        <f t="shared" ca="1" si="0"/>
        <v>0.51799315198274609</v>
      </c>
      <c r="C59" s="2" t="s">
        <v>492</v>
      </c>
    </row>
    <row r="60" spans="1:3" x14ac:dyDescent="0.2">
      <c r="A60" s="2">
        <v>58</v>
      </c>
      <c r="B60" s="2">
        <f t="shared" ca="1" si="0"/>
        <v>0.65665108974284658</v>
      </c>
      <c r="C60" s="2" t="s">
        <v>493</v>
      </c>
    </row>
    <row r="61" spans="1:3" x14ac:dyDescent="0.2">
      <c r="A61" s="2">
        <v>59</v>
      </c>
      <c r="B61" s="2">
        <f t="shared" ca="1" si="0"/>
        <v>0.69552244286657061</v>
      </c>
      <c r="C61" s="2" t="s">
        <v>493</v>
      </c>
    </row>
    <row r="62" spans="1:3" x14ac:dyDescent="0.2">
      <c r="A62" s="2">
        <v>60</v>
      </c>
      <c r="B62" s="2">
        <f t="shared" ca="1" si="0"/>
        <v>0.77584117966257571</v>
      </c>
      <c r="C62" s="2" t="s">
        <v>492</v>
      </c>
    </row>
    <row r="63" spans="1:3" x14ac:dyDescent="0.2">
      <c r="A63" s="2">
        <v>61</v>
      </c>
      <c r="B63" s="2">
        <f t="shared" ca="1" si="0"/>
        <v>0.39320596242904127</v>
      </c>
      <c r="C63" s="2" t="s">
        <v>492</v>
      </c>
    </row>
    <row r="64" spans="1:3" x14ac:dyDescent="0.2">
      <c r="A64" s="2">
        <v>62</v>
      </c>
      <c r="B64" s="2">
        <f t="shared" ca="1" si="0"/>
        <v>0.48683001387572655</v>
      </c>
      <c r="C64" s="2" t="s">
        <v>492</v>
      </c>
    </row>
    <row r="65" spans="1:3" x14ac:dyDescent="0.2">
      <c r="A65" s="2">
        <v>63</v>
      </c>
      <c r="B65" s="2">
        <f t="shared" ca="1" si="0"/>
        <v>0.51078630405421399</v>
      </c>
      <c r="C65" s="2" t="s">
        <v>493</v>
      </c>
    </row>
    <row r="66" spans="1:3" x14ac:dyDescent="0.2">
      <c r="A66" s="2">
        <v>64</v>
      </c>
      <c r="B66" s="2">
        <f t="shared" ca="1" si="0"/>
        <v>0.7364296736983752</v>
      </c>
      <c r="C66" s="2" t="s">
        <v>493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0.48899603069926767</v>
      </c>
      <c r="C67" s="2" t="s">
        <v>493</v>
      </c>
    </row>
    <row r="68" spans="1:3" x14ac:dyDescent="0.2">
      <c r="A68" s="2">
        <v>66</v>
      </c>
      <c r="B68" s="2">
        <f t="shared" ca="1" si="1"/>
        <v>0.62602210523025525</v>
      </c>
      <c r="C68" s="2" t="s">
        <v>493</v>
      </c>
    </row>
    <row r="69" spans="1:3" x14ac:dyDescent="0.2">
      <c r="A69" s="2">
        <v>67</v>
      </c>
      <c r="B69" s="2">
        <f t="shared" ca="1" si="1"/>
        <v>0.75612733925738351</v>
      </c>
      <c r="C69" s="2" t="s">
        <v>493</v>
      </c>
    </row>
    <row r="70" spans="1:3" x14ac:dyDescent="0.2">
      <c r="A70" s="2">
        <v>68</v>
      </c>
      <c r="B70" s="2">
        <f t="shared" ca="1" si="1"/>
        <v>0.50804979534996486</v>
      </c>
      <c r="C70" s="2" t="s">
        <v>492</v>
      </c>
    </row>
    <row r="71" spans="1:3" x14ac:dyDescent="0.2">
      <c r="A71" s="2">
        <v>69</v>
      </c>
      <c r="B71" s="2">
        <f t="shared" ca="1" si="1"/>
        <v>0.64730111155283021</v>
      </c>
      <c r="C71" s="2" t="s">
        <v>492</v>
      </c>
    </row>
    <row r="72" spans="1:3" x14ac:dyDescent="0.2">
      <c r="A72" s="2">
        <v>70</v>
      </c>
      <c r="B72" s="2">
        <f t="shared" ca="1" si="1"/>
        <v>0.55777305898459006</v>
      </c>
      <c r="C72" s="2" t="s">
        <v>492</v>
      </c>
    </row>
    <row r="73" spans="1:3" x14ac:dyDescent="0.2">
      <c r="A73" s="2">
        <v>71</v>
      </c>
      <c r="B73" s="2">
        <f t="shared" ca="1" si="1"/>
        <v>0.48027370500374678</v>
      </c>
      <c r="C73" s="2" t="s">
        <v>492</v>
      </c>
    </row>
    <row r="74" spans="1:3" x14ac:dyDescent="0.2">
      <c r="A74" s="2">
        <v>72</v>
      </c>
      <c r="B74" s="2">
        <f t="shared" ca="1" si="1"/>
        <v>0.52408989461694777</v>
      </c>
      <c r="C74" s="2" t="s">
        <v>492</v>
      </c>
    </row>
    <row r="75" spans="1:3" x14ac:dyDescent="0.2">
      <c r="A75" s="2">
        <v>73</v>
      </c>
      <c r="B75" s="2">
        <f t="shared" ca="1" si="1"/>
        <v>0.85741788242618822</v>
      </c>
      <c r="C75" s="2" t="s">
        <v>493</v>
      </c>
    </row>
    <row r="76" spans="1:3" x14ac:dyDescent="0.2">
      <c r="A76" s="2">
        <v>74</v>
      </c>
      <c r="B76" s="2">
        <f t="shared" ca="1" si="1"/>
        <v>0.70727610770062221</v>
      </c>
      <c r="C76" s="2" t="s">
        <v>493</v>
      </c>
    </row>
    <row r="77" spans="1:3" x14ac:dyDescent="0.2">
      <c r="A77" s="2">
        <v>75</v>
      </c>
      <c r="B77" s="2">
        <f t="shared" ca="1" si="1"/>
        <v>0.70404801294082742</v>
      </c>
      <c r="C77" s="2" t="s">
        <v>493</v>
      </c>
    </row>
    <row r="78" spans="1:3" x14ac:dyDescent="0.2">
      <c r="A78" s="2">
        <v>76</v>
      </c>
      <c r="B78" s="2">
        <f t="shared" ca="1" si="1"/>
        <v>0.77803447194926767</v>
      </c>
      <c r="C78" s="2" t="s">
        <v>493</v>
      </c>
    </row>
    <row r="79" spans="1:3" x14ac:dyDescent="0.2">
      <c r="A79" s="2">
        <v>77</v>
      </c>
      <c r="B79" s="2">
        <f t="shared" ca="1" si="1"/>
        <v>0.55643349291140931</v>
      </c>
      <c r="C79" s="2" t="s">
        <v>492</v>
      </c>
    </row>
    <row r="80" spans="1:3" x14ac:dyDescent="0.2">
      <c r="A80" s="2">
        <v>78</v>
      </c>
      <c r="B80" s="2">
        <f t="shared" ca="1" si="1"/>
        <v>0.69132336136249684</v>
      </c>
      <c r="C80" s="2" t="s">
        <v>493</v>
      </c>
    </row>
    <row r="81" spans="1:3" x14ac:dyDescent="0.2">
      <c r="A81" s="2">
        <v>79</v>
      </c>
      <c r="B81" s="2">
        <f t="shared" ca="1" si="1"/>
        <v>0.48698241126504294</v>
      </c>
      <c r="C81" s="2" t="s">
        <v>492</v>
      </c>
    </row>
    <row r="82" spans="1:3" x14ac:dyDescent="0.2">
      <c r="A82" s="2">
        <v>80</v>
      </c>
      <c r="B82" s="2">
        <f t="shared" ca="1" si="1"/>
        <v>0.72102005353140985</v>
      </c>
      <c r="C82" s="2" t="s">
        <v>493</v>
      </c>
    </row>
    <row r="83" spans="1:3" x14ac:dyDescent="0.2">
      <c r="A83" s="2">
        <v>81</v>
      </c>
      <c r="B83" s="2">
        <f t="shared" ca="1" si="1"/>
        <v>0.75044551913291768</v>
      </c>
      <c r="C83" s="2" t="s">
        <v>493</v>
      </c>
    </row>
    <row r="84" spans="1:3" x14ac:dyDescent="0.2">
      <c r="A84" s="2">
        <v>82</v>
      </c>
      <c r="B84" s="2">
        <f t="shared" ca="1" si="1"/>
        <v>0.35422140183963197</v>
      </c>
      <c r="C84" s="2" t="s">
        <v>492</v>
      </c>
    </row>
    <row r="85" spans="1:3" x14ac:dyDescent="0.2">
      <c r="A85" s="2">
        <v>83</v>
      </c>
      <c r="B85" s="2">
        <f t="shared" ca="1" si="1"/>
        <v>0.61485965999855818</v>
      </c>
      <c r="C85" s="2" t="s">
        <v>493</v>
      </c>
    </row>
    <row r="86" spans="1:3" x14ac:dyDescent="0.2">
      <c r="A86" s="2">
        <v>84</v>
      </c>
      <c r="B86" s="2">
        <f t="shared" ca="1" si="1"/>
        <v>0.75397971512691975</v>
      </c>
      <c r="C86" s="2" t="s">
        <v>493</v>
      </c>
    </row>
    <row r="87" spans="1:3" x14ac:dyDescent="0.2">
      <c r="A87" s="2">
        <v>85</v>
      </c>
      <c r="B87" s="2">
        <f t="shared" ca="1" si="1"/>
        <v>0.55065679909557042</v>
      </c>
      <c r="C87" s="2" t="s">
        <v>492</v>
      </c>
    </row>
    <row r="88" spans="1:3" x14ac:dyDescent="0.2">
      <c r="A88" s="2">
        <v>86</v>
      </c>
      <c r="B88" s="2">
        <f t="shared" ca="1" si="1"/>
        <v>0.67877845139344761</v>
      </c>
      <c r="C88" s="2" t="s">
        <v>492</v>
      </c>
    </row>
    <row r="89" spans="1:3" x14ac:dyDescent="0.2">
      <c r="A89" s="2">
        <v>87</v>
      </c>
      <c r="B89" s="2">
        <f t="shared" ca="1" si="1"/>
        <v>0.5722931733756661</v>
      </c>
      <c r="C89" s="2" t="s">
        <v>492</v>
      </c>
    </row>
    <row r="90" spans="1:3" x14ac:dyDescent="0.2">
      <c r="A90" s="2">
        <v>88</v>
      </c>
      <c r="B90" s="2">
        <f t="shared" ca="1" si="1"/>
        <v>0.65772797688990048</v>
      </c>
      <c r="C90" s="2" t="s">
        <v>492</v>
      </c>
    </row>
    <row r="91" spans="1:3" x14ac:dyDescent="0.2">
      <c r="A91" s="2">
        <v>89</v>
      </c>
      <c r="B91" s="2">
        <f t="shared" ca="1" si="1"/>
        <v>0.63831286718145819</v>
      </c>
      <c r="C91" s="2" t="s">
        <v>492</v>
      </c>
    </row>
    <row r="92" spans="1:3" x14ac:dyDescent="0.2">
      <c r="A92" s="2">
        <v>90</v>
      </c>
      <c r="B92" s="2">
        <f t="shared" ca="1" si="1"/>
        <v>0.79390339277509991</v>
      </c>
      <c r="C92" s="2" t="s">
        <v>493</v>
      </c>
    </row>
    <row r="93" spans="1:3" x14ac:dyDescent="0.2">
      <c r="A93" s="2">
        <v>91</v>
      </c>
      <c r="B93" s="2">
        <f t="shared" ca="1" si="1"/>
        <v>0.73926938872946091</v>
      </c>
      <c r="C93" s="2" t="s">
        <v>493</v>
      </c>
    </row>
    <row r="94" spans="1:3" x14ac:dyDescent="0.2">
      <c r="A94" s="2">
        <v>92</v>
      </c>
      <c r="B94" s="2">
        <f t="shared" ca="1" si="1"/>
        <v>0.56884075486732155</v>
      </c>
      <c r="C94" s="2" t="s">
        <v>492</v>
      </c>
    </row>
    <row r="95" spans="1:3" x14ac:dyDescent="0.2">
      <c r="A95" s="2">
        <v>93</v>
      </c>
      <c r="B95" s="2">
        <f t="shared" ca="1" si="1"/>
        <v>0.64224571549082654</v>
      </c>
      <c r="C95" s="2" t="s">
        <v>493</v>
      </c>
    </row>
    <row r="96" spans="1:3" x14ac:dyDescent="0.2">
      <c r="A96" s="2">
        <v>94</v>
      </c>
      <c r="B96" s="2">
        <f t="shared" ca="1" si="1"/>
        <v>0.7229279547488664</v>
      </c>
      <c r="C96" s="2" t="s">
        <v>493</v>
      </c>
    </row>
    <row r="97" spans="1:3" x14ac:dyDescent="0.2">
      <c r="A97" s="2">
        <v>95</v>
      </c>
      <c r="B97" s="2">
        <f t="shared" ca="1" si="1"/>
        <v>0.63286603618402626</v>
      </c>
      <c r="C97" s="2" t="s">
        <v>492</v>
      </c>
    </row>
    <row r="98" spans="1:3" x14ac:dyDescent="0.2">
      <c r="A98" s="2">
        <v>96</v>
      </c>
      <c r="B98" s="2">
        <f t="shared" ca="1" si="1"/>
        <v>0.69042237966719588</v>
      </c>
      <c r="C98" s="2" t="s">
        <v>492</v>
      </c>
    </row>
    <row r="99" spans="1:3" x14ac:dyDescent="0.2">
      <c r="A99" s="2">
        <v>97</v>
      </c>
      <c r="B99" s="2">
        <f t="shared" ca="1" si="1"/>
        <v>0.59386023180220104</v>
      </c>
      <c r="C99" s="2" t="s">
        <v>493</v>
      </c>
    </row>
    <row r="100" spans="1:3" x14ac:dyDescent="0.2">
      <c r="A100" s="2">
        <v>98</v>
      </c>
      <c r="B100" s="2">
        <f t="shared" ca="1" si="1"/>
        <v>0.77765998386415103</v>
      </c>
      <c r="C100" s="2" t="s">
        <v>493</v>
      </c>
    </row>
    <row r="101" spans="1:3" x14ac:dyDescent="0.2">
      <c r="A101" s="2">
        <v>99</v>
      </c>
      <c r="B101" s="2">
        <f t="shared" ca="1" si="1"/>
        <v>0.76792177291172448</v>
      </c>
      <c r="C101" s="2" t="s">
        <v>493</v>
      </c>
    </row>
    <row r="102" spans="1:3" x14ac:dyDescent="0.2">
      <c r="A102" s="2">
        <v>100</v>
      </c>
      <c r="B102" s="2">
        <f t="shared" ca="1" si="1"/>
        <v>0.67405626011514252</v>
      </c>
      <c r="C102" s="2" t="s">
        <v>492</v>
      </c>
    </row>
    <row r="103" spans="1:3" x14ac:dyDescent="0.2">
      <c r="A103" s="2">
        <v>101</v>
      </c>
      <c r="B103" s="2">
        <f t="shared" ca="1" si="1"/>
        <v>0.67229844018544926</v>
      </c>
      <c r="C103" s="2" t="s">
        <v>493</v>
      </c>
    </row>
    <row r="104" spans="1:3" x14ac:dyDescent="0.2">
      <c r="A104" s="2">
        <v>102</v>
      </c>
      <c r="B104" s="2">
        <f t="shared" ca="1" si="1"/>
        <v>0.72288837383586513</v>
      </c>
      <c r="C104" s="2" t="s">
        <v>492</v>
      </c>
    </row>
    <row r="105" spans="1:3" x14ac:dyDescent="0.2">
      <c r="A105" s="2">
        <v>103</v>
      </c>
      <c r="B105" s="2">
        <f t="shared" ca="1" si="1"/>
        <v>0.92123290956453507</v>
      </c>
      <c r="C105" s="2" t="s">
        <v>492</v>
      </c>
    </row>
    <row r="106" spans="1:3" x14ac:dyDescent="0.2">
      <c r="A106" s="2">
        <v>104</v>
      </c>
      <c r="B106" s="2">
        <f t="shared" ca="1" si="1"/>
        <v>0.5477610761050411</v>
      </c>
      <c r="C106" s="2" t="s">
        <v>492</v>
      </c>
    </row>
    <row r="107" spans="1:3" x14ac:dyDescent="0.2">
      <c r="A107" s="2">
        <v>105</v>
      </c>
      <c r="B107" s="2">
        <f t="shared" ca="1" si="1"/>
        <v>0.65039709248105038</v>
      </c>
      <c r="C107" s="2" t="s">
        <v>493</v>
      </c>
    </row>
    <row r="108" spans="1:3" x14ac:dyDescent="0.2">
      <c r="A108" s="2">
        <v>106</v>
      </c>
      <c r="B108" s="2">
        <f t="shared" ca="1" si="1"/>
        <v>0.37733549032509706</v>
      </c>
      <c r="C108" s="2" t="s">
        <v>492</v>
      </c>
    </row>
    <row r="109" spans="1:3" x14ac:dyDescent="0.2">
      <c r="A109" s="2">
        <v>107</v>
      </c>
      <c r="B109" s="2">
        <f t="shared" ca="1" si="1"/>
        <v>0.79205039748340389</v>
      </c>
      <c r="C109" s="2" t="s">
        <v>492</v>
      </c>
    </row>
    <row r="110" spans="1:3" x14ac:dyDescent="0.2">
      <c r="A110" s="2">
        <v>108</v>
      </c>
      <c r="B110" s="2">
        <f t="shared" ca="1" si="1"/>
        <v>0.53550628148808332</v>
      </c>
      <c r="C110" s="2" t="s">
        <v>492</v>
      </c>
    </row>
    <row r="111" spans="1:3" x14ac:dyDescent="0.2">
      <c r="A111" s="2">
        <v>109</v>
      </c>
      <c r="B111" s="2">
        <f t="shared" ca="1" si="1"/>
        <v>0.52754379672389184</v>
      </c>
      <c r="C111" s="2" t="s">
        <v>492</v>
      </c>
    </row>
    <row r="112" spans="1:3" x14ac:dyDescent="0.2">
      <c r="A112" s="2">
        <v>110</v>
      </c>
      <c r="B112" s="2">
        <f t="shared" ca="1" si="1"/>
        <v>0.30618251522649531</v>
      </c>
      <c r="C112" s="2" t="s">
        <v>492</v>
      </c>
    </row>
    <row r="113" spans="1:3" x14ac:dyDescent="0.2">
      <c r="A113" s="2">
        <v>111</v>
      </c>
      <c r="B113" s="2">
        <f t="shared" ca="1" si="1"/>
        <v>0.68942913795276384</v>
      </c>
      <c r="C113" s="2" t="s">
        <v>493</v>
      </c>
    </row>
    <row r="114" spans="1:3" x14ac:dyDescent="0.2">
      <c r="A114" s="2">
        <v>112</v>
      </c>
      <c r="B114" s="2">
        <f t="shared" ca="1" si="1"/>
        <v>0.54577891096142706</v>
      </c>
      <c r="C114" s="2" t="s">
        <v>492</v>
      </c>
    </row>
    <row r="115" spans="1:3" x14ac:dyDescent="0.2">
      <c r="A115" s="2">
        <v>113</v>
      </c>
      <c r="B115" s="2">
        <f t="shared" ca="1" si="1"/>
        <v>0.34832115691053511</v>
      </c>
      <c r="C115" s="2" t="s">
        <v>492</v>
      </c>
    </row>
    <row r="116" spans="1:3" x14ac:dyDescent="0.2">
      <c r="A116" s="2">
        <v>114</v>
      </c>
      <c r="B116" s="2">
        <f t="shared" ca="1" si="1"/>
        <v>0.79629572600706333</v>
      </c>
      <c r="C116" s="2" t="s">
        <v>492</v>
      </c>
    </row>
    <row r="117" spans="1:3" x14ac:dyDescent="0.2">
      <c r="A117" s="2">
        <v>115</v>
      </c>
      <c r="B117" s="2">
        <f t="shared" ca="1" si="1"/>
        <v>0.35334103667486566</v>
      </c>
      <c r="C117" s="2" t="s">
        <v>492</v>
      </c>
    </row>
    <row r="118" spans="1:3" x14ac:dyDescent="0.2">
      <c r="A118" s="2">
        <v>116</v>
      </c>
      <c r="B118" s="2">
        <f t="shared" ca="1" si="1"/>
        <v>0.58729136793111658</v>
      </c>
      <c r="C118" s="2" t="s">
        <v>492</v>
      </c>
    </row>
    <row r="119" spans="1:3" x14ac:dyDescent="0.2">
      <c r="A119" s="2">
        <v>117</v>
      </c>
      <c r="B119" s="2">
        <f t="shared" ca="1" si="1"/>
        <v>0.92916999654561683</v>
      </c>
      <c r="C119" s="2" t="s">
        <v>492</v>
      </c>
    </row>
    <row r="120" spans="1:3" x14ac:dyDescent="0.2">
      <c r="A120" s="2">
        <v>118</v>
      </c>
      <c r="B120" s="2">
        <f t="shared" ca="1" si="1"/>
        <v>0.4565732066928796</v>
      </c>
      <c r="C120" s="2" t="s">
        <v>492</v>
      </c>
    </row>
    <row r="121" spans="1:3" x14ac:dyDescent="0.2">
      <c r="A121" s="2">
        <v>119</v>
      </c>
      <c r="B121" s="2">
        <f t="shared" ca="1" si="1"/>
        <v>0.68399145278896523</v>
      </c>
      <c r="C121" s="2" t="s">
        <v>492</v>
      </c>
    </row>
    <row r="122" spans="1:3" x14ac:dyDescent="0.2">
      <c r="A122" s="2">
        <v>120</v>
      </c>
      <c r="B122" s="2">
        <f t="shared" ca="1" si="1"/>
        <v>0.53773235011651388</v>
      </c>
      <c r="C122" s="2" t="s">
        <v>493</v>
      </c>
    </row>
    <row r="123" spans="1:3" x14ac:dyDescent="0.2">
      <c r="A123" s="2">
        <v>121</v>
      </c>
      <c r="B123" s="2">
        <f t="shared" ca="1" si="1"/>
        <v>0.76312382083529051</v>
      </c>
      <c r="C123" s="2" t="s">
        <v>493</v>
      </c>
    </row>
    <row r="124" spans="1:3" x14ac:dyDescent="0.2">
      <c r="A124" s="2">
        <v>122</v>
      </c>
      <c r="B124" s="2">
        <f t="shared" ca="1" si="1"/>
        <v>0.51374413727936974</v>
      </c>
      <c r="C124" s="2" t="s">
        <v>492</v>
      </c>
    </row>
    <row r="125" spans="1:3" x14ac:dyDescent="0.2">
      <c r="A125" s="2">
        <v>123</v>
      </c>
      <c r="B125" s="2">
        <f t="shared" ca="1" si="1"/>
        <v>0.46892827290593686</v>
      </c>
      <c r="C125" s="2" t="s">
        <v>493</v>
      </c>
    </row>
    <row r="126" spans="1:3" x14ac:dyDescent="0.2">
      <c r="A126" s="2">
        <v>124</v>
      </c>
      <c r="B126" s="2">
        <f t="shared" ca="1" si="1"/>
        <v>0.86634456141694072</v>
      </c>
      <c r="C126" s="2" t="s">
        <v>493</v>
      </c>
    </row>
    <row r="127" spans="1:3" x14ac:dyDescent="0.2">
      <c r="A127" s="2">
        <v>125</v>
      </c>
      <c r="B127" s="2">
        <f t="shared" ca="1" si="1"/>
        <v>0.76223843293692284</v>
      </c>
      <c r="C127" s="2" t="s">
        <v>492</v>
      </c>
    </row>
    <row r="128" spans="1:3" x14ac:dyDescent="0.2">
      <c r="A128" s="2">
        <v>126</v>
      </c>
      <c r="B128" s="2">
        <f t="shared" ca="1" si="1"/>
        <v>0.27234957159319995</v>
      </c>
      <c r="C128" s="2" t="s">
        <v>492</v>
      </c>
    </row>
    <row r="129" spans="1:3" x14ac:dyDescent="0.2">
      <c r="A129" s="2">
        <v>127</v>
      </c>
      <c r="B129" s="2">
        <f t="shared" ca="1" si="1"/>
        <v>0.56697666132406388</v>
      </c>
      <c r="C129" s="2" t="s">
        <v>492</v>
      </c>
    </row>
    <row r="130" spans="1:3" x14ac:dyDescent="0.2">
      <c r="A130" s="2">
        <v>128</v>
      </c>
      <c r="B130" s="2">
        <f t="shared" ca="1" si="1"/>
        <v>0.73651849102447398</v>
      </c>
      <c r="C130" s="2" t="s">
        <v>492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0.48120453718537626</v>
      </c>
      <c r="C131" s="2" t="s">
        <v>492</v>
      </c>
    </row>
    <row r="132" spans="1:3" x14ac:dyDescent="0.2">
      <c r="A132" s="2">
        <v>130</v>
      </c>
      <c r="B132" s="2">
        <f t="shared" ca="1" si="2"/>
        <v>0.65682714617915916</v>
      </c>
      <c r="C132" s="2" t="s">
        <v>493</v>
      </c>
    </row>
    <row r="133" spans="1:3" x14ac:dyDescent="0.2">
      <c r="A133" s="2">
        <v>131</v>
      </c>
      <c r="B133" s="2">
        <f t="shared" ca="1" si="2"/>
        <v>0.77142183584413082</v>
      </c>
      <c r="C133" s="2" t="s">
        <v>493</v>
      </c>
    </row>
    <row r="134" spans="1:3" x14ac:dyDescent="0.2">
      <c r="A134" s="2">
        <v>132</v>
      </c>
      <c r="B134" s="2">
        <f t="shared" ca="1" si="2"/>
        <v>0.8512077133604351</v>
      </c>
      <c r="C134" s="2" t="s">
        <v>493</v>
      </c>
    </row>
    <row r="135" spans="1:3" x14ac:dyDescent="0.2">
      <c r="A135" s="2">
        <v>133</v>
      </c>
      <c r="B135" s="2">
        <f t="shared" ca="1" si="2"/>
        <v>0.75534187237561334</v>
      </c>
      <c r="C135" s="2" t="s">
        <v>493</v>
      </c>
    </row>
    <row r="136" spans="1:3" x14ac:dyDescent="0.2">
      <c r="A136" s="2">
        <v>134</v>
      </c>
      <c r="B136" s="2">
        <f t="shared" ca="1" si="2"/>
        <v>0.51594050264778246</v>
      </c>
      <c r="C136" s="2" t="s">
        <v>492</v>
      </c>
    </row>
    <row r="137" spans="1:3" x14ac:dyDescent="0.2">
      <c r="A137" s="2">
        <v>135</v>
      </c>
      <c r="B137" s="2">
        <f t="shared" ca="1" si="2"/>
        <v>0.63893748078715751</v>
      </c>
      <c r="C137" s="2" t="s">
        <v>493</v>
      </c>
    </row>
    <row r="138" spans="1:3" x14ac:dyDescent="0.2">
      <c r="A138" s="2">
        <v>136</v>
      </c>
      <c r="B138" s="2">
        <f t="shared" ca="1" si="2"/>
        <v>0.70757753755026409</v>
      </c>
      <c r="C138" s="2" t="s">
        <v>493</v>
      </c>
    </row>
    <row r="139" spans="1:3" x14ac:dyDescent="0.2">
      <c r="A139" s="2">
        <v>137</v>
      </c>
      <c r="B139" s="2">
        <f t="shared" ca="1" si="2"/>
        <v>0.31047012034278731</v>
      </c>
      <c r="C139" s="2" t="s">
        <v>492</v>
      </c>
    </row>
    <row r="140" spans="1:3" x14ac:dyDescent="0.2">
      <c r="A140" s="2">
        <v>138</v>
      </c>
      <c r="B140" s="2">
        <f t="shared" ca="1" si="2"/>
        <v>0.71827214144164575</v>
      </c>
      <c r="C140" s="2" t="s">
        <v>493</v>
      </c>
    </row>
    <row r="141" spans="1:3" x14ac:dyDescent="0.2">
      <c r="A141" s="2">
        <v>139</v>
      </c>
      <c r="B141" s="2">
        <f t="shared" ca="1" si="2"/>
        <v>0.32685020254499519</v>
      </c>
      <c r="C141" s="2" t="s">
        <v>492</v>
      </c>
    </row>
    <row r="142" spans="1:3" x14ac:dyDescent="0.2">
      <c r="A142" s="2">
        <v>140</v>
      </c>
      <c r="B142" s="2">
        <f t="shared" ca="1" si="2"/>
        <v>0.81337818628420577</v>
      </c>
      <c r="C142" s="2" t="s">
        <v>492</v>
      </c>
    </row>
    <row r="143" spans="1:3" x14ac:dyDescent="0.2">
      <c r="A143" s="2">
        <v>141</v>
      </c>
      <c r="B143" s="2">
        <f t="shared" ca="1" si="2"/>
        <v>0.53721182768862263</v>
      </c>
      <c r="C143" s="2" t="s">
        <v>492</v>
      </c>
    </row>
    <row r="144" spans="1:3" x14ac:dyDescent="0.2">
      <c r="A144" s="2">
        <v>142</v>
      </c>
      <c r="B144" s="2">
        <f t="shared" ca="1" si="2"/>
        <v>0.57444333789278046</v>
      </c>
      <c r="C144" s="2" t="s">
        <v>493</v>
      </c>
    </row>
    <row r="145" spans="1:3" x14ac:dyDescent="0.2">
      <c r="A145" s="2">
        <v>143</v>
      </c>
      <c r="B145" s="2">
        <f t="shared" ca="1" si="2"/>
        <v>0.53362812995135311</v>
      </c>
      <c r="C145" s="2" t="s">
        <v>492</v>
      </c>
    </row>
    <row r="146" spans="1:3" x14ac:dyDescent="0.2">
      <c r="A146" s="2">
        <v>144</v>
      </c>
      <c r="B146" s="2">
        <f t="shared" ca="1" si="2"/>
        <v>0.79791869752804068</v>
      </c>
      <c r="C146" s="2" t="s">
        <v>493</v>
      </c>
    </row>
    <row r="147" spans="1:3" x14ac:dyDescent="0.2">
      <c r="A147" s="2">
        <v>145</v>
      </c>
      <c r="B147" s="2">
        <f t="shared" ca="1" si="2"/>
        <v>0.12302153294739215</v>
      </c>
      <c r="C147" s="2" t="s">
        <v>492</v>
      </c>
    </row>
    <row r="148" spans="1:3" x14ac:dyDescent="0.2">
      <c r="A148" s="2">
        <v>146</v>
      </c>
      <c r="B148" s="2">
        <f t="shared" ca="1" si="2"/>
        <v>0.51201415319852062</v>
      </c>
      <c r="C148" s="2" t="s">
        <v>492</v>
      </c>
    </row>
    <row r="149" spans="1:3" x14ac:dyDescent="0.2">
      <c r="A149" s="2">
        <v>147</v>
      </c>
      <c r="B149" s="2">
        <f t="shared" ca="1" si="2"/>
        <v>0.7340983767353092</v>
      </c>
      <c r="C149" s="2" t="s">
        <v>493</v>
      </c>
    </row>
    <row r="150" spans="1:3" x14ac:dyDescent="0.2">
      <c r="A150" s="2">
        <v>148</v>
      </c>
      <c r="B150" s="2">
        <f t="shared" ca="1" si="2"/>
        <v>0.43777125055401483</v>
      </c>
      <c r="C150" s="2" t="s">
        <v>492</v>
      </c>
    </row>
    <row r="151" spans="1:3" x14ac:dyDescent="0.2">
      <c r="A151" s="2">
        <v>149</v>
      </c>
      <c r="B151" s="2">
        <f t="shared" ca="1" si="2"/>
        <v>0.47087856725172872</v>
      </c>
      <c r="C151" s="2" t="s">
        <v>492</v>
      </c>
    </row>
    <row r="152" spans="1:3" x14ac:dyDescent="0.2">
      <c r="A152" s="2">
        <v>150</v>
      </c>
      <c r="B152" s="2">
        <f t="shared" ca="1" si="2"/>
        <v>0.54271638866580574</v>
      </c>
      <c r="C152" s="2" t="s">
        <v>492</v>
      </c>
    </row>
    <row r="153" spans="1:3" x14ac:dyDescent="0.2">
      <c r="A153" s="2">
        <v>151</v>
      </c>
      <c r="B153" s="2">
        <f t="shared" ca="1" si="2"/>
        <v>0.65366196756101358</v>
      </c>
      <c r="C153" s="2" t="s">
        <v>493</v>
      </c>
    </row>
    <row r="154" spans="1:3" x14ac:dyDescent="0.2">
      <c r="A154" s="2">
        <v>152</v>
      </c>
      <c r="B154" s="2">
        <f t="shared" ca="1" si="2"/>
        <v>0.57401005201986921</v>
      </c>
      <c r="C154" s="2" t="s">
        <v>493</v>
      </c>
    </row>
    <row r="155" spans="1:3" x14ac:dyDescent="0.2">
      <c r="A155" s="2">
        <v>153</v>
      </c>
      <c r="B155" s="2">
        <f t="shared" ca="1" si="2"/>
        <v>0.63970923294853455</v>
      </c>
      <c r="C155" s="2" t="s">
        <v>493</v>
      </c>
    </row>
    <row r="156" spans="1:3" x14ac:dyDescent="0.2">
      <c r="A156" s="2">
        <v>154</v>
      </c>
      <c r="B156" s="2">
        <f t="shared" ca="1" si="2"/>
        <v>0.66896714366282084</v>
      </c>
      <c r="C156" s="2" t="s">
        <v>492</v>
      </c>
    </row>
    <row r="157" spans="1:3" x14ac:dyDescent="0.2">
      <c r="A157" s="2">
        <v>155</v>
      </c>
      <c r="B157" s="2">
        <f t="shared" ca="1" si="2"/>
        <v>0.7129331522983281</v>
      </c>
      <c r="C157" s="2" t="s">
        <v>493</v>
      </c>
    </row>
    <row r="158" spans="1:3" x14ac:dyDescent="0.2">
      <c r="A158" s="2">
        <v>156</v>
      </c>
      <c r="B158" s="2">
        <f t="shared" ca="1" si="2"/>
        <v>0.78674511250624823</v>
      </c>
      <c r="C158" s="2" t="s">
        <v>493</v>
      </c>
    </row>
    <row r="159" spans="1:3" x14ac:dyDescent="0.2">
      <c r="A159" s="2">
        <v>157</v>
      </c>
      <c r="B159" s="2">
        <f t="shared" ca="1" si="2"/>
        <v>0.75432844395579612</v>
      </c>
      <c r="C159" s="2" t="s">
        <v>492</v>
      </c>
    </row>
    <row r="160" spans="1:3" x14ac:dyDescent="0.2">
      <c r="A160" s="2">
        <v>158</v>
      </c>
      <c r="B160" s="2">
        <f t="shared" ca="1" si="2"/>
        <v>0.35726404800857281</v>
      </c>
      <c r="C160" s="2" t="s">
        <v>492</v>
      </c>
    </row>
    <row r="161" spans="1:3" x14ac:dyDescent="0.2">
      <c r="A161" s="2">
        <v>159</v>
      </c>
      <c r="B161" s="2">
        <f t="shared" ca="1" si="2"/>
        <v>0.86265254072601794</v>
      </c>
      <c r="C161" s="2" t="s">
        <v>493</v>
      </c>
    </row>
    <row r="162" spans="1:3" x14ac:dyDescent="0.2">
      <c r="A162" s="2">
        <v>160</v>
      </c>
      <c r="B162" s="2">
        <f t="shared" ca="1" si="2"/>
        <v>0.77563435357904797</v>
      </c>
      <c r="C162" s="2" t="s">
        <v>493</v>
      </c>
    </row>
    <row r="163" spans="1:3" x14ac:dyDescent="0.2">
      <c r="A163" s="2">
        <v>161</v>
      </c>
      <c r="B163" s="2">
        <f t="shared" ca="1" si="2"/>
        <v>0.5440952635709323</v>
      </c>
      <c r="C163" s="2" t="s">
        <v>493</v>
      </c>
    </row>
    <row r="164" spans="1:3" x14ac:dyDescent="0.2">
      <c r="A164" s="2">
        <v>162</v>
      </c>
      <c r="B164" s="2">
        <f t="shared" ca="1" si="2"/>
        <v>0.44732757426629033</v>
      </c>
      <c r="C164" s="2" t="s">
        <v>492</v>
      </c>
    </row>
    <row r="165" spans="1:3" x14ac:dyDescent="0.2">
      <c r="A165" s="2">
        <v>163</v>
      </c>
      <c r="B165" s="2">
        <f t="shared" ca="1" si="2"/>
        <v>0.59532668849564407</v>
      </c>
      <c r="C165" s="2" t="s">
        <v>492</v>
      </c>
    </row>
    <row r="166" spans="1:3" x14ac:dyDescent="0.2">
      <c r="A166" s="2">
        <v>164</v>
      </c>
      <c r="B166" s="2">
        <f t="shared" ca="1" si="2"/>
        <v>0.40495984466204671</v>
      </c>
      <c r="C166" s="2" t="s">
        <v>492</v>
      </c>
    </row>
    <row r="167" spans="1:3" x14ac:dyDescent="0.2">
      <c r="A167" s="2">
        <v>165</v>
      </c>
      <c r="B167" s="2">
        <f t="shared" ca="1" si="2"/>
        <v>0.29197974761951256</v>
      </c>
      <c r="C167" s="2" t="s">
        <v>492</v>
      </c>
    </row>
    <row r="168" spans="1:3" x14ac:dyDescent="0.2">
      <c r="A168" s="2">
        <v>166</v>
      </c>
      <c r="B168" s="2">
        <f t="shared" ca="1" si="2"/>
        <v>0.59428079791623833</v>
      </c>
      <c r="C168" s="2" t="s">
        <v>493</v>
      </c>
    </row>
    <row r="169" spans="1:3" x14ac:dyDescent="0.2">
      <c r="A169" s="2">
        <v>167</v>
      </c>
      <c r="B169" s="2">
        <f t="shared" ca="1" si="2"/>
        <v>0.70779827722102584</v>
      </c>
      <c r="C169" s="2" t="s">
        <v>493</v>
      </c>
    </row>
    <row r="170" spans="1:3" x14ac:dyDescent="0.2">
      <c r="A170" s="2">
        <v>168</v>
      </c>
      <c r="B170" s="2">
        <f t="shared" ca="1" si="2"/>
        <v>0.68069492665998721</v>
      </c>
      <c r="C170" s="2" t="s">
        <v>493</v>
      </c>
    </row>
    <row r="171" spans="1:3" x14ac:dyDescent="0.2">
      <c r="A171" s="2">
        <v>169</v>
      </c>
      <c r="B171" s="2">
        <f t="shared" ca="1" si="2"/>
        <v>0.79804781762277965</v>
      </c>
      <c r="C171" s="2" t="s">
        <v>492</v>
      </c>
    </row>
    <row r="172" spans="1:3" x14ac:dyDescent="0.2">
      <c r="A172" s="2">
        <v>170</v>
      </c>
      <c r="B172" s="2">
        <f t="shared" ca="1" si="2"/>
        <v>0.52969924977868765</v>
      </c>
      <c r="C172" s="2" t="s">
        <v>492</v>
      </c>
    </row>
    <row r="173" spans="1:3" x14ac:dyDescent="0.2">
      <c r="A173" s="2">
        <v>171</v>
      </c>
      <c r="B173" s="2">
        <f t="shared" ca="1" si="2"/>
        <v>0.7408998812997778</v>
      </c>
      <c r="C173" s="2" t="s">
        <v>493</v>
      </c>
    </row>
    <row r="174" spans="1:3" x14ac:dyDescent="0.2">
      <c r="A174" s="2">
        <v>172</v>
      </c>
      <c r="B174" s="2">
        <f t="shared" ca="1" si="2"/>
        <v>0.60614108735805283</v>
      </c>
      <c r="C174" s="2" t="s">
        <v>493</v>
      </c>
    </row>
    <row r="175" spans="1:3" x14ac:dyDescent="0.2">
      <c r="A175" s="2">
        <v>173</v>
      </c>
      <c r="B175" s="2">
        <f t="shared" ca="1" si="2"/>
        <v>0.56148689910101479</v>
      </c>
      <c r="C175" s="2" t="s">
        <v>493</v>
      </c>
    </row>
    <row r="176" spans="1:3" x14ac:dyDescent="0.2">
      <c r="A176" s="2">
        <v>174</v>
      </c>
      <c r="B176" s="2">
        <f t="shared" ca="1" si="2"/>
        <v>0.39294624614255513</v>
      </c>
      <c r="C176" s="2" t="s">
        <v>492</v>
      </c>
    </row>
    <row r="177" spans="1:3" x14ac:dyDescent="0.2">
      <c r="A177" s="2">
        <v>175</v>
      </c>
      <c r="B177" s="2">
        <f t="shared" ca="1" si="2"/>
        <v>0.76111119813127348</v>
      </c>
      <c r="C177" s="2" t="s">
        <v>493</v>
      </c>
    </row>
    <row r="178" spans="1:3" x14ac:dyDescent="0.2">
      <c r="A178" s="2">
        <v>176</v>
      </c>
      <c r="B178" s="2">
        <f t="shared" ca="1" si="2"/>
        <v>0.59686485599454597</v>
      </c>
      <c r="C178" s="2" t="s">
        <v>493</v>
      </c>
    </row>
    <row r="179" spans="1:3" x14ac:dyDescent="0.2">
      <c r="A179" s="2">
        <v>177</v>
      </c>
      <c r="B179" s="2">
        <f t="shared" ca="1" si="2"/>
        <v>0.47576240320378194</v>
      </c>
      <c r="C179" s="2" t="s">
        <v>492</v>
      </c>
    </row>
    <row r="180" spans="1:3" x14ac:dyDescent="0.2">
      <c r="A180" s="2">
        <v>178</v>
      </c>
      <c r="B180" s="2">
        <f t="shared" ca="1" si="2"/>
        <v>0.35196921406567727</v>
      </c>
      <c r="C180" s="2" t="s">
        <v>492</v>
      </c>
    </row>
    <row r="181" spans="1:3" x14ac:dyDescent="0.2">
      <c r="A181" s="2">
        <v>179</v>
      </c>
      <c r="B181" s="2">
        <f t="shared" ca="1" si="2"/>
        <v>0.70982211817393315</v>
      </c>
      <c r="C181" s="2" t="s">
        <v>493</v>
      </c>
    </row>
    <row r="182" spans="1:3" x14ac:dyDescent="0.2">
      <c r="A182" s="2">
        <v>180</v>
      </c>
      <c r="B182" s="2">
        <f t="shared" ca="1" si="2"/>
        <v>0.83428309677173451</v>
      </c>
      <c r="C182" s="2" t="s">
        <v>493</v>
      </c>
    </row>
    <row r="183" spans="1:3" x14ac:dyDescent="0.2">
      <c r="A183" s="2">
        <v>181</v>
      </c>
      <c r="B183" s="2">
        <f t="shared" ca="1" si="2"/>
        <v>0.60849780242381224</v>
      </c>
      <c r="C183" s="2" t="s">
        <v>493</v>
      </c>
    </row>
    <row r="184" spans="1:3" x14ac:dyDescent="0.2">
      <c r="A184" s="2">
        <v>182</v>
      </c>
      <c r="B184" s="2">
        <f t="shared" ca="1" si="2"/>
        <v>0.80463454614973284</v>
      </c>
      <c r="C184" s="2" t="s">
        <v>493</v>
      </c>
    </row>
    <row r="185" spans="1:3" x14ac:dyDescent="0.2">
      <c r="A185" s="2">
        <v>183</v>
      </c>
      <c r="B185" s="2">
        <f t="shared" ca="1" si="2"/>
        <v>0.4871807299741453</v>
      </c>
      <c r="C185" s="2" t="s">
        <v>492</v>
      </c>
    </row>
    <row r="186" spans="1:3" x14ac:dyDescent="0.2">
      <c r="A186" s="2">
        <v>184</v>
      </c>
      <c r="B186" s="2">
        <f t="shared" ca="1" si="2"/>
        <v>0.57698401433146795</v>
      </c>
      <c r="C186" s="2" t="s">
        <v>493</v>
      </c>
    </row>
    <row r="187" spans="1:3" x14ac:dyDescent="0.2">
      <c r="A187" s="2">
        <v>185</v>
      </c>
      <c r="B187" s="2">
        <f t="shared" ca="1" si="2"/>
        <v>0.5633761979723354</v>
      </c>
      <c r="C187" s="2" t="s">
        <v>492</v>
      </c>
    </row>
    <row r="188" spans="1:3" x14ac:dyDescent="0.2">
      <c r="A188" s="2">
        <v>186</v>
      </c>
      <c r="B188" s="2">
        <f t="shared" ca="1" si="2"/>
        <v>0.74977957777103899</v>
      </c>
      <c r="C188" s="2" t="s">
        <v>493</v>
      </c>
    </row>
    <row r="189" spans="1:3" x14ac:dyDescent="0.2">
      <c r="A189" s="2">
        <v>187</v>
      </c>
      <c r="B189" s="2">
        <f t="shared" ca="1" si="2"/>
        <v>0.6766132389826599</v>
      </c>
      <c r="C189" s="2" t="s">
        <v>492</v>
      </c>
    </row>
    <row r="190" spans="1:3" x14ac:dyDescent="0.2">
      <c r="A190" s="2">
        <v>188</v>
      </c>
      <c r="B190" s="2">
        <f t="shared" ca="1" si="2"/>
        <v>0.65356967732101323</v>
      </c>
      <c r="C190" s="2" t="s">
        <v>493</v>
      </c>
    </row>
    <row r="191" spans="1:3" x14ac:dyDescent="0.2">
      <c r="A191" s="2">
        <v>189</v>
      </c>
      <c r="B191" s="2">
        <f t="shared" ca="1" si="2"/>
        <v>0.55755113434397763</v>
      </c>
      <c r="C191" s="2" t="s">
        <v>493</v>
      </c>
    </row>
    <row r="192" spans="1:3" x14ac:dyDescent="0.2">
      <c r="A192" s="2">
        <v>190</v>
      </c>
      <c r="B192" s="2">
        <f t="shared" ca="1" si="2"/>
        <v>0.42966742162259286</v>
      </c>
      <c r="C192" s="2" t="s">
        <v>492</v>
      </c>
    </row>
    <row r="193" spans="1:3" x14ac:dyDescent="0.2">
      <c r="A193" s="2">
        <v>191</v>
      </c>
      <c r="B193" s="2">
        <f t="shared" ca="1" si="2"/>
        <v>0.72713435363671008</v>
      </c>
      <c r="C193" s="2" t="s">
        <v>493</v>
      </c>
    </row>
    <row r="194" spans="1:3" x14ac:dyDescent="0.2">
      <c r="A194" s="2">
        <v>192</v>
      </c>
      <c r="B194" s="2">
        <f t="shared" ca="1" si="2"/>
        <v>0.66960629658651227</v>
      </c>
      <c r="C194" s="2" t="s">
        <v>492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0.65844885330018732</v>
      </c>
      <c r="C195" s="2" t="s">
        <v>493</v>
      </c>
    </row>
    <row r="196" spans="1:3" x14ac:dyDescent="0.2">
      <c r="A196" s="2">
        <v>194</v>
      </c>
      <c r="B196" s="2">
        <f t="shared" ca="1" si="3"/>
        <v>0.23880848453831294</v>
      </c>
      <c r="C196" s="2" t="s">
        <v>492</v>
      </c>
    </row>
    <row r="197" spans="1:3" x14ac:dyDescent="0.2">
      <c r="A197" s="2">
        <v>195</v>
      </c>
      <c r="B197" s="2">
        <f t="shared" ca="1" si="3"/>
        <v>0.81054954002286694</v>
      </c>
      <c r="C197" s="2" t="s">
        <v>492</v>
      </c>
    </row>
    <row r="198" spans="1:3" x14ac:dyDescent="0.2">
      <c r="A198" s="2">
        <v>196</v>
      </c>
      <c r="B198" s="2">
        <f t="shared" ca="1" si="3"/>
        <v>0.61956727555242819</v>
      </c>
      <c r="C198" s="2" t="s">
        <v>493</v>
      </c>
    </row>
    <row r="199" spans="1:3" x14ac:dyDescent="0.2">
      <c r="A199" s="2">
        <v>197</v>
      </c>
      <c r="B199" s="2">
        <f t="shared" ca="1" si="3"/>
        <v>0.36638953751865527</v>
      </c>
      <c r="C199" s="2" t="s">
        <v>492</v>
      </c>
    </row>
    <row r="200" spans="1:3" x14ac:dyDescent="0.2">
      <c r="A200" s="2">
        <v>198</v>
      </c>
      <c r="B200" s="2">
        <f t="shared" ca="1" si="3"/>
        <v>0.60611711734120088</v>
      </c>
      <c r="C200" s="2" t="s">
        <v>493</v>
      </c>
    </row>
    <row r="201" spans="1:3" x14ac:dyDescent="0.2">
      <c r="A201" s="2">
        <v>199</v>
      </c>
      <c r="B201" s="2">
        <f t="shared" ca="1" si="3"/>
        <v>0.73059411810740205</v>
      </c>
      <c r="C201" s="2" t="s">
        <v>492</v>
      </c>
    </row>
    <row r="202" spans="1:3" x14ac:dyDescent="0.2">
      <c r="A202" s="2">
        <v>200</v>
      </c>
      <c r="B202" s="2">
        <f t="shared" ca="1" si="3"/>
        <v>0.63569160290336846</v>
      </c>
      <c r="C202" s="2" t="s">
        <v>493</v>
      </c>
    </row>
    <row r="203" spans="1:3" x14ac:dyDescent="0.2">
      <c r="A203" s="2">
        <v>201</v>
      </c>
      <c r="B203" s="2">
        <f t="shared" ca="1" si="3"/>
        <v>0.52885932065484131</v>
      </c>
      <c r="C203" s="2" t="s">
        <v>492</v>
      </c>
    </row>
    <row r="204" spans="1:3" x14ac:dyDescent="0.2">
      <c r="A204" s="2">
        <v>202</v>
      </c>
      <c r="B204" s="2">
        <f t="shared" ca="1" si="3"/>
        <v>0.4447156366823698</v>
      </c>
      <c r="C204" s="2" t="s">
        <v>493</v>
      </c>
    </row>
    <row r="205" spans="1:3" x14ac:dyDescent="0.2">
      <c r="A205" s="2">
        <v>203</v>
      </c>
      <c r="B205" s="2">
        <f t="shared" ca="1" si="3"/>
        <v>0.66390079403464264</v>
      </c>
      <c r="C205" s="2" t="s">
        <v>492</v>
      </c>
    </row>
    <row r="206" spans="1:3" x14ac:dyDescent="0.2">
      <c r="A206" s="2">
        <v>204</v>
      </c>
      <c r="B206" s="2">
        <f t="shared" ca="1" si="3"/>
        <v>0.57859422103514091</v>
      </c>
      <c r="C206" s="2" t="s">
        <v>492</v>
      </c>
    </row>
    <row r="207" spans="1:3" x14ac:dyDescent="0.2">
      <c r="A207" s="2">
        <v>205</v>
      </c>
      <c r="B207" s="2">
        <f t="shared" ca="1" si="3"/>
        <v>0.40439081998836979</v>
      </c>
      <c r="C207" s="2" t="s">
        <v>492</v>
      </c>
    </row>
    <row r="208" spans="1:3" x14ac:dyDescent="0.2">
      <c r="A208" s="2">
        <v>206</v>
      </c>
      <c r="B208" s="2">
        <f t="shared" ca="1" si="3"/>
        <v>0.56635243281873704</v>
      </c>
      <c r="C208" s="2" t="s">
        <v>493</v>
      </c>
    </row>
    <row r="209" spans="1:3" x14ac:dyDescent="0.2">
      <c r="A209" s="2">
        <v>207</v>
      </c>
      <c r="B209" s="2">
        <f t="shared" ca="1" si="3"/>
        <v>0.86295497282794242</v>
      </c>
      <c r="C209" s="2" t="s">
        <v>493</v>
      </c>
    </row>
    <row r="210" spans="1:3" x14ac:dyDescent="0.2">
      <c r="A210" s="2">
        <v>208</v>
      </c>
      <c r="B210" s="2">
        <f t="shared" ca="1" si="3"/>
        <v>0.96619824527386533</v>
      </c>
      <c r="C210" s="2" t="s">
        <v>493</v>
      </c>
    </row>
    <row r="211" spans="1:3" x14ac:dyDescent="0.2">
      <c r="A211" s="2">
        <v>209</v>
      </c>
      <c r="B211" s="2">
        <f t="shared" ca="1" si="3"/>
        <v>0.7796828946264569</v>
      </c>
      <c r="C211" s="2" t="s">
        <v>492</v>
      </c>
    </row>
    <row r="212" spans="1:3" x14ac:dyDescent="0.2">
      <c r="A212" s="2">
        <v>210</v>
      </c>
      <c r="B212" s="2">
        <f t="shared" ca="1" si="3"/>
        <v>0.32796914793949411</v>
      </c>
      <c r="C212" s="2" t="s">
        <v>492</v>
      </c>
    </row>
    <row r="213" spans="1:3" x14ac:dyDescent="0.2">
      <c r="A213" s="2">
        <v>211</v>
      </c>
      <c r="B213" s="2">
        <f t="shared" ca="1" si="3"/>
        <v>0.56760137844743896</v>
      </c>
      <c r="C213" s="2" t="s">
        <v>492</v>
      </c>
    </row>
    <row r="214" spans="1:3" x14ac:dyDescent="0.2">
      <c r="A214" s="2">
        <v>212</v>
      </c>
      <c r="B214" s="2">
        <f t="shared" ca="1" si="3"/>
        <v>0.42491128267761069</v>
      </c>
      <c r="C214" s="2" t="s">
        <v>492</v>
      </c>
    </row>
    <row r="215" spans="1:3" x14ac:dyDescent="0.2">
      <c r="A215" s="2">
        <v>213</v>
      </c>
      <c r="B215" s="2">
        <f t="shared" ca="1" si="3"/>
        <v>0.83253226907015843</v>
      </c>
      <c r="C215" s="2" t="s">
        <v>492</v>
      </c>
    </row>
    <row r="216" spans="1:3" x14ac:dyDescent="0.2">
      <c r="A216" s="2">
        <v>214</v>
      </c>
      <c r="B216" s="2">
        <f t="shared" ca="1" si="3"/>
        <v>0.45328699269510098</v>
      </c>
      <c r="C216" s="2" t="s">
        <v>492</v>
      </c>
    </row>
    <row r="217" spans="1:3" x14ac:dyDescent="0.2">
      <c r="A217" s="2">
        <v>215</v>
      </c>
      <c r="B217" s="2">
        <f t="shared" ca="1" si="3"/>
        <v>0.73371758412849297</v>
      </c>
      <c r="C217" s="2" t="s">
        <v>493</v>
      </c>
    </row>
    <row r="218" spans="1:3" x14ac:dyDescent="0.2">
      <c r="A218" s="2">
        <v>216</v>
      </c>
      <c r="B218" s="2">
        <f t="shared" ca="1" si="3"/>
        <v>0.72039040497845008</v>
      </c>
      <c r="C218" s="2" t="s">
        <v>493</v>
      </c>
    </row>
    <row r="219" spans="1:3" x14ac:dyDescent="0.2">
      <c r="A219" s="2">
        <v>217</v>
      </c>
      <c r="B219" s="2">
        <f t="shared" ca="1" si="3"/>
        <v>0.85114316140150126</v>
      </c>
      <c r="C219" s="2" t="s">
        <v>493</v>
      </c>
    </row>
    <row r="220" spans="1:3" x14ac:dyDescent="0.2">
      <c r="A220" s="2">
        <v>218</v>
      </c>
      <c r="B220" s="2">
        <f t="shared" ca="1" si="3"/>
        <v>0.42595749904521385</v>
      </c>
      <c r="C220" s="2" t="s">
        <v>492</v>
      </c>
    </row>
    <row r="221" spans="1:3" x14ac:dyDescent="0.2">
      <c r="A221" s="2">
        <v>219</v>
      </c>
      <c r="B221" s="2">
        <f t="shared" ca="1" si="3"/>
        <v>0.69870010521298265</v>
      </c>
      <c r="C221" s="2" t="s">
        <v>493</v>
      </c>
    </row>
    <row r="222" spans="1:3" x14ac:dyDescent="0.2">
      <c r="A222" s="2">
        <v>220</v>
      </c>
      <c r="B222" s="2">
        <f t="shared" ca="1" si="3"/>
        <v>0.33781965045982265</v>
      </c>
      <c r="C222" s="2" t="s">
        <v>492</v>
      </c>
    </row>
    <row r="223" spans="1:3" x14ac:dyDescent="0.2">
      <c r="A223" s="2">
        <v>221</v>
      </c>
      <c r="B223" s="2">
        <f t="shared" ca="1" si="3"/>
        <v>0.65986689416339628</v>
      </c>
      <c r="C223" s="2" t="s">
        <v>493</v>
      </c>
    </row>
    <row r="224" spans="1:3" x14ac:dyDescent="0.2">
      <c r="A224" s="2">
        <v>222</v>
      </c>
      <c r="B224" s="2">
        <f t="shared" ca="1" si="3"/>
        <v>0.70044152642627233</v>
      </c>
      <c r="C224" s="2" t="s">
        <v>493</v>
      </c>
    </row>
    <row r="225" spans="1:3" x14ac:dyDescent="0.2">
      <c r="A225" s="2">
        <v>223</v>
      </c>
      <c r="B225" s="2">
        <f t="shared" ca="1" si="3"/>
        <v>0.56888873705278431</v>
      </c>
      <c r="C225" s="2" t="s">
        <v>492</v>
      </c>
    </row>
    <row r="226" spans="1:3" x14ac:dyDescent="0.2">
      <c r="A226" s="2">
        <v>224</v>
      </c>
      <c r="B226" s="2">
        <f t="shared" ca="1" si="3"/>
        <v>0.41102380819898043</v>
      </c>
      <c r="C226" s="2" t="s">
        <v>492</v>
      </c>
    </row>
    <row r="227" spans="1:3" x14ac:dyDescent="0.2">
      <c r="A227" s="2">
        <v>225</v>
      </c>
      <c r="B227" s="2">
        <f t="shared" ca="1" si="3"/>
        <v>0.65958868769770274</v>
      </c>
      <c r="C227" s="2" t="s">
        <v>493</v>
      </c>
    </row>
    <row r="228" spans="1:3" x14ac:dyDescent="0.2">
      <c r="A228" s="2">
        <v>226</v>
      </c>
      <c r="B228" s="2">
        <f t="shared" ca="1" si="3"/>
        <v>0.86315943885449709</v>
      </c>
      <c r="C228" s="2" t="s">
        <v>492</v>
      </c>
    </row>
    <row r="229" spans="1:3" x14ac:dyDescent="0.2">
      <c r="A229" s="2">
        <v>227</v>
      </c>
      <c r="B229" s="2">
        <f t="shared" ca="1" si="3"/>
        <v>0.47222719131360746</v>
      </c>
      <c r="C229" s="2" t="s">
        <v>492</v>
      </c>
    </row>
    <row r="230" spans="1:3" x14ac:dyDescent="0.2">
      <c r="A230" s="2">
        <v>228</v>
      </c>
      <c r="B230" s="2">
        <f t="shared" ca="1" si="3"/>
        <v>0.66202723845508116</v>
      </c>
      <c r="C230" s="2" t="s">
        <v>492</v>
      </c>
    </row>
    <row r="231" spans="1:3" x14ac:dyDescent="0.2">
      <c r="A231" s="2">
        <v>229</v>
      </c>
      <c r="B231" s="2">
        <f t="shared" ca="1" si="3"/>
        <v>0.54753380738205437</v>
      </c>
      <c r="C231" s="2" t="s">
        <v>492</v>
      </c>
    </row>
    <row r="232" spans="1:3" x14ac:dyDescent="0.2">
      <c r="A232" s="2">
        <v>230</v>
      </c>
      <c r="B232" s="2">
        <f t="shared" ca="1" si="3"/>
        <v>0.64101643502210381</v>
      </c>
      <c r="C232" s="2" t="s">
        <v>493</v>
      </c>
    </row>
    <row r="233" spans="1:3" x14ac:dyDescent="0.2">
      <c r="A233" s="2">
        <v>231</v>
      </c>
      <c r="B233" s="2">
        <f t="shared" ca="1" si="3"/>
        <v>0.56828657981471209</v>
      </c>
      <c r="C233" s="2" t="s">
        <v>493</v>
      </c>
    </row>
    <row r="234" spans="1:3" x14ac:dyDescent="0.2">
      <c r="A234" s="2">
        <v>232</v>
      </c>
      <c r="B234" s="2">
        <f t="shared" ca="1" si="3"/>
        <v>0.60788212352836302</v>
      </c>
      <c r="C234" s="2" t="s">
        <v>492</v>
      </c>
    </row>
    <row r="235" spans="1:3" x14ac:dyDescent="0.2">
      <c r="A235" s="2">
        <v>233</v>
      </c>
      <c r="B235" s="2">
        <f t="shared" ca="1" si="3"/>
        <v>0.56005834978183922</v>
      </c>
      <c r="C235" s="2" t="s">
        <v>492</v>
      </c>
    </row>
    <row r="236" spans="1:3" x14ac:dyDescent="0.2">
      <c r="A236" s="2">
        <v>234</v>
      </c>
      <c r="B236" s="2">
        <f t="shared" ca="1" si="3"/>
        <v>0.63026887331897186</v>
      </c>
      <c r="C236" s="2" t="s">
        <v>493</v>
      </c>
    </row>
    <row r="237" spans="1:3" x14ac:dyDescent="0.2">
      <c r="A237" s="2">
        <v>235</v>
      </c>
      <c r="B237" s="2">
        <f t="shared" ca="1" si="3"/>
        <v>0.6472938253226399</v>
      </c>
      <c r="C237" s="2" t="s">
        <v>492</v>
      </c>
    </row>
    <row r="238" spans="1:3" x14ac:dyDescent="0.2">
      <c r="A238" s="2">
        <v>236</v>
      </c>
      <c r="B238" s="2">
        <f t="shared" ca="1" si="3"/>
        <v>0.63610250560299297</v>
      </c>
      <c r="C238" s="2" t="s">
        <v>493</v>
      </c>
    </row>
    <row r="239" spans="1:3" x14ac:dyDescent="0.2">
      <c r="A239" s="2">
        <v>237</v>
      </c>
      <c r="B239" s="2">
        <f t="shared" ca="1" si="3"/>
        <v>0.63638178677434787</v>
      </c>
      <c r="C239" s="2" t="s">
        <v>492</v>
      </c>
    </row>
    <row r="240" spans="1:3" x14ac:dyDescent="0.2">
      <c r="A240" s="2">
        <v>238</v>
      </c>
      <c r="B240" s="2">
        <f t="shared" ca="1" si="3"/>
        <v>0.56652000550359549</v>
      </c>
      <c r="C240" s="2" t="s">
        <v>493</v>
      </c>
    </row>
    <row r="241" spans="1:3" x14ac:dyDescent="0.2">
      <c r="A241" s="2">
        <v>239</v>
      </c>
      <c r="B241" s="2">
        <f t="shared" ca="1" si="3"/>
        <v>0.41759739376934135</v>
      </c>
      <c r="C241" s="2" t="s">
        <v>492</v>
      </c>
    </row>
    <row r="242" spans="1:3" x14ac:dyDescent="0.2">
      <c r="A242" s="2">
        <v>240</v>
      </c>
      <c r="B242" s="2">
        <f t="shared" ca="1" si="3"/>
        <v>0.59712553399884882</v>
      </c>
      <c r="C242" s="2" t="s">
        <v>492</v>
      </c>
    </row>
    <row r="243" spans="1:3" x14ac:dyDescent="0.2">
      <c r="A243" s="2">
        <v>241</v>
      </c>
      <c r="B243" s="2">
        <f t="shared" ca="1" si="3"/>
        <v>0.79597349082237567</v>
      </c>
      <c r="C243" s="2" t="s">
        <v>493</v>
      </c>
    </row>
    <row r="244" spans="1:3" x14ac:dyDescent="0.2">
      <c r="A244" s="2">
        <v>242</v>
      </c>
      <c r="B244" s="2">
        <f t="shared" ca="1" si="3"/>
        <v>0.69761295148171176</v>
      </c>
      <c r="C244" s="2" t="s">
        <v>493</v>
      </c>
    </row>
    <row r="245" spans="1:3" x14ac:dyDescent="0.2">
      <c r="A245" s="2">
        <v>243</v>
      </c>
      <c r="B245" s="2">
        <f t="shared" ca="1" si="3"/>
        <v>0.81917679263677678</v>
      </c>
      <c r="C245" s="2" t="s">
        <v>493</v>
      </c>
    </row>
    <row r="246" spans="1:3" x14ac:dyDescent="0.2">
      <c r="A246" s="2">
        <v>244</v>
      </c>
      <c r="B246" s="2">
        <f t="shared" ca="1" si="3"/>
        <v>0.61516495154438577</v>
      </c>
      <c r="C246" s="2" t="s">
        <v>492</v>
      </c>
    </row>
    <row r="247" spans="1:3" x14ac:dyDescent="0.2">
      <c r="A247" s="2">
        <v>245</v>
      </c>
      <c r="B247" s="2">
        <f t="shared" ca="1" si="3"/>
        <v>0.67215106958509452</v>
      </c>
      <c r="C247" s="2" t="s">
        <v>493</v>
      </c>
    </row>
    <row r="248" spans="1:3" x14ac:dyDescent="0.2">
      <c r="A248" s="2">
        <v>246</v>
      </c>
      <c r="B248" s="2">
        <f t="shared" ca="1" si="3"/>
        <v>0.63870576867020823</v>
      </c>
      <c r="C248" s="2" t="s">
        <v>493</v>
      </c>
    </row>
    <row r="249" spans="1:3" x14ac:dyDescent="0.2">
      <c r="A249" s="2">
        <v>247</v>
      </c>
      <c r="B249" s="2">
        <f t="shared" ca="1" si="3"/>
        <v>0.80331651879222155</v>
      </c>
      <c r="C249" s="2" t="s">
        <v>492</v>
      </c>
    </row>
    <row r="250" spans="1:3" x14ac:dyDescent="0.2">
      <c r="A250" s="2">
        <v>248</v>
      </c>
      <c r="B250" s="2">
        <f t="shared" ca="1" si="3"/>
        <v>0.56465257943662772</v>
      </c>
      <c r="C250" s="2" t="s">
        <v>493</v>
      </c>
    </row>
    <row r="251" spans="1:3" x14ac:dyDescent="0.2">
      <c r="A251" s="2">
        <v>249</v>
      </c>
      <c r="B251" s="2">
        <f t="shared" ca="1" si="3"/>
        <v>0.63221456360762074</v>
      </c>
      <c r="C251" s="2" t="s">
        <v>492</v>
      </c>
    </row>
    <row r="252" spans="1:3" x14ac:dyDescent="0.2">
      <c r="A252" s="2">
        <v>250</v>
      </c>
      <c r="B252" s="2">
        <f t="shared" ca="1" si="3"/>
        <v>0.78315886427761217</v>
      </c>
      <c r="C252" s="2" t="s">
        <v>493</v>
      </c>
    </row>
    <row r="253" spans="1:3" x14ac:dyDescent="0.2">
      <c r="A253" s="2">
        <v>251</v>
      </c>
      <c r="B253" s="2">
        <f t="shared" ca="1" si="3"/>
        <v>0.5486276552241699</v>
      </c>
      <c r="C253" s="2" t="s">
        <v>492</v>
      </c>
    </row>
    <row r="254" spans="1:3" x14ac:dyDescent="0.2">
      <c r="A254" s="2">
        <v>252</v>
      </c>
      <c r="B254" s="2">
        <f t="shared" ca="1" si="3"/>
        <v>0.50243090705742655</v>
      </c>
      <c r="C254" s="2" t="s">
        <v>493</v>
      </c>
    </row>
    <row r="255" spans="1:3" x14ac:dyDescent="0.2">
      <c r="A255" s="2">
        <v>253</v>
      </c>
      <c r="B255" s="2">
        <f t="shared" ca="1" si="3"/>
        <v>0.5625521385224973</v>
      </c>
      <c r="C255" s="2" t="s">
        <v>493</v>
      </c>
    </row>
    <row r="256" spans="1:3" x14ac:dyDescent="0.2">
      <c r="A256" s="2">
        <v>254</v>
      </c>
      <c r="B256" s="2">
        <f t="shared" ca="1" si="3"/>
        <v>0.63143387731935052</v>
      </c>
      <c r="C256" s="2" t="s">
        <v>493</v>
      </c>
    </row>
    <row r="257" spans="1:3" x14ac:dyDescent="0.2">
      <c r="A257" s="2">
        <v>255</v>
      </c>
      <c r="B257" s="2">
        <f t="shared" ca="1" si="3"/>
        <v>0.58210275837022551</v>
      </c>
      <c r="C257" s="2" t="s">
        <v>492</v>
      </c>
    </row>
    <row r="258" spans="1:3" x14ac:dyDescent="0.2">
      <c r="A258" s="2">
        <v>256</v>
      </c>
      <c r="B258" s="2">
        <f t="shared" ca="1" si="3"/>
        <v>0.60579728886172057</v>
      </c>
      <c r="C258" s="2" t="s">
        <v>492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0.7104779439702763</v>
      </c>
      <c r="C259" s="2" t="s">
        <v>492</v>
      </c>
    </row>
    <row r="260" spans="1:3" x14ac:dyDescent="0.2">
      <c r="A260" s="2">
        <v>258</v>
      </c>
      <c r="B260" s="2">
        <f t="shared" ca="1" si="4"/>
        <v>0.53462926006670941</v>
      </c>
      <c r="C260" s="2" t="s">
        <v>492</v>
      </c>
    </row>
    <row r="261" spans="1:3" x14ac:dyDescent="0.2">
      <c r="A261" s="2">
        <v>259</v>
      </c>
      <c r="B261" s="2">
        <f t="shared" ca="1" si="4"/>
        <v>0.86818108304246666</v>
      </c>
      <c r="C261" s="2" t="s">
        <v>492</v>
      </c>
    </row>
    <row r="262" spans="1:3" x14ac:dyDescent="0.2">
      <c r="A262" s="2">
        <v>260</v>
      </c>
      <c r="B262" s="2">
        <f t="shared" ca="1" si="4"/>
        <v>0.60512330440857098</v>
      </c>
      <c r="C262" s="2" t="s">
        <v>493</v>
      </c>
    </row>
    <row r="263" spans="1:3" x14ac:dyDescent="0.2">
      <c r="A263" s="2">
        <v>261</v>
      </c>
      <c r="B263" s="2">
        <f t="shared" ca="1" si="4"/>
        <v>0.78302516513373466</v>
      </c>
      <c r="C263" s="2" t="s">
        <v>493</v>
      </c>
    </row>
    <row r="264" spans="1:3" x14ac:dyDescent="0.2">
      <c r="A264" s="2">
        <v>262</v>
      </c>
      <c r="B264" s="2">
        <f t="shared" ca="1" si="4"/>
        <v>0.58984349311310436</v>
      </c>
      <c r="C264" s="2" t="s">
        <v>493</v>
      </c>
    </row>
    <row r="265" spans="1:3" x14ac:dyDescent="0.2">
      <c r="A265" s="2">
        <v>263</v>
      </c>
      <c r="B265" s="2">
        <f t="shared" ca="1" si="4"/>
        <v>0.70746874988914565</v>
      </c>
      <c r="C265" s="2" t="s">
        <v>493</v>
      </c>
    </row>
    <row r="266" spans="1:3" x14ac:dyDescent="0.2">
      <c r="A266" s="2">
        <v>264</v>
      </c>
      <c r="B266" s="2">
        <f t="shared" ca="1" si="4"/>
        <v>0.58757339804255493</v>
      </c>
      <c r="C266" s="2" t="s">
        <v>492</v>
      </c>
    </row>
    <row r="267" spans="1:3" x14ac:dyDescent="0.2">
      <c r="A267" s="2">
        <v>265</v>
      </c>
      <c r="B267" s="2">
        <f t="shared" ca="1" si="4"/>
        <v>0.66888094156294331</v>
      </c>
      <c r="C267" s="2" t="s">
        <v>493</v>
      </c>
    </row>
    <row r="268" spans="1:3" x14ac:dyDescent="0.2">
      <c r="A268" s="2">
        <v>266</v>
      </c>
      <c r="B268" s="2">
        <f t="shared" ca="1" si="4"/>
        <v>0.80143589166613194</v>
      </c>
      <c r="C268" s="2" t="s">
        <v>493</v>
      </c>
    </row>
    <row r="269" spans="1:3" x14ac:dyDescent="0.2">
      <c r="A269" s="2">
        <v>267</v>
      </c>
      <c r="B269" s="2">
        <f t="shared" ca="1" si="4"/>
        <v>0.44910105111590221</v>
      </c>
      <c r="C269" s="2" t="s">
        <v>492</v>
      </c>
    </row>
    <row r="270" spans="1:3" x14ac:dyDescent="0.2">
      <c r="A270" s="2">
        <v>268</v>
      </c>
      <c r="B270" s="2">
        <f t="shared" ca="1" si="4"/>
        <v>0.68503669716634918</v>
      </c>
      <c r="C270" s="2" t="s">
        <v>492</v>
      </c>
    </row>
    <row r="271" spans="1:3" x14ac:dyDescent="0.2">
      <c r="A271" s="2">
        <v>269</v>
      </c>
      <c r="B271" s="2">
        <f t="shared" ca="1" si="4"/>
        <v>0.80057715787501227</v>
      </c>
      <c r="C271" s="2" t="s">
        <v>493</v>
      </c>
    </row>
    <row r="272" spans="1:3" x14ac:dyDescent="0.2">
      <c r="A272" s="2">
        <v>270</v>
      </c>
      <c r="B272" s="2">
        <f t="shared" ca="1" si="4"/>
        <v>0.56653805624105902</v>
      </c>
      <c r="C272" s="2" t="s">
        <v>493</v>
      </c>
    </row>
    <row r="273" spans="1:3" x14ac:dyDescent="0.2">
      <c r="A273" s="2">
        <v>271</v>
      </c>
      <c r="B273" s="2">
        <f t="shared" ca="1" si="4"/>
        <v>0.55117105037158476</v>
      </c>
      <c r="C273" s="2" t="s">
        <v>492</v>
      </c>
    </row>
    <row r="274" spans="1:3" x14ac:dyDescent="0.2">
      <c r="A274" s="2">
        <v>272</v>
      </c>
      <c r="B274" s="2">
        <f t="shared" ca="1" si="4"/>
        <v>0.8241475311133829</v>
      </c>
      <c r="C274" s="2" t="s">
        <v>492</v>
      </c>
    </row>
    <row r="275" spans="1:3" x14ac:dyDescent="0.2">
      <c r="A275" s="2">
        <v>273</v>
      </c>
      <c r="B275" s="2">
        <f t="shared" ca="1" si="4"/>
        <v>0.83820263605121292</v>
      </c>
      <c r="C275" s="2" t="s">
        <v>493</v>
      </c>
    </row>
    <row r="276" spans="1:3" x14ac:dyDescent="0.2">
      <c r="A276" s="2">
        <v>274</v>
      </c>
      <c r="B276" s="2">
        <f t="shared" ca="1" si="4"/>
        <v>0.47527796909258047</v>
      </c>
      <c r="C276" s="2" t="s">
        <v>492</v>
      </c>
    </row>
    <row r="277" spans="1:3" x14ac:dyDescent="0.2">
      <c r="A277" s="2">
        <v>275</v>
      </c>
      <c r="B277" s="2">
        <f t="shared" ca="1" si="4"/>
        <v>0.59176036026908341</v>
      </c>
      <c r="C277" s="2" t="s">
        <v>492</v>
      </c>
    </row>
    <row r="278" spans="1:3" x14ac:dyDescent="0.2">
      <c r="A278" s="2">
        <v>276</v>
      </c>
      <c r="B278" s="2">
        <f t="shared" ca="1" si="4"/>
        <v>0.61895675363565206</v>
      </c>
      <c r="C278" s="2" t="s">
        <v>493</v>
      </c>
    </row>
    <row r="279" spans="1:3" x14ac:dyDescent="0.2">
      <c r="A279" s="2">
        <v>277</v>
      </c>
      <c r="B279" s="2">
        <f t="shared" ca="1" si="4"/>
        <v>0.73669266521578958</v>
      </c>
      <c r="C279" s="2" t="s">
        <v>493</v>
      </c>
    </row>
    <row r="280" spans="1:3" x14ac:dyDescent="0.2">
      <c r="A280" s="2">
        <v>278</v>
      </c>
      <c r="B280" s="2">
        <f t="shared" ca="1" si="4"/>
        <v>0.407193884642298</v>
      </c>
      <c r="C280" s="2" t="s">
        <v>492</v>
      </c>
    </row>
    <row r="281" spans="1:3" x14ac:dyDescent="0.2">
      <c r="A281" s="2">
        <v>279</v>
      </c>
      <c r="B281" s="2">
        <f t="shared" ca="1" si="4"/>
        <v>0.50790202652824334</v>
      </c>
      <c r="C281" s="2" t="s">
        <v>492</v>
      </c>
    </row>
    <row r="282" spans="1:3" x14ac:dyDescent="0.2">
      <c r="A282" s="2">
        <v>280</v>
      </c>
      <c r="B282" s="2">
        <f t="shared" ca="1" si="4"/>
        <v>0.60128372169130384</v>
      </c>
      <c r="C282" s="2" t="s">
        <v>492</v>
      </c>
    </row>
    <row r="283" spans="1:3" x14ac:dyDescent="0.2">
      <c r="A283" s="2">
        <v>281</v>
      </c>
      <c r="B283" s="2">
        <f t="shared" ca="1" si="4"/>
        <v>0.69071870622085785</v>
      </c>
      <c r="C283" s="2" t="s">
        <v>492</v>
      </c>
    </row>
    <row r="284" spans="1:3" x14ac:dyDescent="0.2">
      <c r="A284" s="2">
        <v>282</v>
      </c>
      <c r="B284" s="2">
        <f t="shared" ca="1" si="4"/>
        <v>0.67104178230535971</v>
      </c>
      <c r="C284" s="2" t="s">
        <v>493</v>
      </c>
    </row>
    <row r="285" spans="1:3" x14ac:dyDescent="0.2">
      <c r="A285" s="2">
        <v>283</v>
      </c>
      <c r="B285" s="2">
        <f t="shared" ca="1" si="4"/>
        <v>0.73487089885923385</v>
      </c>
      <c r="C285" s="2" t="s">
        <v>493</v>
      </c>
    </row>
    <row r="286" spans="1:3" x14ac:dyDescent="0.2">
      <c r="A286" s="2">
        <v>284</v>
      </c>
      <c r="B286" s="2">
        <f t="shared" ca="1" si="4"/>
        <v>0.69883489592663417</v>
      </c>
      <c r="C286" s="2" t="s">
        <v>493</v>
      </c>
    </row>
    <row r="287" spans="1:3" x14ac:dyDescent="0.2">
      <c r="A287" s="2">
        <v>285</v>
      </c>
      <c r="B287" s="2">
        <f t="shared" ca="1" si="4"/>
        <v>0.70004792081546063</v>
      </c>
      <c r="C287" s="2" t="s">
        <v>492</v>
      </c>
    </row>
    <row r="288" spans="1:3" x14ac:dyDescent="0.2">
      <c r="A288" s="2">
        <v>286</v>
      </c>
      <c r="B288" s="2">
        <f t="shared" ca="1" si="4"/>
        <v>0.6048654072339924</v>
      </c>
      <c r="C288" s="2" t="s">
        <v>493</v>
      </c>
    </row>
    <row r="289" spans="1:3" x14ac:dyDescent="0.2">
      <c r="A289" s="2">
        <v>287</v>
      </c>
      <c r="B289" s="2">
        <f t="shared" ca="1" si="4"/>
        <v>0.65780748413583479</v>
      </c>
      <c r="C289" s="2" t="s">
        <v>493</v>
      </c>
    </row>
    <row r="290" spans="1:3" x14ac:dyDescent="0.2">
      <c r="A290" s="2">
        <v>288</v>
      </c>
      <c r="B290" s="2">
        <f t="shared" ca="1" si="4"/>
        <v>0.77873350677522257</v>
      </c>
      <c r="C290" s="2" t="s">
        <v>493</v>
      </c>
    </row>
    <row r="291" spans="1:3" x14ac:dyDescent="0.2">
      <c r="A291" s="2">
        <v>289</v>
      </c>
      <c r="B291" s="2">
        <f t="shared" ca="1" si="4"/>
        <v>0.69593644727408033</v>
      </c>
      <c r="C291" s="2" t="s">
        <v>493</v>
      </c>
    </row>
    <row r="292" spans="1:3" x14ac:dyDescent="0.2">
      <c r="A292" s="2">
        <v>290</v>
      </c>
      <c r="B292" s="2">
        <f t="shared" ca="1" si="4"/>
        <v>0.93050613681677929</v>
      </c>
      <c r="C292" s="2" t="s">
        <v>492</v>
      </c>
    </row>
    <row r="293" spans="1:3" x14ac:dyDescent="0.2">
      <c r="A293" s="2">
        <v>291</v>
      </c>
      <c r="B293" s="2">
        <f t="shared" ca="1" si="4"/>
        <v>0.73640928479482415</v>
      </c>
      <c r="C293" s="2" t="s">
        <v>493</v>
      </c>
    </row>
    <row r="294" spans="1:3" x14ac:dyDescent="0.2">
      <c r="A294" s="2">
        <v>292</v>
      </c>
      <c r="B294" s="2">
        <f t="shared" ca="1" si="4"/>
        <v>0.82610793644263802</v>
      </c>
      <c r="C294" s="2" t="s">
        <v>492</v>
      </c>
    </row>
    <row r="295" spans="1:3" x14ac:dyDescent="0.2">
      <c r="A295" s="2">
        <v>293</v>
      </c>
      <c r="B295" s="2">
        <f t="shared" ca="1" si="4"/>
        <v>0.63408199126989051</v>
      </c>
      <c r="C295" s="2" t="s">
        <v>493</v>
      </c>
    </row>
    <row r="296" spans="1:3" x14ac:dyDescent="0.2">
      <c r="A296" s="2">
        <v>294</v>
      </c>
      <c r="B296" s="2">
        <f t="shared" ca="1" si="4"/>
        <v>0.60061386608541389</v>
      </c>
      <c r="C296" s="2" t="s">
        <v>492</v>
      </c>
    </row>
    <row r="297" spans="1:3" x14ac:dyDescent="0.2">
      <c r="A297" s="2">
        <v>295</v>
      </c>
      <c r="B297" s="2">
        <f t="shared" ca="1" si="4"/>
        <v>0.63493384153568644</v>
      </c>
      <c r="C297" s="2" t="s">
        <v>492</v>
      </c>
    </row>
    <row r="298" spans="1:3" x14ac:dyDescent="0.2">
      <c r="A298" s="2">
        <v>296</v>
      </c>
      <c r="B298" s="2">
        <f t="shared" ca="1" si="4"/>
        <v>0.83073354081574657</v>
      </c>
      <c r="C298" s="2" t="s">
        <v>493</v>
      </c>
    </row>
    <row r="299" spans="1:3" x14ac:dyDescent="0.2">
      <c r="A299" s="2">
        <v>297</v>
      </c>
      <c r="B299" s="2">
        <f t="shared" ca="1" si="4"/>
        <v>0.57600812632718756</v>
      </c>
      <c r="C299" s="2" t="s">
        <v>493</v>
      </c>
    </row>
    <row r="300" spans="1:3" x14ac:dyDescent="0.2">
      <c r="A300" s="2">
        <v>298</v>
      </c>
      <c r="B300" s="2">
        <f t="shared" ca="1" si="4"/>
        <v>0.77643859501598644</v>
      </c>
      <c r="C300" s="2" t="s">
        <v>492</v>
      </c>
    </row>
    <row r="301" spans="1:3" x14ac:dyDescent="0.2">
      <c r="A301" s="2">
        <v>299</v>
      </c>
      <c r="B301" s="2">
        <f t="shared" ca="1" si="4"/>
        <v>0.75869149910694733</v>
      </c>
      <c r="C301" s="2" t="s">
        <v>493</v>
      </c>
    </row>
    <row r="302" spans="1:3" x14ac:dyDescent="0.2">
      <c r="A302" s="2">
        <v>300</v>
      </c>
      <c r="B302" s="2">
        <f t="shared" ca="1" si="4"/>
        <v>0.61558225150324042</v>
      </c>
      <c r="C302" s="2" t="s">
        <v>493</v>
      </c>
    </row>
    <row r="303" spans="1:3" x14ac:dyDescent="0.2">
      <c r="A303" s="2">
        <v>301</v>
      </c>
      <c r="B303" s="2">
        <f t="shared" ca="1" si="4"/>
        <v>0.741440361225564</v>
      </c>
      <c r="C303" s="2" t="s">
        <v>493</v>
      </c>
    </row>
    <row r="304" spans="1:3" x14ac:dyDescent="0.2">
      <c r="A304" s="2">
        <v>302</v>
      </c>
      <c r="B304" s="2">
        <f t="shared" ca="1" si="4"/>
        <v>0.71336251645438009</v>
      </c>
      <c r="C304" s="2" t="s">
        <v>493</v>
      </c>
    </row>
    <row r="305" spans="1:3" x14ac:dyDescent="0.2">
      <c r="A305" s="2">
        <v>303</v>
      </c>
      <c r="B305" s="2">
        <f t="shared" ca="1" si="4"/>
        <v>0.60821510723381178</v>
      </c>
      <c r="C305" s="2" t="s">
        <v>493</v>
      </c>
    </row>
    <row r="306" spans="1:3" x14ac:dyDescent="0.2">
      <c r="A306" s="2">
        <v>304</v>
      </c>
      <c r="B306" s="2">
        <f t="shared" ca="1" si="4"/>
        <v>0.6479224735680561</v>
      </c>
      <c r="C306" s="2" t="s">
        <v>493</v>
      </c>
    </row>
    <row r="307" spans="1:3" x14ac:dyDescent="0.2">
      <c r="A307" s="2">
        <v>305</v>
      </c>
      <c r="B307" s="2">
        <f t="shared" ca="1" si="4"/>
        <v>0.59290947780462278</v>
      </c>
      <c r="C307" s="2" t="s">
        <v>492</v>
      </c>
    </row>
    <row r="308" spans="1:3" x14ac:dyDescent="0.2">
      <c r="A308" s="2">
        <v>306</v>
      </c>
      <c r="B308" s="2">
        <f t="shared" ca="1" si="4"/>
        <v>0.64497819838117099</v>
      </c>
      <c r="C308" s="2" t="s">
        <v>493</v>
      </c>
    </row>
    <row r="309" spans="1:3" x14ac:dyDescent="0.2">
      <c r="A309" s="2">
        <v>307</v>
      </c>
      <c r="B309" s="2">
        <f t="shared" ca="1" si="4"/>
        <v>0.57042306591542491</v>
      </c>
      <c r="C309" s="2" t="s">
        <v>492</v>
      </c>
    </row>
    <row r="310" spans="1:3" x14ac:dyDescent="0.2">
      <c r="A310" s="2">
        <v>308</v>
      </c>
      <c r="B310" s="2">
        <f t="shared" ca="1" si="4"/>
        <v>0.56494827700153927</v>
      </c>
      <c r="C310" s="2" t="s">
        <v>493</v>
      </c>
    </row>
    <row r="311" spans="1:3" x14ac:dyDescent="0.2">
      <c r="A311" s="2">
        <v>309</v>
      </c>
      <c r="B311" s="2">
        <f t="shared" ca="1" si="4"/>
        <v>0.96283378584277513</v>
      </c>
      <c r="C311" s="2" t="s">
        <v>493</v>
      </c>
    </row>
    <row r="312" spans="1:3" x14ac:dyDescent="0.2">
      <c r="A312" s="2">
        <v>310</v>
      </c>
      <c r="B312" s="2">
        <f t="shared" ca="1" si="4"/>
        <v>0.61402609424070809</v>
      </c>
      <c r="C312" s="2" t="s">
        <v>492</v>
      </c>
    </row>
    <row r="313" spans="1:3" x14ac:dyDescent="0.2">
      <c r="A313" s="2">
        <v>311</v>
      </c>
      <c r="B313" s="2">
        <f t="shared" ca="1" si="4"/>
        <v>0.74939721120988001</v>
      </c>
      <c r="C313" s="2" t="s">
        <v>493</v>
      </c>
    </row>
    <row r="314" spans="1:3" x14ac:dyDescent="0.2">
      <c r="A314" s="2">
        <v>312</v>
      </c>
      <c r="B314" s="2">
        <f t="shared" ca="1" si="4"/>
        <v>0.75213274902624139</v>
      </c>
      <c r="C314" s="2" t="s">
        <v>493</v>
      </c>
    </row>
    <row r="315" spans="1:3" x14ac:dyDescent="0.2">
      <c r="A315" s="2">
        <v>313</v>
      </c>
      <c r="B315" s="2">
        <f t="shared" ca="1" si="4"/>
        <v>0.57671457011986293</v>
      </c>
      <c r="C315" s="2" t="s">
        <v>492</v>
      </c>
    </row>
    <row r="316" spans="1:3" x14ac:dyDescent="0.2">
      <c r="A316" s="2">
        <v>314</v>
      </c>
      <c r="B316" s="2">
        <f t="shared" ca="1" si="4"/>
        <v>0.53605918579470491</v>
      </c>
      <c r="C316" s="2" t="s">
        <v>492</v>
      </c>
    </row>
    <row r="317" spans="1:3" x14ac:dyDescent="0.2">
      <c r="A317" s="2">
        <v>315</v>
      </c>
      <c r="B317" s="2">
        <f t="shared" ca="1" si="4"/>
        <v>0.78194452641272671</v>
      </c>
      <c r="C317" s="2" t="s">
        <v>493</v>
      </c>
    </row>
    <row r="318" spans="1:3" x14ac:dyDescent="0.2">
      <c r="A318" s="2">
        <v>316</v>
      </c>
      <c r="B318" s="2">
        <f t="shared" ca="1" si="4"/>
        <v>0.37992061682635658</v>
      </c>
      <c r="C318" s="2" t="s">
        <v>493</v>
      </c>
    </row>
    <row r="319" spans="1:3" x14ac:dyDescent="0.2">
      <c r="A319" s="2">
        <v>317</v>
      </c>
      <c r="B319" s="2">
        <f t="shared" ca="1" si="4"/>
        <v>0.35212768162969799</v>
      </c>
      <c r="C319" s="2" t="s">
        <v>492</v>
      </c>
    </row>
    <row r="320" spans="1:3" x14ac:dyDescent="0.2">
      <c r="A320" s="2">
        <v>318</v>
      </c>
      <c r="B320" s="2">
        <f t="shared" ca="1" si="4"/>
        <v>0.91269210378852528</v>
      </c>
      <c r="C320" s="2" t="s">
        <v>493</v>
      </c>
    </row>
    <row r="321" spans="1:3" x14ac:dyDescent="0.2">
      <c r="A321" s="2">
        <v>319</v>
      </c>
      <c r="B321" s="2">
        <f t="shared" ca="1" si="4"/>
        <v>0.38872710843660385</v>
      </c>
      <c r="C321" s="2" t="s">
        <v>492</v>
      </c>
    </row>
    <row r="322" spans="1:3" x14ac:dyDescent="0.2">
      <c r="A322" s="2">
        <v>320</v>
      </c>
      <c r="B322" s="2">
        <f t="shared" ca="1" si="4"/>
        <v>0.77664697632441038</v>
      </c>
      <c r="C322" s="2" t="s">
        <v>492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0.69743314692820779</v>
      </c>
      <c r="C323" s="2" t="s">
        <v>493</v>
      </c>
    </row>
    <row r="324" spans="1:3" x14ac:dyDescent="0.2">
      <c r="A324" s="2">
        <v>322</v>
      </c>
      <c r="B324" s="2">
        <f t="shared" ca="1" si="5"/>
        <v>0.63915249429455334</v>
      </c>
      <c r="C324" s="2" t="s">
        <v>493</v>
      </c>
    </row>
    <row r="325" spans="1:3" x14ac:dyDescent="0.2">
      <c r="A325" s="2">
        <v>323</v>
      </c>
      <c r="B325" s="2">
        <f t="shared" ca="1" si="5"/>
        <v>0.61837581364625649</v>
      </c>
      <c r="C325" s="2" t="s">
        <v>493</v>
      </c>
    </row>
    <row r="326" spans="1:3" x14ac:dyDescent="0.2">
      <c r="A326" s="2">
        <v>324</v>
      </c>
      <c r="B326" s="2">
        <f t="shared" ca="1" si="5"/>
        <v>0.74108276289467723</v>
      </c>
      <c r="C326" s="2" t="s">
        <v>492</v>
      </c>
    </row>
    <row r="327" spans="1:3" x14ac:dyDescent="0.2">
      <c r="A327" s="2">
        <v>325</v>
      </c>
      <c r="B327" s="2">
        <f t="shared" ca="1" si="5"/>
        <v>0.66781201424511505</v>
      </c>
      <c r="C327" s="2" t="s">
        <v>492</v>
      </c>
    </row>
    <row r="328" spans="1:3" x14ac:dyDescent="0.2">
      <c r="A328" s="2">
        <v>326</v>
      </c>
      <c r="B328" s="2">
        <f t="shared" ca="1" si="5"/>
        <v>0.64466239027521111</v>
      </c>
      <c r="C328" s="2" t="s">
        <v>493</v>
      </c>
    </row>
    <row r="329" spans="1:3" x14ac:dyDescent="0.2">
      <c r="A329" s="2">
        <v>327</v>
      </c>
      <c r="B329" s="2">
        <f t="shared" ca="1" si="5"/>
        <v>0.63307085076642577</v>
      </c>
      <c r="C329" s="2" t="s">
        <v>492</v>
      </c>
    </row>
    <row r="330" spans="1:3" x14ac:dyDescent="0.2">
      <c r="A330" s="2">
        <v>328</v>
      </c>
      <c r="B330" s="2">
        <f t="shared" ca="1" si="5"/>
        <v>0.36257510295430917</v>
      </c>
      <c r="C330" s="2" t="s">
        <v>492</v>
      </c>
    </row>
    <row r="331" spans="1:3" x14ac:dyDescent="0.2">
      <c r="A331" s="2">
        <v>329</v>
      </c>
      <c r="B331" s="2">
        <f t="shared" ca="1" si="5"/>
        <v>0.65087453621298952</v>
      </c>
      <c r="C331" s="2" t="s">
        <v>493</v>
      </c>
    </row>
    <row r="332" spans="1:3" x14ac:dyDescent="0.2">
      <c r="A332" s="2">
        <v>330</v>
      </c>
      <c r="B332" s="2">
        <f t="shared" ca="1" si="5"/>
        <v>0.62175785855045451</v>
      </c>
      <c r="C332" s="2" t="s">
        <v>492</v>
      </c>
    </row>
    <row r="333" spans="1:3" x14ac:dyDescent="0.2">
      <c r="A333" s="2">
        <v>331</v>
      </c>
      <c r="B333" s="2">
        <f t="shared" ca="1" si="5"/>
        <v>0.48295534793128797</v>
      </c>
      <c r="C333" s="2" t="s">
        <v>492</v>
      </c>
    </row>
    <row r="334" spans="1:3" x14ac:dyDescent="0.2">
      <c r="A334" s="2">
        <v>332</v>
      </c>
      <c r="B334" s="2">
        <f t="shared" ca="1" si="5"/>
        <v>0.67026170947857322</v>
      </c>
      <c r="C334" s="2" t="s">
        <v>493</v>
      </c>
    </row>
    <row r="335" spans="1:3" x14ac:dyDescent="0.2">
      <c r="A335" s="2">
        <v>333</v>
      </c>
      <c r="B335" s="2">
        <f t="shared" ca="1" si="5"/>
        <v>0.86774968839612943</v>
      </c>
      <c r="C335" s="2" t="s">
        <v>492</v>
      </c>
    </row>
    <row r="336" spans="1:3" x14ac:dyDescent="0.2">
      <c r="A336" s="2">
        <v>334</v>
      </c>
      <c r="B336" s="2">
        <f t="shared" ca="1" si="5"/>
        <v>0.63255450212347142</v>
      </c>
      <c r="C336" s="2" t="s">
        <v>492</v>
      </c>
    </row>
    <row r="337" spans="1:3" x14ac:dyDescent="0.2">
      <c r="A337" s="2">
        <v>335</v>
      </c>
      <c r="B337" s="2">
        <f t="shared" ca="1" si="5"/>
        <v>0.73443641249068081</v>
      </c>
      <c r="C337" s="2" t="s">
        <v>492</v>
      </c>
    </row>
    <row r="338" spans="1:3" x14ac:dyDescent="0.2">
      <c r="A338" s="2">
        <v>336</v>
      </c>
      <c r="B338" s="2">
        <f t="shared" ca="1" si="5"/>
        <v>0.75567661035567935</v>
      </c>
      <c r="C338" s="2" t="s">
        <v>493</v>
      </c>
    </row>
    <row r="339" spans="1:3" x14ac:dyDescent="0.2">
      <c r="A339" s="2">
        <v>337</v>
      </c>
      <c r="B339" s="2">
        <f t="shared" ca="1" si="5"/>
        <v>0.79289180038103169</v>
      </c>
      <c r="C339" s="2" t="s">
        <v>493</v>
      </c>
    </row>
    <row r="340" spans="1:3" x14ac:dyDescent="0.2">
      <c r="A340" s="2">
        <v>338</v>
      </c>
      <c r="B340" s="2">
        <f t="shared" ca="1" si="5"/>
        <v>0.76681530907094697</v>
      </c>
      <c r="C340" s="2" t="s">
        <v>493</v>
      </c>
    </row>
    <row r="341" spans="1:3" x14ac:dyDescent="0.2">
      <c r="A341" s="2">
        <v>339</v>
      </c>
      <c r="B341" s="2">
        <f t="shared" ca="1" si="5"/>
        <v>0.62498789739292704</v>
      </c>
      <c r="C341" s="2" t="s">
        <v>492</v>
      </c>
    </row>
    <row r="342" spans="1:3" x14ac:dyDescent="0.2">
      <c r="A342" s="2">
        <v>340</v>
      </c>
      <c r="B342" s="2">
        <f t="shared" ca="1" si="5"/>
        <v>0.39454580159250985</v>
      </c>
      <c r="C342" s="2" t="s">
        <v>492</v>
      </c>
    </row>
    <row r="343" spans="1:3" x14ac:dyDescent="0.2">
      <c r="A343" s="2">
        <v>341</v>
      </c>
      <c r="B343" s="2">
        <f t="shared" ca="1" si="5"/>
        <v>0.25014330710951266</v>
      </c>
      <c r="C343" s="2" t="s">
        <v>492</v>
      </c>
    </row>
    <row r="344" spans="1:3" x14ac:dyDescent="0.2">
      <c r="A344" s="2">
        <v>342</v>
      </c>
      <c r="B344" s="2">
        <f t="shared" ca="1" si="5"/>
        <v>0.57999406043639934</v>
      </c>
      <c r="C344" s="2" t="s">
        <v>492</v>
      </c>
    </row>
    <row r="345" spans="1:3" x14ac:dyDescent="0.2">
      <c r="A345" s="2">
        <v>343</v>
      </c>
      <c r="B345" s="2">
        <f t="shared" ca="1" si="5"/>
        <v>0.62927403573963403</v>
      </c>
      <c r="C345" s="2" t="s">
        <v>493</v>
      </c>
    </row>
    <row r="346" spans="1:3" x14ac:dyDescent="0.2">
      <c r="A346" s="2">
        <v>344</v>
      </c>
      <c r="B346" s="2">
        <f t="shared" ca="1" si="5"/>
        <v>0.70582641305151061</v>
      </c>
      <c r="C346" s="2" t="s">
        <v>493</v>
      </c>
    </row>
    <row r="347" spans="1:3" x14ac:dyDescent="0.2">
      <c r="A347" s="2">
        <v>345</v>
      </c>
      <c r="B347" s="2">
        <f t="shared" ca="1" si="5"/>
        <v>0.70902857922031759</v>
      </c>
      <c r="C347" s="2" t="s">
        <v>492</v>
      </c>
    </row>
    <row r="348" spans="1:3" x14ac:dyDescent="0.2">
      <c r="A348" s="2">
        <v>346</v>
      </c>
      <c r="B348" s="2">
        <f t="shared" ca="1" si="5"/>
        <v>0.54158426123734538</v>
      </c>
      <c r="C348" s="2" t="s">
        <v>493</v>
      </c>
    </row>
    <row r="349" spans="1:3" x14ac:dyDescent="0.2">
      <c r="A349" s="2">
        <v>347</v>
      </c>
      <c r="B349" s="2">
        <f t="shared" ca="1" si="5"/>
        <v>0.55076645348337105</v>
      </c>
      <c r="C349" s="2" t="s">
        <v>492</v>
      </c>
    </row>
    <row r="350" spans="1:3" x14ac:dyDescent="0.2">
      <c r="A350" s="2">
        <v>348</v>
      </c>
      <c r="B350" s="2">
        <f t="shared" ca="1" si="5"/>
        <v>0.77325340366971029</v>
      </c>
      <c r="C350" s="2" t="s">
        <v>493</v>
      </c>
    </row>
    <row r="351" spans="1:3" x14ac:dyDescent="0.2">
      <c r="A351" s="2">
        <v>349</v>
      </c>
      <c r="B351" s="2">
        <f t="shared" ca="1" si="5"/>
        <v>0.6545909525928687</v>
      </c>
      <c r="C351" s="2" t="s">
        <v>493</v>
      </c>
    </row>
    <row r="352" spans="1:3" x14ac:dyDescent="0.2">
      <c r="A352" s="2">
        <v>350</v>
      </c>
      <c r="B352" s="2">
        <f t="shared" ca="1" si="5"/>
        <v>0.78655506685459109</v>
      </c>
      <c r="C352" s="2" t="s">
        <v>492</v>
      </c>
    </row>
    <row r="353" spans="1:3" x14ac:dyDescent="0.2">
      <c r="A353" s="2">
        <v>351</v>
      </c>
      <c r="B353" s="2">
        <f t="shared" ca="1" si="5"/>
        <v>0.58489317567451904</v>
      </c>
      <c r="C353" s="2" t="s">
        <v>492</v>
      </c>
    </row>
    <row r="354" spans="1:3" x14ac:dyDescent="0.2">
      <c r="A354" s="2">
        <v>352</v>
      </c>
      <c r="B354" s="2">
        <f t="shared" ca="1" si="5"/>
        <v>0.52299811537148577</v>
      </c>
      <c r="C354" s="2" t="s">
        <v>492</v>
      </c>
    </row>
    <row r="355" spans="1:3" x14ac:dyDescent="0.2">
      <c r="A355" s="2">
        <v>353</v>
      </c>
      <c r="B355" s="2">
        <f t="shared" ca="1" si="5"/>
        <v>0.81330598975692336</v>
      </c>
      <c r="C355" s="2" t="s">
        <v>493</v>
      </c>
    </row>
    <row r="356" spans="1:3" x14ac:dyDescent="0.2">
      <c r="A356" s="2">
        <v>354</v>
      </c>
      <c r="B356" s="2">
        <f t="shared" ca="1" si="5"/>
        <v>0.63994584911459607</v>
      </c>
      <c r="C356" s="2" t="s">
        <v>493</v>
      </c>
    </row>
    <row r="357" spans="1:3" x14ac:dyDescent="0.2">
      <c r="A357" s="2">
        <v>355</v>
      </c>
      <c r="B357" s="2">
        <f t="shared" ca="1" si="5"/>
        <v>0.81753512466968536</v>
      </c>
      <c r="C357" s="2" t="s">
        <v>493</v>
      </c>
    </row>
    <row r="358" spans="1:3" x14ac:dyDescent="0.2">
      <c r="A358" s="2">
        <v>356</v>
      </c>
      <c r="B358" s="2">
        <f t="shared" ca="1" si="5"/>
        <v>0.81654764673548508</v>
      </c>
      <c r="C358" s="2" t="s">
        <v>493</v>
      </c>
    </row>
    <row r="359" spans="1:3" x14ac:dyDescent="0.2">
      <c r="A359" s="2">
        <v>357</v>
      </c>
      <c r="B359" s="2">
        <f t="shared" ca="1" si="5"/>
        <v>0.46504668820167933</v>
      </c>
      <c r="C359" s="2" t="s">
        <v>492</v>
      </c>
    </row>
    <row r="360" spans="1:3" x14ac:dyDescent="0.2">
      <c r="A360" s="2">
        <v>358</v>
      </c>
      <c r="B360" s="2">
        <f t="shared" ca="1" si="5"/>
        <v>0.72585706002580797</v>
      </c>
      <c r="C360" s="2" t="s">
        <v>493</v>
      </c>
    </row>
    <row r="361" spans="1:3" x14ac:dyDescent="0.2">
      <c r="A361" s="2">
        <v>359</v>
      </c>
      <c r="B361" s="2">
        <f t="shared" ca="1" si="5"/>
        <v>0.5265565602026312</v>
      </c>
      <c r="C361" s="2" t="s">
        <v>492</v>
      </c>
    </row>
    <row r="362" spans="1:3" x14ac:dyDescent="0.2">
      <c r="A362" s="2">
        <v>360</v>
      </c>
      <c r="B362" s="2">
        <f t="shared" ca="1" si="5"/>
        <v>0.61931288527117345</v>
      </c>
      <c r="C362" s="2" t="s">
        <v>492</v>
      </c>
    </row>
    <row r="363" spans="1:3" x14ac:dyDescent="0.2">
      <c r="A363" s="2">
        <v>361</v>
      </c>
      <c r="B363" s="2">
        <f t="shared" ca="1" si="5"/>
        <v>0.79521453064676206</v>
      </c>
      <c r="C363" s="2" t="s">
        <v>493</v>
      </c>
    </row>
    <row r="364" spans="1:3" x14ac:dyDescent="0.2">
      <c r="A364" s="2">
        <v>362</v>
      </c>
      <c r="B364" s="2">
        <f t="shared" ca="1" si="5"/>
        <v>0.72275217503422928</v>
      </c>
      <c r="C364" s="2" t="s">
        <v>493</v>
      </c>
    </row>
    <row r="365" spans="1:3" x14ac:dyDescent="0.2">
      <c r="A365" s="2">
        <v>363</v>
      </c>
      <c r="B365" s="2">
        <f t="shared" ca="1" si="5"/>
        <v>0.45135893376198044</v>
      </c>
      <c r="C365" s="2" t="s">
        <v>492</v>
      </c>
    </row>
    <row r="366" spans="1:3" x14ac:dyDescent="0.2">
      <c r="A366" s="2">
        <v>364</v>
      </c>
      <c r="B366" s="2">
        <f t="shared" ca="1" si="5"/>
        <v>0.80516695328881882</v>
      </c>
      <c r="C366" s="2" t="s">
        <v>493</v>
      </c>
    </row>
    <row r="367" spans="1:3" x14ac:dyDescent="0.2">
      <c r="A367" s="2">
        <v>365</v>
      </c>
      <c r="B367" s="2">
        <f t="shared" ca="1" si="5"/>
        <v>0.74075335727065783</v>
      </c>
      <c r="C367" s="2" t="s">
        <v>492</v>
      </c>
    </row>
    <row r="368" spans="1:3" x14ac:dyDescent="0.2">
      <c r="A368" s="2">
        <v>366</v>
      </c>
      <c r="B368" s="2">
        <f t="shared" ca="1" si="5"/>
        <v>0.81883230219975955</v>
      </c>
      <c r="C368" s="2" t="s">
        <v>492</v>
      </c>
    </row>
    <row r="369" spans="1:3" x14ac:dyDescent="0.2">
      <c r="A369" s="2">
        <v>367</v>
      </c>
      <c r="B369" s="2">
        <f t="shared" ca="1" si="5"/>
        <v>0.66206100101552368</v>
      </c>
      <c r="C369" s="2" t="s">
        <v>493</v>
      </c>
    </row>
    <row r="370" spans="1:3" x14ac:dyDescent="0.2">
      <c r="A370" s="2">
        <v>368</v>
      </c>
      <c r="B370" s="2">
        <f t="shared" ca="1" si="5"/>
        <v>0.60670965909868713</v>
      </c>
      <c r="C370" s="2" t="s">
        <v>493</v>
      </c>
    </row>
    <row r="371" spans="1:3" x14ac:dyDescent="0.2">
      <c r="A371" s="2">
        <v>369</v>
      </c>
      <c r="B371" s="2">
        <f t="shared" ca="1" si="5"/>
        <v>0.75476403828372129</v>
      </c>
      <c r="C371" s="2" t="s">
        <v>492</v>
      </c>
    </row>
    <row r="372" spans="1:3" x14ac:dyDescent="0.2">
      <c r="A372" s="2">
        <v>370</v>
      </c>
      <c r="B372" s="2">
        <f t="shared" ca="1" si="5"/>
        <v>0.57412240175810758</v>
      </c>
      <c r="C372" s="2" t="s">
        <v>493</v>
      </c>
    </row>
    <row r="373" spans="1:3" x14ac:dyDescent="0.2">
      <c r="A373" s="2">
        <v>371</v>
      </c>
      <c r="B373" s="2">
        <f t="shared" ca="1" si="5"/>
        <v>0.86481420265830877</v>
      </c>
      <c r="C373" s="2" t="s">
        <v>493</v>
      </c>
    </row>
    <row r="374" spans="1:3" x14ac:dyDescent="0.2">
      <c r="A374" s="2">
        <v>372</v>
      </c>
      <c r="B374" s="2">
        <f t="shared" ca="1" si="5"/>
        <v>0.34783107328136276</v>
      </c>
      <c r="C374" s="2" t="s">
        <v>492</v>
      </c>
    </row>
    <row r="375" spans="1:3" x14ac:dyDescent="0.2">
      <c r="A375" s="2">
        <v>373</v>
      </c>
      <c r="B375" s="2">
        <f t="shared" ca="1" si="5"/>
        <v>0.63994170983846521</v>
      </c>
      <c r="C375" s="2" t="s">
        <v>493</v>
      </c>
    </row>
    <row r="376" spans="1:3" x14ac:dyDescent="0.2">
      <c r="A376" s="2">
        <v>374</v>
      </c>
      <c r="B376" s="2">
        <f t="shared" ca="1" si="5"/>
        <v>0.65668652349518597</v>
      </c>
      <c r="C376" s="2" t="s">
        <v>493</v>
      </c>
    </row>
    <row r="377" spans="1:3" x14ac:dyDescent="0.2">
      <c r="A377" s="2">
        <v>375</v>
      </c>
      <c r="B377" s="2">
        <f t="shared" ca="1" si="5"/>
        <v>0.59462687605931308</v>
      </c>
      <c r="C377" s="2" t="s">
        <v>492</v>
      </c>
    </row>
    <row r="378" spans="1:3" x14ac:dyDescent="0.2">
      <c r="A378" s="2">
        <v>376</v>
      </c>
      <c r="B378" s="2">
        <f t="shared" ca="1" si="5"/>
        <v>0.65220070787332307</v>
      </c>
      <c r="C378" s="2" t="s">
        <v>493</v>
      </c>
    </row>
    <row r="379" spans="1:3" x14ac:dyDescent="0.2">
      <c r="A379" s="2">
        <v>377</v>
      </c>
      <c r="B379" s="2">
        <f t="shared" ca="1" si="5"/>
        <v>0.75224436872589862</v>
      </c>
      <c r="C379" s="2" t="s">
        <v>493</v>
      </c>
    </row>
    <row r="380" spans="1:3" x14ac:dyDescent="0.2">
      <c r="A380" s="2">
        <v>378</v>
      </c>
      <c r="B380" s="2">
        <f t="shared" ca="1" si="5"/>
        <v>0.66713551946854599</v>
      </c>
      <c r="C380" s="2" t="s">
        <v>493</v>
      </c>
    </row>
    <row r="381" spans="1:3" x14ac:dyDescent="0.2">
      <c r="A381" s="2">
        <v>379</v>
      </c>
      <c r="B381" s="2">
        <f t="shared" ca="1" si="5"/>
        <v>0.73694831925522752</v>
      </c>
      <c r="C381" s="2" t="s">
        <v>493</v>
      </c>
    </row>
    <row r="382" spans="1:3" x14ac:dyDescent="0.2">
      <c r="A382" s="2">
        <v>380</v>
      </c>
      <c r="B382" s="2">
        <f t="shared" ca="1" si="5"/>
        <v>0.48012316832957758</v>
      </c>
      <c r="C382" s="2" t="s">
        <v>493</v>
      </c>
    </row>
    <row r="383" spans="1:3" x14ac:dyDescent="0.2">
      <c r="A383" s="2">
        <v>381</v>
      </c>
      <c r="B383" s="2">
        <f t="shared" ca="1" si="5"/>
        <v>0.79521358937021058</v>
      </c>
      <c r="C383" s="2" t="s">
        <v>493</v>
      </c>
    </row>
    <row r="384" spans="1:3" x14ac:dyDescent="0.2">
      <c r="A384" s="2">
        <v>382</v>
      </c>
      <c r="B384" s="2">
        <f t="shared" ca="1" si="5"/>
        <v>0.54514761534403222</v>
      </c>
      <c r="C384" s="2" t="s">
        <v>493</v>
      </c>
    </row>
    <row r="385" spans="1:3" x14ac:dyDescent="0.2">
      <c r="A385" s="2">
        <v>383</v>
      </c>
      <c r="B385" s="2">
        <f t="shared" ca="1" si="5"/>
        <v>0.45742941946777305</v>
      </c>
      <c r="C385" s="2" t="s">
        <v>492</v>
      </c>
    </row>
    <row r="386" spans="1:3" x14ac:dyDescent="0.2">
      <c r="A386" s="2">
        <v>384</v>
      </c>
      <c r="B386" s="2">
        <f t="shared" ca="1" si="5"/>
        <v>0.66426260533297832</v>
      </c>
      <c r="C386" s="2" t="s">
        <v>493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0.84284366297743929</v>
      </c>
      <c r="C387" s="2" t="s">
        <v>492</v>
      </c>
    </row>
    <row r="388" spans="1:3" x14ac:dyDescent="0.2">
      <c r="A388" s="2">
        <v>386</v>
      </c>
      <c r="B388" s="2">
        <f t="shared" ca="1" si="6"/>
        <v>0.45856703834080359</v>
      </c>
      <c r="C388" s="2" t="s">
        <v>492</v>
      </c>
    </row>
    <row r="389" spans="1:3" x14ac:dyDescent="0.2">
      <c r="A389" s="2">
        <v>387</v>
      </c>
      <c r="B389" s="2">
        <f t="shared" ca="1" si="6"/>
        <v>0.69733460002932424</v>
      </c>
      <c r="C389" s="2" t="s">
        <v>492</v>
      </c>
    </row>
    <row r="390" spans="1:3" x14ac:dyDescent="0.2">
      <c r="A390" s="2">
        <v>388</v>
      </c>
      <c r="B390" s="2">
        <f t="shared" ca="1" si="6"/>
        <v>0.72355185005704759</v>
      </c>
      <c r="C390" s="2" t="s">
        <v>492</v>
      </c>
    </row>
    <row r="391" spans="1:3" x14ac:dyDescent="0.2">
      <c r="A391" s="2">
        <v>389</v>
      </c>
      <c r="B391" s="2">
        <f t="shared" ca="1" si="6"/>
        <v>0.51442100687700343</v>
      </c>
      <c r="C391" s="2" t="s">
        <v>492</v>
      </c>
    </row>
    <row r="392" spans="1:3" x14ac:dyDescent="0.2">
      <c r="A392" s="2">
        <v>390</v>
      </c>
      <c r="B392" s="2">
        <f t="shared" ca="1" si="6"/>
        <v>0.68110987605501194</v>
      </c>
      <c r="C392" s="2" t="s">
        <v>493</v>
      </c>
    </row>
    <row r="393" spans="1:3" x14ac:dyDescent="0.2">
      <c r="A393" s="2">
        <v>391</v>
      </c>
      <c r="B393" s="2">
        <f t="shared" ca="1" si="6"/>
        <v>0.55520347740067788</v>
      </c>
      <c r="C393" s="2" t="s">
        <v>493</v>
      </c>
    </row>
    <row r="394" spans="1:3" x14ac:dyDescent="0.2">
      <c r="A394" s="2">
        <v>392</v>
      </c>
      <c r="B394" s="2">
        <f t="shared" ca="1" si="6"/>
        <v>0.68891940375363525</v>
      </c>
      <c r="C394" s="2" t="s">
        <v>492</v>
      </c>
    </row>
    <row r="395" spans="1:3" x14ac:dyDescent="0.2">
      <c r="A395" s="2">
        <v>393</v>
      </c>
      <c r="B395" s="2">
        <f t="shared" ca="1" si="6"/>
        <v>0.68484270931664781</v>
      </c>
      <c r="C395" s="2" t="s">
        <v>492</v>
      </c>
    </row>
    <row r="396" spans="1:3" x14ac:dyDescent="0.2">
      <c r="A396" s="2">
        <v>394</v>
      </c>
      <c r="B396" s="2">
        <f t="shared" ca="1" si="6"/>
        <v>0.70872453597508522</v>
      </c>
      <c r="C396" s="2" t="s">
        <v>492</v>
      </c>
    </row>
    <row r="397" spans="1:3" x14ac:dyDescent="0.2">
      <c r="A397" s="2">
        <v>395</v>
      </c>
      <c r="B397" s="2">
        <f t="shared" ca="1" si="6"/>
        <v>0.66193544401362159</v>
      </c>
      <c r="C397" s="2" t="s">
        <v>493</v>
      </c>
    </row>
    <row r="398" spans="1:3" x14ac:dyDescent="0.2">
      <c r="A398" s="2">
        <v>396</v>
      </c>
      <c r="B398" s="2">
        <f t="shared" ca="1" si="6"/>
        <v>0.67506533773253219</v>
      </c>
      <c r="C398" s="2" t="s">
        <v>493</v>
      </c>
    </row>
    <row r="399" spans="1:3" x14ac:dyDescent="0.2">
      <c r="A399" s="2">
        <v>397</v>
      </c>
      <c r="B399" s="2">
        <f t="shared" ca="1" si="6"/>
        <v>0.66988481204802186</v>
      </c>
      <c r="C399" s="2" t="s">
        <v>492</v>
      </c>
    </row>
    <row r="400" spans="1:3" x14ac:dyDescent="0.2">
      <c r="A400" s="2">
        <v>398</v>
      </c>
      <c r="B400" s="2">
        <f t="shared" ca="1" si="6"/>
        <v>0.54210359969469923</v>
      </c>
      <c r="C400" s="2" t="s">
        <v>493</v>
      </c>
    </row>
    <row r="401" spans="1:3" x14ac:dyDescent="0.2">
      <c r="A401" s="2">
        <v>399</v>
      </c>
      <c r="B401" s="2">
        <f t="shared" ca="1" si="6"/>
        <v>0.49846812937759422</v>
      </c>
      <c r="C401" s="2" t="s">
        <v>492</v>
      </c>
    </row>
    <row r="402" spans="1:3" x14ac:dyDescent="0.2">
      <c r="A402" s="2">
        <v>400</v>
      </c>
      <c r="B402" s="2">
        <f t="shared" ca="1" si="6"/>
        <v>0.80184011272382116</v>
      </c>
      <c r="C402" s="2" t="s">
        <v>493</v>
      </c>
    </row>
    <row r="403" spans="1:3" x14ac:dyDescent="0.2">
      <c r="A403" s="2">
        <v>401</v>
      </c>
      <c r="B403" s="2">
        <f t="shared" ca="1" si="6"/>
        <v>0.25615590084745721</v>
      </c>
      <c r="C403" s="2" t="s">
        <v>492</v>
      </c>
    </row>
    <row r="404" spans="1:3" x14ac:dyDescent="0.2">
      <c r="A404" s="2">
        <v>402</v>
      </c>
      <c r="B404" s="2">
        <f t="shared" ca="1" si="6"/>
        <v>0.34574563409425935</v>
      </c>
      <c r="C404" s="2" t="s">
        <v>492</v>
      </c>
    </row>
    <row r="405" spans="1:3" x14ac:dyDescent="0.2">
      <c r="A405" s="2">
        <v>403</v>
      </c>
      <c r="B405" s="2">
        <f t="shared" ca="1" si="6"/>
        <v>0.54740248980407957</v>
      </c>
      <c r="C405" s="2" t="s">
        <v>492</v>
      </c>
    </row>
    <row r="406" spans="1:3" x14ac:dyDescent="0.2">
      <c r="A406" s="2">
        <v>404</v>
      </c>
      <c r="B406" s="2">
        <f t="shared" ca="1" si="6"/>
        <v>0.74542246950722857</v>
      </c>
      <c r="C406" s="2" t="s">
        <v>493</v>
      </c>
    </row>
    <row r="407" spans="1:3" x14ac:dyDescent="0.2">
      <c r="A407" s="2">
        <v>405</v>
      </c>
      <c r="B407" s="2">
        <f t="shared" ca="1" si="6"/>
        <v>0.60492387071410725</v>
      </c>
      <c r="C407" s="2" t="s">
        <v>493</v>
      </c>
    </row>
    <row r="408" spans="1:3" x14ac:dyDescent="0.2">
      <c r="A408" s="2">
        <v>406</v>
      </c>
      <c r="B408" s="2">
        <f t="shared" ca="1" si="6"/>
        <v>0.72871935173485769</v>
      </c>
      <c r="C408" s="2" t="s">
        <v>492</v>
      </c>
    </row>
    <row r="409" spans="1:3" x14ac:dyDescent="0.2">
      <c r="A409" s="2">
        <v>407</v>
      </c>
      <c r="B409" s="2">
        <f t="shared" ca="1" si="6"/>
        <v>0.40739210884331056</v>
      </c>
      <c r="C409" s="2" t="s">
        <v>492</v>
      </c>
    </row>
    <row r="410" spans="1:3" x14ac:dyDescent="0.2">
      <c r="A410" s="2">
        <v>408</v>
      </c>
      <c r="B410" s="2">
        <f t="shared" ca="1" si="6"/>
        <v>0.65553999250131223</v>
      </c>
      <c r="C410" s="2" t="s">
        <v>493</v>
      </c>
    </row>
    <row r="411" spans="1:3" x14ac:dyDescent="0.2">
      <c r="A411" s="2">
        <v>409</v>
      </c>
      <c r="B411" s="2">
        <f t="shared" ca="1" si="6"/>
        <v>0.71072423967187159</v>
      </c>
      <c r="C411" s="2" t="s">
        <v>493</v>
      </c>
    </row>
    <row r="412" spans="1:3" x14ac:dyDescent="0.2">
      <c r="A412" s="2">
        <v>410</v>
      </c>
      <c r="B412" s="2">
        <f t="shared" ca="1" si="6"/>
        <v>0.62847945928736793</v>
      </c>
      <c r="C412" s="2" t="s">
        <v>493</v>
      </c>
    </row>
    <row r="413" spans="1:3" x14ac:dyDescent="0.2">
      <c r="A413" s="2">
        <v>411</v>
      </c>
      <c r="B413" s="2">
        <f t="shared" ca="1" si="6"/>
        <v>0.66881289105817721</v>
      </c>
      <c r="C413" s="2" t="s">
        <v>492</v>
      </c>
    </row>
    <row r="414" spans="1:3" x14ac:dyDescent="0.2">
      <c r="A414" s="2">
        <v>412</v>
      </c>
      <c r="B414" s="2">
        <f t="shared" ca="1" si="6"/>
        <v>0.47135824482318711</v>
      </c>
      <c r="C414" s="2" t="s">
        <v>492</v>
      </c>
    </row>
    <row r="415" spans="1:3" x14ac:dyDescent="0.2">
      <c r="A415" s="2">
        <v>413</v>
      </c>
      <c r="B415" s="2">
        <f t="shared" ca="1" si="6"/>
        <v>0.61834200784527393</v>
      </c>
      <c r="C415" s="2" t="s">
        <v>493</v>
      </c>
    </row>
    <row r="416" spans="1:3" x14ac:dyDescent="0.2">
      <c r="A416" s="2">
        <v>414</v>
      </c>
      <c r="B416" s="2">
        <f t="shared" ca="1" si="6"/>
        <v>0.69316925115577366</v>
      </c>
      <c r="C416" s="2" t="s">
        <v>493</v>
      </c>
    </row>
    <row r="417" spans="1:3" x14ac:dyDescent="0.2">
      <c r="A417" s="2">
        <v>415</v>
      </c>
      <c r="B417" s="2">
        <f t="shared" ca="1" si="6"/>
        <v>0.51316493295287613</v>
      </c>
      <c r="C417" s="2" t="s">
        <v>492</v>
      </c>
    </row>
    <row r="418" spans="1:3" x14ac:dyDescent="0.2">
      <c r="A418" s="2">
        <v>416</v>
      </c>
      <c r="B418" s="2">
        <f t="shared" ca="1" si="6"/>
        <v>0.61966593505087941</v>
      </c>
      <c r="C418" s="2" t="s">
        <v>493</v>
      </c>
    </row>
    <row r="419" spans="1:3" x14ac:dyDescent="0.2">
      <c r="A419" s="2">
        <v>417</v>
      </c>
      <c r="B419" s="2">
        <f t="shared" ca="1" si="6"/>
        <v>0.70474029160963225</v>
      </c>
      <c r="C419" s="2" t="s">
        <v>493</v>
      </c>
    </row>
    <row r="420" spans="1:3" x14ac:dyDescent="0.2">
      <c r="A420" s="2">
        <v>418</v>
      </c>
      <c r="B420" s="2">
        <f t="shared" ca="1" si="6"/>
        <v>0.389727128061096</v>
      </c>
      <c r="C420" s="2" t="s">
        <v>492</v>
      </c>
    </row>
    <row r="421" spans="1:3" x14ac:dyDescent="0.2">
      <c r="A421" s="2">
        <v>419</v>
      </c>
      <c r="B421" s="2">
        <f t="shared" ca="1" si="6"/>
        <v>0.65000745201143861</v>
      </c>
      <c r="C421" s="2" t="s">
        <v>492</v>
      </c>
    </row>
    <row r="422" spans="1:3" x14ac:dyDescent="0.2">
      <c r="A422" s="2">
        <v>420</v>
      </c>
      <c r="B422" s="2">
        <f t="shared" ca="1" si="6"/>
        <v>0.63623345435148559</v>
      </c>
      <c r="C422" s="2" t="s">
        <v>493</v>
      </c>
    </row>
    <row r="423" spans="1:3" x14ac:dyDescent="0.2">
      <c r="A423" s="2">
        <v>421</v>
      </c>
      <c r="B423" s="2">
        <f t="shared" ca="1" si="6"/>
        <v>0.77542396253958001</v>
      </c>
      <c r="C423" s="2" t="s">
        <v>493</v>
      </c>
    </row>
    <row r="424" spans="1:3" x14ac:dyDescent="0.2">
      <c r="A424" s="2">
        <v>422</v>
      </c>
      <c r="B424" s="2">
        <f t="shared" ca="1" si="6"/>
        <v>0.5624315179123105</v>
      </c>
      <c r="C424" s="2" t="s">
        <v>492</v>
      </c>
    </row>
    <row r="425" spans="1:3" x14ac:dyDescent="0.2">
      <c r="A425" s="2">
        <v>423</v>
      </c>
      <c r="B425" s="2">
        <f t="shared" ca="1" si="6"/>
        <v>0.57055780148340196</v>
      </c>
      <c r="C425" s="2" t="s">
        <v>492</v>
      </c>
    </row>
    <row r="426" spans="1:3" x14ac:dyDescent="0.2">
      <c r="A426" s="2">
        <v>424</v>
      </c>
      <c r="B426" s="2">
        <f t="shared" ca="1" si="6"/>
        <v>0.72309331623506867</v>
      </c>
      <c r="C426" s="2" t="s">
        <v>492</v>
      </c>
    </row>
    <row r="427" spans="1:3" x14ac:dyDescent="0.2">
      <c r="A427" s="2">
        <v>425</v>
      </c>
      <c r="B427" s="2">
        <f t="shared" ca="1" si="6"/>
        <v>0.71130934691912096</v>
      </c>
      <c r="C427" s="2" t="s">
        <v>493</v>
      </c>
    </row>
    <row r="428" spans="1:3" x14ac:dyDescent="0.2">
      <c r="A428" s="2">
        <v>426</v>
      </c>
      <c r="B428" s="2">
        <f t="shared" ca="1" si="6"/>
        <v>0.57097034687182702</v>
      </c>
      <c r="C428" s="2" t="s">
        <v>492</v>
      </c>
    </row>
    <row r="429" spans="1:3" x14ac:dyDescent="0.2">
      <c r="A429" s="2">
        <v>427</v>
      </c>
      <c r="B429" s="2">
        <f t="shared" ca="1" si="6"/>
        <v>0.72281670867034153</v>
      </c>
      <c r="C429" s="2" t="s">
        <v>493</v>
      </c>
    </row>
    <row r="430" spans="1:3" x14ac:dyDescent="0.2">
      <c r="A430" s="2">
        <v>428</v>
      </c>
      <c r="B430" s="2">
        <f t="shared" ca="1" si="6"/>
        <v>0.45404837558907674</v>
      </c>
      <c r="C430" s="2" t="s">
        <v>492</v>
      </c>
    </row>
    <row r="431" spans="1:3" x14ac:dyDescent="0.2">
      <c r="A431" s="2">
        <v>429</v>
      </c>
      <c r="B431" s="2">
        <f t="shared" ca="1" si="6"/>
        <v>0.85815817202938538</v>
      </c>
      <c r="C431" s="2" t="s">
        <v>492</v>
      </c>
    </row>
    <row r="432" spans="1:3" x14ac:dyDescent="0.2">
      <c r="A432" s="2">
        <v>430</v>
      </c>
      <c r="B432" s="2">
        <f t="shared" ca="1" si="6"/>
        <v>0.53407557555673946</v>
      </c>
      <c r="C432" s="2" t="s">
        <v>493</v>
      </c>
    </row>
    <row r="433" spans="1:3" x14ac:dyDescent="0.2">
      <c r="A433" s="2">
        <v>431</v>
      </c>
      <c r="B433" s="2">
        <f t="shared" ca="1" si="6"/>
        <v>0.72151796614084529</v>
      </c>
      <c r="C433" s="2" t="s">
        <v>493</v>
      </c>
    </row>
    <row r="434" spans="1:3" x14ac:dyDescent="0.2">
      <c r="A434" s="2">
        <v>432</v>
      </c>
      <c r="B434" s="2">
        <f t="shared" ca="1" si="6"/>
        <v>0.73580171910044578</v>
      </c>
      <c r="C434" s="2" t="s">
        <v>492</v>
      </c>
    </row>
    <row r="435" spans="1:3" x14ac:dyDescent="0.2">
      <c r="A435" s="2">
        <v>433</v>
      </c>
      <c r="B435" s="2">
        <f t="shared" ca="1" si="6"/>
        <v>0.63077758150432472</v>
      </c>
      <c r="C435" s="2" t="s">
        <v>493</v>
      </c>
    </row>
    <row r="436" spans="1:3" x14ac:dyDescent="0.2">
      <c r="A436" s="2">
        <v>434</v>
      </c>
      <c r="B436" s="2">
        <f t="shared" ca="1" si="6"/>
        <v>0.46511533826391371</v>
      </c>
      <c r="C436" s="2" t="s">
        <v>492</v>
      </c>
    </row>
    <row r="437" spans="1:3" x14ac:dyDescent="0.2">
      <c r="A437" s="2">
        <v>435</v>
      </c>
      <c r="B437" s="2">
        <f t="shared" ca="1" si="6"/>
        <v>0.86669338765212567</v>
      </c>
      <c r="C437" s="2" t="s">
        <v>493</v>
      </c>
    </row>
    <row r="438" spans="1:3" x14ac:dyDescent="0.2">
      <c r="A438" s="2">
        <v>436</v>
      </c>
      <c r="B438" s="2">
        <f t="shared" ca="1" si="6"/>
        <v>0.60669951606871853</v>
      </c>
      <c r="C438" s="2" t="s">
        <v>493</v>
      </c>
    </row>
    <row r="439" spans="1:3" x14ac:dyDescent="0.2">
      <c r="A439" s="2">
        <v>437</v>
      </c>
      <c r="B439" s="2">
        <f t="shared" ca="1" si="6"/>
        <v>0.65167207350518863</v>
      </c>
      <c r="C439" s="2" t="s">
        <v>492</v>
      </c>
    </row>
    <row r="440" spans="1:3" x14ac:dyDescent="0.2">
      <c r="A440" s="2">
        <v>438</v>
      </c>
      <c r="B440" s="2">
        <f t="shared" ca="1" si="6"/>
        <v>0.81079836938247218</v>
      </c>
      <c r="C440" s="2" t="s">
        <v>493</v>
      </c>
    </row>
    <row r="441" spans="1:3" x14ac:dyDescent="0.2">
      <c r="A441" s="2">
        <v>439</v>
      </c>
      <c r="B441" s="2">
        <f t="shared" ca="1" si="6"/>
        <v>0.64013087744699537</v>
      </c>
      <c r="C441" s="2" t="s">
        <v>493</v>
      </c>
    </row>
    <row r="442" spans="1:3" x14ac:dyDescent="0.2">
      <c r="A442" s="2">
        <v>440</v>
      </c>
      <c r="B442" s="2">
        <f t="shared" ca="1" si="6"/>
        <v>0.85286325159300458</v>
      </c>
      <c r="C442" s="2" t="s">
        <v>493</v>
      </c>
    </row>
    <row r="443" spans="1:3" x14ac:dyDescent="0.2">
      <c r="A443" s="2">
        <v>441</v>
      </c>
      <c r="B443" s="2">
        <f t="shared" ca="1" si="6"/>
        <v>0.74130682567892647</v>
      </c>
      <c r="C443" s="2" t="s">
        <v>493</v>
      </c>
    </row>
    <row r="444" spans="1:3" x14ac:dyDescent="0.2">
      <c r="A444" s="2">
        <v>442</v>
      </c>
      <c r="B444" s="2">
        <f t="shared" ca="1" si="6"/>
        <v>0.78028626010699131</v>
      </c>
      <c r="C444" s="2" t="s">
        <v>493</v>
      </c>
    </row>
    <row r="445" spans="1:3" x14ac:dyDescent="0.2">
      <c r="A445" s="2">
        <v>443</v>
      </c>
      <c r="B445" s="2">
        <f t="shared" ca="1" si="6"/>
        <v>0.66668550111693647</v>
      </c>
      <c r="C445" s="2" t="s">
        <v>493</v>
      </c>
    </row>
    <row r="446" spans="1:3" x14ac:dyDescent="0.2">
      <c r="A446" s="2">
        <v>444</v>
      </c>
      <c r="B446" s="2">
        <f t="shared" ca="1" si="6"/>
        <v>0.51356969588520507</v>
      </c>
      <c r="C446" s="2" t="s">
        <v>492</v>
      </c>
    </row>
    <row r="447" spans="1:3" x14ac:dyDescent="0.2">
      <c r="A447" s="2">
        <v>445</v>
      </c>
      <c r="B447" s="2">
        <f t="shared" ca="1" si="6"/>
        <v>0.29334820263782369</v>
      </c>
      <c r="C447" s="2" t="s">
        <v>492</v>
      </c>
    </row>
    <row r="448" spans="1:3" x14ac:dyDescent="0.2">
      <c r="A448" s="2">
        <v>446</v>
      </c>
      <c r="B448" s="2">
        <f t="shared" ca="1" si="6"/>
        <v>0.6877244409902985</v>
      </c>
      <c r="C448" s="2" t="s">
        <v>493</v>
      </c>
    </row>
    <row r="449" spans="1:3" x14ac:dyDescent="0.2">
      <c r="A449" s="2">
        <v>447</v>
      </c>
      <c r="B449" s="2">
        <f t="shared" ca="1" si="6"/>
        <v>0.54341630324464152</v>
      </c>
      <c r="C449" s="2" t="s">
        <v>492</v>
      </c>
    </row>
    <row r="450" spans="1:3" x14ac:dyDescent="0.2">
      <c r="A450" s="2">
        <v>448</v>
      </c>
      <c r="B450" s="2">
        <f t="shared" ca="1" si="6"/>
        <v>0.69865438229711341</v>
      </c>
      <c r="C450" s="2" t="s">
        <v>493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0.58423142882508983</v>
      </c>
      <c r="C451" s="2" t="s">
        <v>493</v>
      </c>
    </row>
    <row r="452" spans="1:3" x14ac:dyDescent="0.2">
      <c r="A452" s="2">
        <v>450</v>
      </c>
      <c r="B452" s="2">
        <f t="shared" ca="1" si="7"/>
        <v>0.49789286814208406</v>
      </c>
      <c r="C452" s="2" t="s">
        <v>492</v>
      </c>
    </row>
    <row r="453" spans="1:3" x14ac:dyDescent="0.2">
      <c r="A453" s="2">
        <v>451</v>
      </c>
      <c r="B453" s="2">
        <f t="shared" ca="1" si="7"/>
        <v>0.75664541317875988</v>
      </c>
      <c r="C453" s="2" t="s">
        <v>493</v>
      </c>
    </row>
    <row r="454" spans="1:3" x14ac:dyDescent="0.2">
      <c r="A454" s="2">
        <v>452</v>
      </c>
      <c r="B454" s="2">
        <f t="shared" ca="1" si="7"/>
        <v>0.69759769745574995</v>
      </c>
      <c r="C454" s="2" t="s">
        <v>493</v>
      </c>
    </row>
    <row r="455" spans="1:3" x14ac:dyDescent="0.2">
      <c r="A455" s="2">
        <v>453</v>
      </c>
      <c r="B455" s="2">
        <f t="shared" ca="1" si="7"/>
        <v>0.78572864892463556</v>
      </c>
      <c r="C455" s="2" t="s">
        <v>492</v>
      </c>
    </row>
    <row r="456" spans="1:3" x14ac:dyDescent="0.2">
      <c r="A456" s="2">
        <v>454</v>
      </c>
      <c r="B456" s="2">
        <f t="shared" ca="1" si="7"/>
        <v>0.52042371278852406</v>
      </c>
      <c r="C456" s="2" t="s">
        <v>493</v>
      </c>
    </row>
    <row r="457" spans="1:3" x14ac:dyDescent="0.2">
      <c r="A457" s="2">
        <v>455</v>
      </c>
      <c r="B457" s="2">
        <f t="shared" ca="1" si="7"/>
        <v>0.72284939933651826</v>
      </c>
      <c r="C457" s="2" t="s">
        <v>492</v>
      </c>
    </row>
    <row r="458" spans="1:3" x14ac:dyDescent="0.2">
      <c r="A458" s="2">
        <v>456</v>
      </c>
      <c r="B458" s="2">
        <f t="shared" ca="1" si="7"/>
        <v>0.42226141612769053</v>
      </c>
      <c r="C458" s="2" t="s">
        <v>492</v>
      </c>
    </row>
    <row r="459" spans="1:3" x14ac:dyDescent="0.2">
      <c r="A459" s="2">
        <v>457</v>
      </c>
      <c r="B459" s="2">
        <f t="shared" ca="1" si="7"/>
        <v>0.77248941816489203</v>
      </c>
      <c r="C459" s="2" t="s">
        <v>492</v>
      </c>
    </row>
    <row r="460" spans="1:3" x14ac:dyDescent="0.2">
      <c r="A460" s="2">
        <v>458</v>
      </c>
      <c r="B460" s="2">
        <f t="shared" ca="1" si="7"/>
        <v>0.68872160140091787</v>
      </c>
      <c r="C460" s="2" t="s">
        <v>492</v>
      </c>
    </row>
    <row r="461" spans="1:3" x14ac:dyDescent="0.2">
      <c r="A461" s="2">
        <v>459</v>
      </c>
      <c r="B461" s="2">
        <f t="shared" ca="1" si="7"/>
        <v>0.57904734778088407</v>
      </c>
      <c r="C461" s="2" t="s">
        <v>493</v>
      </c>
    </row>
    <row r="462" spans="1:3" x14ac:dyDescent="0.2">
      <c r="A462" s="2">
        <v>460</v>
      </c>
      <c r="B462" s="2">
        <f t="shared" ca="1" si="7"/>
        <v>0.78107844927974512</v>
      </c>
      <c r="C462" s="2" t="s">
        <v>493</v>
      </c>
    </row>
    <row r="463" spans="1:3" x14ac:dyDescent="0.2">
      <c r="A463" s="2">
        <v>461</v>
      </c>
      <c r="B463" s="2">
        <f t="shared" ca="1" si="7"/>
        <v>0.70018407698498186</v>
      </c>
      <c r="C463" s="2" t="s">
        <v>492</v>
      </c>
    </row>
    <row r="464" spans="1:3" x14ac:dyDescent="0.2">
      <c r="A464" s="2">
        <v>462</v>
      </c>
      <c r="B464" s="2">
        <f t="shared" ca="1" si="7"/>
        <v>0.77866863233286088</v>
      </c>
      <c r="C464" s="2" t="s">
        <v>493</v>
      </c>
    </row>
    <row r="465" spans="1:3" x14ac:dyDescent="0.2">
      <c r="A465" s="2">
        <v>463</v>
      </c>
      <c r="B465" s="2">
        <f t="shared" ca="1" si="7"/>
        <v>0.61778470150536968</v>
      </c>
      <c r="C465" s="2" t="s">
        <v>493</v>
      </c>
    </row>
    <row r="466" spans="1:3" x14ac:dyDescent="0.2">
      <c r="A466" s="2">
        <v>464</v>
      </c>
      <c r="B466" s="2">
        <f t="shared" ca="1" si="7"/>
        <v>0.79428586510698429</v>
      </c>
      <c r="C466" s="2" t="s">
        <v>493</v>
      </c>
    </row>
    <row r="467" spans="1:3" x14ac:dyDescent="0.2">
      <c r="A467" s="2">
        <v>465</v>
      </c>
      <c r="B467" s="2">
        <f t="shared" ca="1" si="7"/>
        <v>0.79086967402712149</v>
      </c>
      <c r="C467" s="2" t="s">
        <v>493</v>
      </c>
    </row>
    <row r="468" spans="1:3" x14ac:dyDescent="0.2">
      <c r="A468" s="2">
        <v>466</v>
      </c>
      <c r="B468" s="2">
        <f t="shared" ca="1" si="7"/>
        <v>0.74722593078410615</v>
      </c>
      <c r="C468" s="2" t="s">
        <v>492</v>
      </c>
    </row>
    <row r="469" spans="1:3" x14ac:dyDescent="0.2">
      <c r="A469" s="2">
        <v>467</v>
      </c>
      <c r="B469" s="2">
        <f t="shared" ca="1" si="7"/>
        <v>0.56126433546830079</v>
      </c>
      <c r="C469" s="2" t="s">
        <v>492</v>
      </c>
    </row>
    <row r="470" spans="1:3" x14ac:dyDescent="0.2">
      <c r="A470" s="2">
        <v>468</v>
      </c>
      <c r="B470" s="2">
        <f t="shared" ca="1" si="7"/>
        <v>0.37640571013425989</v>
      </c>
      <c r="C470" s="2" t="s">
        <v>492</v>
      </c>
    </row>
    <row r="471" spans="1:3" x14ac:dyDescent="0.2">
      <c r="A471" s="2">
        <v>469</v>
      </c>
      <c r="B471" s="2">
        <f t="shared" ca="1" si="7"/>
        <v>0.76458540882146253</v>
      </c>
      <c r="C471" s="2" t="s">
        <v>493</v>
      </c>
    </row>
    <row r="472" spans="1:3" x14ac:dyDescent="0.2">
      <c r="A472" s="2">
        <v>470</v>
      </c>
      <c r="B472" s="2">
        <f t="shared" ca="1" si="7"/>
        <v>0.39472924385305835</v>
      </c>
      <c r="C472" s="2" t="s">
        <v>492</v>
      </c>
    </row>
    <row r="473" spans="1:3" x14ac:dyDescent="0.2">
      <c r="A473" s="2">
        <v>471</v>
      </c>
      <c r="B473" s="2">
        <f t="shared" ca="1" si="7"/>
        <v>0.78067919099770133</v>
      </c>
      <c r="C473" s="2" t="s">
        <v>493</v>
      </c>
    </row>
    <row r="474" spans="1:3" x14ac:dyDescent="0.2">
      <c r="A474" s="2">
        <v>472</v>
      </c>
      <c r="B474" s="2">
        <f t="shared" ca="1" si="7"/>
        <v>0.7735739075185577</v>
      </c>
      <c r="C474" s="2" t="s">
        <v>493</v>
      </c>
    </row>
    <row r="475" spans="1:3" x14ac:dyDescent="0.2">
      <c r="A475" s="2">
        <v>473</v>
      </c>
      <c r="B475" s="2">
        <f t="shared" ca="1" si="7"/>
        <v>0.73582067521405525</v>
      </c>
      <c r="C475" s="2" t="s">
        <v>493</v>
      </c>
    </row>
    <row r="476" spans="1:3" x14ac:dyDescent="0.2">
      <c r="A476" s="2">
        <v>474</v>
      </c>
      <c r="B476" s="2">
        <f t="shared" ca="1" si="7"/>
        <v>0.58114929792794057</v>
      </c>
      <c r="C476" s="2" t="s">
        <v>492</v>
      </c>
    </row>
    <row r="477" spans="1:3" x14ac:dyDescent="0.2">
      <c r="A477" s="2">
        <v>475</v>
      </c>
      <c r="B477" s="2">
        <f t="shared" ca="1" si="7"/>
        <v>0.6055662755392921</v>
      </c>
      <c r="C477" s="2" t="s">
        <v>493</v>
      </c>
    </row>
    <row r="478" spans="1:3" x14ac:dyDescent="0.2">
      <c r="A478" s="2">
        <v>476</v>
      </c>
      <c r="B478" s="2">
        <f t="shared" ca="1" si="7"/>
        <v>0.78474341256384439</v>
      </c>
      <c r="C478" s="2" t="s">
        <v>493</v>
      </c>
    </row>
    <row r="479" spans="1:3" x14ac:dyDescent="0.2">
      <c r="A479" s="2">
        <v>477</v>
      </c>
      <c r="B479" s="2">
        <f t="shared" ca="1" si="7"/>
        <v>0.50500791923723709</v>
      </c>
      <c r="C479" s="2" t="s">
        <v>492</v>
      </c>
    </row>
    <row r="480" spans="1:3" x14ac:dyDescent="0.2">
      <c r="A480" s="2">
        <v>478</v>
      </c>
      <c r="B480" s="2">
        <f t="shared" ca="1" si="7"/>
        <v>0.60246860353506926</v>
      </c>
      <c r="C480" s="2" t="s">
        <v>492</v>
      </c>
    </row>
    <row r="481" spans="1:3" x14ac:dyDescent="0.2">
      <c r="A481" s="2">
        <v>479</v>
      </c>
      <c r="B481" s="2">
        <f t="shared" ca="1" si="7"/>
        <v>0.76272322133247938</v>
      </c>
      <c r="C481" s="2" t="s">
        <v>493</v>
      </c>
    </row>
    <row r="482" spans="1:3" x14ac:dyDescent="0.2">
      <c r="A482" s="2">
        <v>480</v>
      </c>
      <c r="B482" s="2">
        <f t="shared" ca="1" si="7"/>
        <v>0.75688078372141809</v>
      </c>
      <c r="C482" s="2" t="s">
        <v>493</v>
      </c>
    </row>
    <row r="483" spans="1:3" x14ac:dyDescent="0.2">
      <c r="A483" s="2">
        <v>481</v>
      </c>
      <c r="B483" s="2">
        <f t="shared" ca="1" si="7"/>
        <v>0.61549395395147311</v>
      </c>
      <c r="C483" s="2" t="s">
        <v>492</v>
      </c>
    </row>
    <row r="484" spans="1:3" x14ac:dyDescent="0.2">
      <c r="A484" s="2">
        <v>482</v>
      </c>
      <c r="B484" s="2">
        <f t="shared" ca="1" si="7"/>
        <v>0.68530156821049404</v>
      </c>
      <c r="C484" s="2" t="s">
        <v>492</v>
      </c>
    </row>
    <row r="485" spans="1:3" x14ac:dyDescent="0.2">
      <c r="A485" s="2">
        <v>483</v>
      </c>
      <c r="B485" s="2">
        <f t="shared" ca="1" si="7"/>
        <v>0.65092619648847394</v>
      </c>
      <c r="C485" s="2" t="s">
        <v>493</v>
      </c>
    </row>
    <row r="486" spans="1:3" x14ac:dyDescent="0.2">
      <c r="A486" s="2">
        <v>484</v>
      </c>
      <c r="B486" s="2">
        <f t="shared" ca="1" si="7"/>
        <v>0.76355566694481858</v>
      </c>
      <c r="C486" s="2" t="s">
        <v>493</v>
      </c>
    </row>
    <row r="487" spans="1:3" x14ac:dyDescent="0.2">
      <c r="A487" s="2">
        <v>485</v>
      </c>
      <c r="B487" s="2">
        <f t="shared" ca="1" si="7"/>
        <v>0.71966797006504002</v>
      </c>
      <c r="C487" s="2" t="s">
        <v>493</v>
      </c>
    </row>
    <row r="488" spans="1:3" x14ac:dyDescent="0.2">
      <c r="A488" s="2">
        <v>486</v>
      </c>
      <c r="B488" s="2">
        <f t="shared" ca="1" si="7"/>
        <v>0.61832910942787345</v>
      </c>
      <c r="C488" s="2" t="s">
        <v>492</v>
      </c>
    </row>
    <row r="489" spans="1:3" x14ac:dyDescent="0.2">
      <c r="A489" s="2">
        <v>487</v>
      </c>
      <c r="B489" s="2">
        <f t="shared" ca="1" si="7"/>
        <v>0.64441346107697084</v>
      </c>
      <c r="C489" s="2" t="s">
        <v>493</v>
      </c>
    </row>
    <row r="490" spans="1:3" x14ac:dyDescent="0.2">
      <c r="A490" s="2">
        <v>488</v>
      </c>
      <c r="B490" s="2">
        <f t="shared" ca="1" si="7"/>
        <v>0.3680303450004383</v>
      </c>
      <c r="C490" s="2" t="s">
        <v>492</v>
      </c>
    </row>
    <row r="491" spans="1:3" x14ac:dyDescent="0.2">
      <c r="A491" s="2">
        <v>489</v>
      </c>
      <c r="B491" s="2">
        <f t="shared" ca="1" si="7"/>
        <v>0.57080554270441752</v>
      </c>
      <c r="C491" s="2" t="s">
        <v>492</v>
      </c>
    </row>
    <row r="492" spans="1:3" x14ac:dyDescent="0.2">
      <c r="A492" s="2">
        <v>490</v>
      </c>
      <c r="B492" s="2">
        <f t="shared" ca="1" si="7"/>
        <v>0.71457006525243871</v>
      </c>
      <c r="C492" s="2" t="s">
        <v>493</v>
      </c>
    </row>
    <row r="493" spans="1:3" x14ac:dyDescent="0.2">
      <c r="A493" s="2">
        <v>491</v>
      </c>
      <c r="B493" s="2">
        <f t="shared" ca="1" si="7"/>
        <v>0.35255433413333648</v>
      </c>
      <c r="C493" s="2" t="s">
        <v>492</v>
      </c>
    </row>
    <row r="494" spans="1:3" x14ac:dyDescent="0.2">
      <c r="A494" s="2">
        <v>492</v>
      </c>
      <c r="B494" s="2">
        <f t="shared" ca="1" si="7"/>
        <v>0.75197252437903206</v>
      </c>
      <c r="C494" s="2" t="s">
        <v>493</v>
      </c>
    </row>
    <row r="495" spans="1:3" x14ac:dyDescent="0.2">
      <c r="A495" s="2">
        <v>493</v>
      </c>
      <c r="B495" s="2">
        <f t="shared" ca="1" si="7"/>
        <v>0.58529821891306766</v>
      </c>
      <c r="C495" s="2" t="s">
        <v>492</v>
      </c>
    </row>
    <row r="496" spans="1:3" x14ac:dyDescent="0.2">
      <c r="A496" s="2">
        <v>494</v>
      </c>
      <c r="B496" s="2">
        <f t="shared" ca="1" si="7"/>
        <v>0.60466479899907877</v>
      </c>
      <c r="C496" s="2" t="s">
        <v>492</v>
      </c>
    </row>
    <row r="497" spans="1:3" x14ac:dyDescent="0.2">
      <c r="A497" s="2">
        <v>495</v>
      </c>
      <c r="B497" s="2">
        <f t="shared" ca="1" si="7"/>
        <v>0.52462460493300811</v>
      </c>
      <c r="C497" s="2" t="s">
        <v>493</v>
      </c>
    </row>
    <row r="498" spans="1:3" x14ac:dyDescent="0.2">
      <c r="A498" s="2">
        <v>496</v>
      </c>
      <c r="B498" s="2">
        <f t="shared" ca="1" si="7"/>
        <v>0.71817095245860652</v>
      </c>
      <c r="C498" s="2" t="s">
        <v>493</v>
      </c>
    </row>
    <row r="499" spans="1:3" x14ac:dyDescent="0.2">
      <c r="A499" s="2">
        <v>497</v>
      </c>
      <c r="B499" s="2">
        <f t="shared" ca="1" si="7"/>
        <v>0.82966759908449617</v>
      </c>
      <c r="C499" s="2" t="s">
        <v>493</v>
      </c>
    </row>
    <row r="500" spans="1:3" x14ac:dyDescent="0.2">
      <c r="A500" s="2">
        <v>498</v>
      </c>
      <c r="B500" s="2">
        <f t="shared" ca="1" si="7"/>
        <v>0.85448598881948934</v>
      </c>
      <c r="C500" s="2" t="s">
        <v>492</v>
      </c>
    </row>
    <row r="501" spans="1:3" x14ac:dyDescent="0.2">
      <c r="A501" s="2">
        <v>499</v>
      </c>
      <c r="B501" s="2">
        <f t="shared" ca="1" si="7"/>
        <v>0.73700635009515658</v>
      </c>
      <c r="C501" s="2" t="s">
        <v>493</v>
      </c>
    </row>
    <row r="502" spans="1:3" x14ac:dyDescent="0.2">
      <c r="A502" s="2">
        <v>500</v>
      </c>
      <c r="B502" s="2">
        <f t="shared" ca="1" si="7"/>
        <v>0.50676547432767083</v>
      </c>
      <c r="C502" s="2" t="s">
        <v>493</v>
      </c>
    </row>
    <row r="503" spans="1:3" x14ac:dyDescent="0.2">
      <c r="A503" s="2">
        <v>501</v>
      </c>
      <c r="B503" s="2">
        <f t="shared" ca="1" si="7"/>
        <v>0.79933714952139612</v>
      </c>
      <c r="C503" s="2" t="s">
        <v>492</v>
      </c>
    </row>
    <row r="504" spans="1:3" x14ac:dyDescent="0.2">
      <c r="A504" s="2">
        <v>502</v>
      </c>
      <c r="B504" s="2">
        <f t="shared" ca="1" si="7"/>
        <v>0.72421152295308411</v>
      </c>
      <c r="C504" s="2" t="s">
        <v>492</v>
      </c>
    </row>
    <row r="505" spans="1:3" x14ac:dyDescent="0.2">
      <c r="A505" s="2">
        <v>503</v>
      </c>
      <c r="B505" s="2">
        <f t="shared" ca="1" si="7"/>
        <v>0.77328698081133052</v>
      </c>
      <c r="C505" s="2" t="s">
        <v>492</v>
      </c>
    </row>
    <row r="506" spans="1:3" x14ac:dyDescent="0.2">
      <c r="A506" s="2">
        <v>504</v>
      </c>
      <c r="B506" s="2">
        <f t="shared" ca="1" si="7"/>
        <v>0.44818726538000064</v>
      </c>
      <c r="C506" s="2" t="s">
        <v>492</v>
      </c>
    </row>
    <row r="507" spans="1:3" x14ac:dyDescent="0.2">
      <c r="A507" s="2">
        <v>505</v>
      </c>
      <c r="B507" s="2">
        <f t="shared" ca="1" si="7"/>
        <v>0.92689562014005344</v>
      </c>
      <c r="C507" s="2" t="s">
        <v>493</v>
      </c>
    </row>
    <row r="508" spans="1:3" x14ac:dyDescent="0.2">
      <c r="A508" s="2">
        <v>506</v>
      </c>
      <c r="B508" s="2">
        <f t="shared" ca="1" si="7"/>
        <v>0.70494902478053567</v>
      </c>
      <c r="C508" s="2" t="s">
        <v>493</v>
      </c>
    </row>
    <row r="509" spans="1:3" x14ac:dyDescent="0.2">
      <c r="A509" s="2">
        <v>507</v>
      </c>
      <c r="B509" s="2">
        <f t="shared" ca="1" si="7"/>
        <v>0.62524080071221488</v>
      </c>
      <c r="C509" s="2" t="s">
        <v>493</v>
      </c>
    </row>
    <row r="510" spans="1:3" x14ac:dyDescent="0.2">
      <c r="A510" s="2">
        <v>508</v>
      </c>
      <c r="B510" s="2">
        <f t="shared" ca="1" si="7"/>
        <v>0.6427338633363946</v>
      </c>
      <c r="C510" s="2" t="s">
        <v>492</v>
      </c>
    </row>
    <row r="511" spans="1:3" x14ac:dyDescent="0.2">
      <c r="A511" s="2">
        <v>509</v>
      </c>
      <c r="B511" s="2">
        <f t="shared" ca="1" si="7"/>
        <v>0.72318541887126331</v>
      </c>
      <c r="C511" s="2" t="s">
        <v>493</v>
      </c>
    </row>
    <row r="512" spans="1:3" x14ac:dyDescent="0.2">
      <c r="A512" s="2">
        <v>510</v>
      </c>
      <c r="B512" s="2">
        <f t="shared" ca="1" si="7"/>
        <v>0.68704149348885823</v>
      </c>
      <c r="C512" s="2" t="s">
        <v>493</v>
      </c>
    </row>
    <row r="513" spans="1:3" x14ac:dyDescent="0.2">
      <c r="A513" s="2">
        <v>511</v>
      </c>
      <c r="B513" s="2">
        <f t="shared" ca="1" si="7"/>
        <v>0.56180162572161541</v>
      </c>
      <c r="C513" s="2" t="s">
        <v>493</v>
      </c>
    </row>
    <row r="514" spans="1:3" x14ac:dyDescent="0.2">
      <c r="A514" s="2">
        <v>512</v>
      </c>
      <c r="B514" s="2">
        <f t="shared" ca="1" si="7"/>
        <v>0.63115020817828515</v>
      </c>
      <c r="C514" s="2" t="s">
        <v>493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0.65332697225596525</v>
      </c>
      <c r="C515" s="2" t="s">
        <v>493</v>
      </c>
    </row>
    <row r="516" spans="1:3" x14ac:dyDescent="0.2">
      <c r="A516" s="2">
        <v>514</v>
      </c>
      <c r="B516" s="2">
        <f t="shared" ca="1" si="8"/>
        <v>0.59831827449619535</v>
      </c>
      <c r="C516" s="2" t="s">
        <v>492</v>
      </c>
    </row>
    <row r="517" spans="1:3" x14ac:dyDescent="0.2">
      <c r="A517" s="2">
        <v>515</v>
      </c>
      <c r="B517" s="2">
        <f t="shared" ca="1" si="8"/>
        <v>0.88353113609076372</v>
      </c>
      <c r="C517" s="2" t="s">
        <v>493</v>
      </c>
    </row>
    <row r="518" spans="1:3" x14ac:dyDescent="0.2">
      <c r="A518" s="2">
        <v>516</v>
      </c>
      <c r="B518" s="2">
        <f t="shared" ca="1" si="8"/>
        <v>0.73125836872495908</v>
      </c>
      <c r="C518" s="2" t="s">
        <v>493</v>
      </c>
    </row>
    <row r="519" spans="1:3" x14ac:dyDescent="0.2">
      <c r="A519" s="2">
        <v>517</v>
      </c>
      <c r="B519" s="2">
        <f t="shared" ca="1" si="8"/>
        <v>0.67531349967686427</v>
      </c>
      <c r="C519" s="2" t="s">
        <v>493</v>
      </c>
    </row>
    <row r="520" spans="1:3" x14ac:dyDescent="0.2">
      <c r="A520" s="2">
        <v>518</v>
      </c>
      <c r="B520" s="2">
        <f t="shared" ca="1" si="8"/>
        <v>0.6259939274281856</v>
      </c>
      <c r="C520" s="2" t="s">
        <v>492</v>
      </c>
    </row>
    <row r="521" spans="1:3" x14ac:dyDescent="0.2">
      <c r="A521" s="2">
        <v>519</v>
      </c>
      <c r="B521" s="2">
        <f t="shared" ca="1" si="8"/>
        <v>0.7507673758575889</v>
      </c>
      <c r="C521" s="2" t="s">
        <v>493</v>
      </c>
    </row>
    <row r="522" spans="1:3" x14ac:dyDescent="0.2">
      <c r="A522" s="2">
        <v>520</v>
      </c>
      <c r="B522" s="2">
        <f t="shared" ca="1" si="8"/>
        <v>0.5072227378061821</v>
      </c>
      <c r="C522" s="2" t="s">
        <v>492</v>
      </c>
    </row>
    <row r="523" spans="1:3" x14ac:dyDescent="0.2">
      <c r="A523" s="2">
        <v>521</v>
      </c>
      <c r="B523" s="2">
        <f t="shared" ca="1" si="8"/>
        <v>0.54889002768941952</v>
      </c>
      <c r="C523" s="2" t="s">
        <v>492</v>
      </c>
    </row>
    <row r="524" spans="1:3" x14ac:dyDescent="0.2">
      <c r="A524" s="2">
        <v>522</v>
      </c>
      <c r="B524" s="2">
        <f t="shared" ca="1" si="8"/>
        <v>0.73848060533528503</v>
      </c>
      <c r="C524" s="2" t="s">
        <v>493</v>
      </c>
    </row>
    <row r="525" spans="1:3" x14ac:dyDescent="0.2">
      <c r="A525" s="2">
        <v>523</v>
      </c>
      <c r="B525" s="2">
        <f t="shared" ca="1" si="8"/>
        <v>0.61274238507635359</v>
      </c>
      <c r="C525" s="2" t="s">
        <v>493</v>
      </c>
    </row>
    <row r="526" spans="1:3" x14ac:dyDescent="0.2">
      <c r="A526" s="2">
        <v>524</v>
      </c>
      <c r="B526" s="2">
        <f t="shared" ca="1" si="8"/>
        <v>0.66288673435923717</v>
      </c>
      <c r="C526" s="2" t="s">
        <v>492</v>
      </c>
    </row>
    <row r="527" spans="1:3" x14ac:dyDescent="0.2">
      <c r="A527" s="2">
        <v>525</v>
      </c>
      <c r="B527" s="2">
        <f t="shared" ca="1" si="8"/>
        <v>0.6637545815308511</v>
      </c>
      <c r="C527" s="2" t="s">
        <v>493</v>
      </c>
    </row>
    <row r="528" spans="1:3" x14ac:dyDescent="0.2">
      <c r="A528" s="2">
        <v>526</v>
      </c>
      <c r="B528" s="2">
        <f t="shared" ca="1" si="8"/>
        <v>0.37929196993807768</v>
      </c>
      <c r="C528" s="2" t="s">
        <v>492</v>
      </c>
    </row>
    <row r="529" spans="1:3" x14ac:dyDescent="0.2">
      <c r="A529" s="2">
        <v>527</v>
      </c>
      <c r="B529" s="2">
        <f t="shared" ca="1" si="8"/>
        <v>0.45464546115177673</v>
      </c>
      <c r="C529" s="2" t="s">
        <v>492</v>
      </c>
    </row>
    <row r="530" spans="1:3" x14ac:dyDescent="0.2">
      <c r="A530" s="2">
        <v>528</v>
      </c>
      <c r="B530" s="2">
        <f t="shared" ca="1" si="8"/>
        <v>0.66460079761261648</v>
      </c>
      <c r="C530" s="2" t="s">
        <v>493</v>
      </c>
    </row>
    <row r="531" spans="1:3" x14ac:dyDescent="0.2">
      <c r="A531" s="2">
        <v>529</v>
      </c>
      <c r="B531" s="2">
        <f t="shared" ca="1" si="8"/>
        <v>0.78858649710070094</v>
      </c>
      <c r="C531" s="2" t="s">
        <v>493</v>
      </c>
    </row>
    <row r="532" spans="1:3" x14ac:dyDescent="0.2">
      <c r="A532" s="2">
        <v>530</v>
      </c>
      <c r="B532" s="2">
        <f t="shared" ca="1" si="8"/>
        <v>0.40299122429520329</v>
      </c>
      <c r="C532" s="2" t="s">
        <v>492</v>
      </c>
    </row>
    <row r="533" spans="1:3" x14ac:dyDescent="0.2">
      <c r="A533" s="2">
        <v>531</v>
      </c>
      <c r="B533" s="2">
        <f t="shared" ca="1" si="8"/>
        <v>0.71350662567290368</v>
      </c>
      <c r="C533" s="2" t="s">
        <v>493</v>
      </c>
    </row>
    <row r="534" spans="1:3" x14ac:dyDescent="0.2">
      <c r="A534" s="2">
        <v>532</v>
      </c>
      <c r="B534" s="2">
        <f t="shared" ca="1" si="8"/>
        <v>0.44171491590441581</v>
      </c>
      <c r="C534" s="2" t="s">
        <v>492</v>
      </c>
    </row>
    <row r="535" spans="1:3" x14ac:dyDescent="0.2">
      <c r="A535" s="2">
        <v>533</v>
      </c>
      <c r="B535" s="2">
        <f t="shared" ca="1" si="8"/>
        <v>0.56983583025287077</v>
      </c>
      <c r="C535" s="2" t="s">
        <v>492</v>
      </c>
    </row>
    <row r="536" spans="1:3" x14ac:dyDescent="0.2">
      <c r="A536" s="2">
        <v>534</v>
      </c>
      <c r="B536" s="2">
        <f t="shared" ca="1" si="8"/>
        <v>0.75253436703151488</v>
      </c>
      <c r="C536" s="2" t="s">
        <v>493</v>
      </c>
    </row>
    <row r="537" spans="1:3" x14ac:dyDescent="0.2">
      <c r="A537" s="2">
        <v>535</v>
      </c>
      <c r="B537" s="2">
        <f t="shared" ca="1" si="8"/>
        <v>0.5097830766059579</v>
      </c>
      <c r="C537" s="2" t="s">
        <v>492</v>
      </c>
    </row>
    <row r="538" spans="1:3" x14ac:dyDescent="0.2">
      <c r="A538" s="2">
        <v>536</v>
      </c>
      <c r="B538" s="2">
        <f t="shared" ca="1" si="8"/>
        <v>0.54912875645860149</v>
      </c>
      <c r="C538" s="2" t="s">
        <v>492</v>
      </c>
    </row>
    <row r="539" spans="1:3" x14ac:dyDescent="0.2">
      <c r="A539" s="2">
        <v>537</v>
      </c>
      <c r="B539" s="2">
        <f t="shared" ca="1" si="8"/>
        <v>0.48260133685463691</v>
      </c>
      <c r="C539" s="2" t="s">
        <v>492</v>
      </c>
    </row>
    <row r="540" spans="1:3" x14ac:dyDescent="0.2">
      <c r="A540" s="2">
        <v>538</v>
      </c>
      <c r="B540" s="2">
        <f t="shared" ca="1" si="8"/>
        <v>0.63537812967942409</v>
      </c>
      <c r="C540" s="2" t="s">
        <v>493</v>
      </c>
    </row>
    <row r="541" spans="1:3" x14ac:dyDescent="0.2">
      <c r="A541" s="2">
        <v>539</v>
      </c>
      <c r="B541" s="2">
        <f t="shared" ca="1" si="8"/>
        <v>0.56280980984817597</v>
      </c>
      <c r="C541" s="2" t="s">
        <v>492</v>
      </c>
    </row>
    <row r="542" spans="1:3" x14ac:dyDescent="0.2">
      <c r="A542" s="2">
        <v>540</v>
      </c>
      <c r="B542" s="2">
        <f t="shared" ca="1" si="8"/>
        <v>0.50728483590054863</v>
      </c>
      <c r="C542" s="2" t="s">
        <v>492</v>
      </c>
    </row>
    <row r="543" spans="1:3" x14ac:dyDescent="0.2">
      <c r="A543" s="2">
        <v>541</v>
      </c>
      <c r="B543" s="2">
        <f t="shared" ca="1" si="8"/>
        <v>0.84414946001081548</v>
      </c>
      <c r="C543" s="2" t="s">
        <v>492</v>
      </c>
    </row>
    <row r="544" spans="1:3" x14ac:dyDescent="0.2">
      <c r="A544" s="2">
        <v>542</v>
      </c>
      <c r="B544" s="2">
        <f t="shared" ca="1" si="8"/>
        <v>0.56973181483153201</v>
      </c>
      <c r="C544" s="2" t="s">
        <v>493</v>
      </c>
    </row>
    <row r="545" spans="1:3" x14ac:dyDescent="0.2">
      <c r="A545" s="2">
        <v>543</v>
      </c>
      <c r="B545" s="2">
        <f t="shared" ca="1" si="8"/>
        <v>0.7318840236437465</v>
      </c>
      <c r="C545" s="2" t="s">
        <v>493</v>
      </c>
    </row>
    <row r="546" spans="1:3" x14ac:dyDescent="0.2">
      <c r="A546" s="2">
        <v>544</v>
      </c>
      <c r="B546" s="2">
        <f t="shared" ca="1" si="8"/>
        <v>0.60246021882315881</v>
      </c>
      <c r="C546" s="2" t="s">
        <v>493</v>
      </c>
    </row>
    <row r="547" spans="1:3" x14ac:dyDescent="0.2">
      <c r="A547" s="2">
        <v>545</v>
      </c>
      <c r="B547" s="2">
        <f t="shared" ca="1" si="8"/>
        <v>0.90022816784238846</v>
      </c>
      <c r="C547" s="2" t="s">
        <v>492</v>
      </c>
    </row>
    <row r="548" spans="1:3" x14ac:dyDescent="0.2">
      <c r="A548" s="2">
        <v>546</v>
      </c>
      <c r="B548" s="2">
        <f t="shared" ca="1" si="8"/>
        <v>0.63924988225218093</v>
      </c>
      <c r="C548" s="2" t="s">
        <v>492</v>
      </c>
    </row>
    <row r="549" spans="1:3" x14ac:dyDescent="0.2">
      <c r="A549" s="2">
        <v>547</v>
      </c>
      <c r="B549" s="2">
        <f t="shared" ca="1" si="8"/>
        <v>0.86713534254836533</v>
      </c>
      <c r="C549" s="2" t="s">
        <v>493</v>
      </c>
    </row>
    <row r="550" spans="1:3" x14ac:dyDescent="0.2">
      <c r="A550" s="2">
        <v>548</v>
      </c>
      <c r="B550" s="2">
        <f t="shared" ca="1" si="8"/>
        <v>0.74042845832194704</v>
      </c>
      <c r="C550" s="2" t="s">
        <v>493</v>
      </c>
    </row>
    <row r="551" spans="1:3" x14ac:dyDescent="0.2">
      <c r="A551" s="2">
        <v>549</v>
      </c>
      <c r="B551" s="2">
        <f t="shared" ca="1" si="8"/>
        <v>0.42021761276364722</v>
      </c>
      <c r="C551" s="2" t="s">
        <v>492</v>
      </c>
    </row>
    <row r="552" spans="1:3" x14ac:dyDescent="0.2">
      <c r="A552" s="2">
        <v>550</v>
      </c>
      <c r="B552" s="2">
        <f t="shared" ca="1" si="8"/>
        <v>0.61322141192221014</v>
      </c>
      <c r="C552" s="2" t="s">
        <v>493</v>
      </c>
    </row>
    <row r="553" spans="1:3" x14ac:dyDescent="0.2">
      <c r="A553" s="2">
        <v>551</v>
      </c>
      <c r="B553" s="2">
        <f t="shared" ca="1" si="8"/>
        <v>0.6323513887626292</v>
      </c>
      <c r="C553" s="2" t="s">
        <v>492</v>
      </c>
    </row>
    <row r="554" spans="1:3" x14ac:dyDescent="0.2">
      <c r="A554" s="2">
        <v>552</v>
      </c>
      <c r="B554" s="2">
        <f t="shared" ca="1" si="8"/>
        <v>0.68550785687728222</v>
      </c>
      <c r="C554" s="2" t="s">
        <v>492</v>
      </c>
    </row>
    <row r="555" spans="1:3" x14ac:dyDescent="0.2">
      <c r="A555" s="2">
        <v>553</v>
      </c>
      <c r="B555" s="2">
        <f t="shared" ca="1" si="8"/>
        <v>0.38199289929159397</v>
      </c>
      <c r="C555" s="2" t="s">
        <v>492</v>
      </c>
    </row>
    <row r="556" spans="1:3" x14ac:dyDescent="0.2">
      <c r="A556" s="2">
        <v>554</v>
      </c>
      <c r="B556" s="2">
        <f t="shared" ca="1" si="8"/>
        <v>0.64178834039260813</v>
      </c>
      <c r="C556" s="2" t="s">
        <v>493</v>
      </c>
    </row>
    <row r="557" spans="1:3" x14ac:dyDescent="0.2">
      <c r="A557" s="2">
        <v>555</v>
      </c>
      <c r="B557" s="2">
        <f t="shared" ca="1" si="8"/>
        <v>0.39125618700378018</v>
      </c>
      <c r="C557" s="2" t="s">
        <v>492</v>
      </c>
    </row>
    <row r="558" spans="1:3" x14ac:dyDescent="0.2">
      <c r="A558" s="2">
        <v>556</v>
      </c>
      <c r="B558" s="2">
        <f t="shared" ca="1" si="8"/>
        <v>0.71725560013939826</v>
      </c>
      <c r="C558" s="2" t="s">
        <v>493</v>
      </c>
    </row>
    <row r="559" spans="1:3" x14ac:dyDescent="0.2">
      <c r="A559" s="2">
        <v>557</v>
      </c>
      <c r="B559" s="2">
        <f t="shared" ca="1" si="8"/>
        <v>0.81374791817615189</v>
      </c>
      <c r="C559" s="2" t="s">
        <v>493</v>
      </c>
    </row>
    <row r="560" spans="1:3" x14ac:dyDescent="0.2">
      <c r="A560" s="2">
        <v>558</v>
      </c>
      <c r="B560" s="2">
        <f t="shared" ca="1" si="8"/>
        <v>0.62937562425155313</v>
      </c>
      <c r="C560" s="2" t="s">
        <v>492</v>
      </c>
    </row>
    <row r="561" spans="1:3" x14ac:dyDescent="0.2">
      <c r="A561" s="2">
        <v>559</v>
      </c>
      <c r="B561" s="2">
        <f t="shared" ca="1" si="8"/>
        <v>0.70666165527821279</v>
      </c>
      <c r="C561" s="2" t="s">
        <v>493</v>
      </c>
    </row>
    <row r="562" spans="1:3" x14ac:dyDescent="0.2">
      <c r="A562" s="2">
        <v>560</v>
      </c>
      <c r="B562" s="2">
        <f t="shared" ca="1" si="8"/>
        <v>0.50136345480958822</v>
      </c>
      <c r="C562" s="2" t="s">
        <v>492</v>
      </c>
    </row>
    <row r="563" spans="1:3" x14ac:dyDescent="0.2">
      <c r="A563" s="2">
        <v>561</v>
      </c>
      <c r="B563" s="2">
        <f t="shared" ca="1" si="8"/>
        <v>0.6615452504056164</v>
      </c>
      <c r="C563" s="2" t="s">
        <v>492</v>
      </c>
    </row>
    <row r="564" spans="1:3" x14ac:dyDescent="0.2">
      <c r="A564" s="2">
        <v>562</v>
      </c>
      <c r="B564" s="2">
        <f t="shared" ca="1" si="8"/>
        <v>0.40590552699358817</v>
      </c>
      <c r="C564" s="2" t="s">
        <v>492</v>
      </c>
    </row>
    <row r="565" spans="1:3" x14ac:dyDescent="0.2">
      <c r="A565" s="2">
        <v>563</v>
      </c>
      <c r="B565" s="2">
        <f t="shared" ca="1" si="8"/>
        <v>0.47383493721063885</v>
      </c>
      <c r="C565" s="2" t="s">
        <v>492</v>
      </c>
    </row>
    <row r="566" spans="1:3" x14ac:dyDescent="0.2">
      <c r="A566" s="2">
        <v>564</v>
      </c>
      <c r="B566" s="2">
        <f t="shared" ca="1" si="8"/>
        <v>0.49978270789981705</v>
      </c>
      <c r="C566" s="2" t="s">
        <v>492</v>
      </c>
    </row>
    <row r="567" spans="1:3" x14ac:dyDescent="0.2">
      <c r="A567" s="2">
        <v>565</v>
      </c>
      <c r="B567" s="2">
        <f t="shared" ca="1" si="8"/>
        <v>0.54796386297852384</v>
      </c>
      <c r="C567" s="2" t="s">
        <v>492</v>
      </c>
    </row>
    <row r="568" spans="1:3" x14ac:dyDescent="0.2">
      <c r="A568" s="2">
        <v>566</v>
      </c>
      <c r="B568" s="2">
        <f t="shared" ca="1" si="8"/>
        <v>0.71102375268401463</v>
      </c>
      <c r="C568" s="2" t="s">
        <v>493</v>
      </c>
    </row>
    <row r="569" spans="1:3" x14ac:dyDescent="0.2">
      <c r="A569" s="2">
        <v>567</v>
      </c>
      <c r="B569" s="2">
        <f t="shared" ca="1" si="8"/>
        <v>0.60117526278728728</v>
      </c>
      <c r="C569" s="2" t="s">
        <v>493</v>
      </c>
    </row>
    <row r="570" spans="1:3" x14ac:dyDescent="0.2">
      <c r="A570" s="2">
        <v>568</v>
      </c>
      <c r="B570" s="2">
        <f t="shared" ca="1" si="8"/>
        <v>0.51947424588343627</v>
      </c>
      <c r="C570" s="2" t="s">
        <v>493</v>
      </c>
    </row>
    <row r="571" spans="1:3" x14ac:dyDescent="0.2">
      <c r="A571" s="2">
        <v>569</v>
      </c>
      <c r="B571" s="2">
        <f t="shared" ca="1" si="8"/>
        <v>0.56598485330889647</v>
      </c>
      <c r="C571" s="2" t="s">
        <v>492</v>
      </c>
    </row>
    <row r="572" spans="1:3" x14ac:dyDescent="0.2">
      <c r="A572" s="2">
        <v>570</v>
      </c>
      <c r="B572" s="2">
        <f t="shared" ca="1" si="8"/>
        <v>0.58152027100290304</v>
      </c>
      <c r="C572" s="2" t="s">
        <v>493</v>
      </c>
    </row>
    <row r="573" spans="1:3" x14ac:dyDescent="0.2">
      <c r="A573" s="2">
        <v>571</v>
      </c>
      <c r="B573" s="2">
        <f t="shared" ca="1" si="8"/>
        <v>0.6138352914725238</v>
      </c>
      <c r="C573" s="2" t="s">
        <v>492</v>
      </c>
    </row>
    <row r="574" spans="1:3" x14ac:dyDescent="0.2">
      <c r="A574" s="2">
        <v>572</v>
      </c>
      <c r="B574" s="2">
        <f t="shared" ca="1" si="8"/>
        <v>0.69872912317177738</v>
      </c>
      <c r="C574" s="2" t="s">
        <v>493</v>
      </c>
    </row>
    <row r="575" spans="1:3" x14ac:dyDescent="0.2">
      <c r="A575" s="2">
        <v>573</v>
      </c>
      <c r="B575" s="2">
        <f t="shared" ca="1" si="8"/>
        <v>0.51855902063899406</v>
      </c>
      <c r="C575" s="2" t="s">
        <v>493</v>
      </c>
    </row>
    <row r="576" spans="1:3" x14ac:dyDescent="0.2">
      <c r="A576" s="2">
        <v>574</v>
      </c>
      <c r="B576" s="2">
        <f t="shared" ca="1" si="8"/>
        <v>0.71284026871347272</v>
      </c>
      <c r="C576" s="2" t="s">
        <v>493</v>
      </c>
    </row>
    <row r="577" spans="1:3" x14ac:dyDescent="0.2">
      <c r="A577" s="2">
        <v>575</v>
      </c>
      <c r="B577" s="2">
        <f t="shared" ca="1" si="8"/>
        <v>0.56309757901661084</v>
      </c>
      <c r="C577" s="2" t="s">
        <v>492</v>
      </c>
    </row>
    <row r="578" spans="1:3" x14ac:dyDescent="0.2">
      <c r="A578" s="2">
        <v>576</v>
      </c>
      <c r="B578" s="2">
        <f t="shared" ca="1" si="8"/>
        <v>0.63221879802815151</v>
      </c>
      <c r="C578" s="2" t="s">
        <v>492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0.53693649643896346</v>
      </c>
      <c r="C579" s="2" t="s">
        <v>492</v>
      </c>
    </row>
    <row r="580" spans="1:3" x14ac:dyDescent="0.2">
      <c r="A580" s="2">
        <v>578</v>
      </c>
      <c r="B580" s="2">
        <f t="shared" ca="1" si="9"/>
        <v>0.75605317230406388</v>
      </c>
      <c r="C580" s="2" t="s">
        <v>493</v>
      </c>
    </row>
    <row r="581" spans="1:3" x14ac:dyDescent="0.2">
      <c r="A581" s="2">
        <v>579</v>
      </c>
      <c r="B581" s="2">
        <f t="shared" ca="1" si="9"/>
        <v>0.66498003952567286</v>
      </c>
      <c r="C581" s="2" t="s">
        <v>493</v>
      </c>
    </row>
    <row r="582" spans="1:3" x14ac:dyDescent="0.2">
      <c r="A582" s="2">
        <v>580</v>
      </c>
      <c r="B582" s="2">
        <f t="shared" ca="1" si="9"/>
        <v>0.60029777575332821</v>
      </c>
      <c r="C582" s="2" t="s">
        <v>493</v>
      </c>
    </row>
    <row r="583" spans="1:3" x14ac:dyDescent="0.2">
      <c r="A583" s="2">
        <v>581</v>
      </c>
      <c r="B583" s="2">
        <f t="shared" ca="1" si="9"/>
        <v>0.84586505522148769</v>
      </c>
      <c r="C583" s="2" t="s">
        <v>492</v>
      </c>
    </row>
    <row r="584" spans="1:3" x14ac:dyDescent="0.2">
      <c r="A584" s="2">
        <v>582</v>
      </c>
      <c r="B584" s="2">
        <f t="shared" ca="1" si="9"/>
        <v>0.80921248209368857</v>
      </c>
      <c r="C584" s="2" t="s">
        <v>493</v>
      </c>
    </row>
    <row r="585" spans="1:3" x14ac:dyDescent="0.2">
      <c r="A585" s="2">
        <v>583</v>
      </c>
      <c r="B585" s="2">
        <f t="shared" ca="1" si="9"/>
        <v>0.64624236898393284</v>
      </c>
      <c r="C585" s="2" t="s">
        <v>492</v>
      </c>
    </row>
    <row r="586" spans="1:3" x14ac:dyDescent="0.2">
      <c r="A586" s="2">
        <v>584</v>
      </c>
      <c r="B586" s="2">
        <f t="shared" ca="1" si="9"/>
        <v>0.58290129733891916</v>
      </c>
      <c r="C586" s="2" t="s">
        <v>493</v>
      </c>
    </row>
    <row r="587" spans="1:3" x14ac:dyDescent="0.2">
      <c r="A587" s="2">
        <v>585</v>
      </c>
      <c r="B587" s="2">
        <f t="shared" ca="1" si="9"/>
        <v>0.49345443003682715</v>
      </c>
      <c r="C587" s="2" t="s">
        <v>492</v>
      </c>
    </row>
    <row r="588" spans="1:3" x14ac:dyDescent="0.2">
      <c r="A588" s="2">
        <v>586</v>
      </c>
      <c r="B588" s="2">
        <f t="shared" ca="1" si="9"/>
        <v>0.62011554855874929</v>
      </c>
      <c r="C588" s="2" t="s">
        <v>492</v>
      </c>
    </row>
    <row r="589" spans="1:3" x14ac:dyDescent="0.2">
      <c r="A589" s="2">
        <v>587</v>
      </c>
      <c r="B589" s="2">
        <f t="shared" ca="1" si="9"/>
        <v>0.54131445128046685</v>
      </c>
      <c r="C589" s="2" t="s">
        <v>493</v>
      </c>
    </row>
    <row r="590" spans="1:3" x14ac:dyDescent="0.2">
      <c r="A590" s="2">
        <v>588</v>
      </c>
      <c r="B590" s="2">
        <f t="shared" ca="1" si="9"/>
        <v>0.85748650349554401</v>
      </c>
      <c r="C590" s="2" t="s">
        <v>492</v>
      </c>
    </row>
    <row r="591" spans="1:3" x14ac:dyDescent="0.2">
      <c r="A591" s="2">
        <v>589</v>
      </c>
      <c r="B591" s="2">
        <f t="shared" ca="1" si="9"/>
        <v>1.1731855785691496</v>
      </c>
      <c r="C591" s="2" t="s">
        <v>492</v>
      </c>
    </row>
    <row r="592" spans="1:3" x14ac:dyDescent="0.2">
      <c r="A592" s="2">
        <v>590</v>
      </c>
      <c r="B592" s="2">
        <f t="shared" ca="1" si="9"/>
        <v>0.85347094139917523</v>
      </c>
      <c r="C592" s="2" t="s">
        <v>493</v>
      </c>
    </row>
    <row r="593" spans="1:3" x14ac:dyDescent="0.2">
      <c r="A593" s="2">
        <v>591</v>
      </c>
      <c r="B593" s="2">
        <f t="shared" ca="1" si="9"/>
        <v>0.65253574199250453</v>
      </c>
      <c r="C593" s="2" t="s">
        <v>492</v>
      </c>
    </row>
    <row r="594" spans="1:3" x14ac:dyDescent="0.2">
      <c r="A594" s="2">
        <v>592</v>
      </c>
      <c r="B594" s="2">
        <f t="shared" ca="1" si="9"/>
        <v>0.80641394578571168</v>
      </c>
      <c r="C594" s="2" t="s">
        <v>493</v>
      </c>
    </row>
    <row r="595" spans="1:3" x14ac:dyDescent="0.2">
      <c r="A595" s="2">
        <v>593</v>
      </c>
      <c r="B595" s="2">
        <f t="shared" ca="1" si="9"/>
        <v>0.72717608852786042</v>
      </c>
      <c r="C595" s="2" t="s">
        <v>492</v>
      </c>
    </row>
    <row r="596" spans="1:3" x14ac:dyDescent="0.2">
      <c r="A596" s="2">
        <v>594</v>
      </c>
      <c r="B596" s="2">
        <f t="shared" ca="1" si="9"/>
        <v>0.73662849681640818</v>
      </c>
      <c r="C596" s="2" t="s">
        <v>493</v>
      </c>
    </row>
    <row r="597" spans="1:3" x14ac:dyDescent="0.2">
      <c r="A597" s="2">
        <v>595</v>
      </c>
      <c r="B597" s="2">
        <f t="shared" ca="1" si="9"/>
        <v>0.74634650212379683</v>
      </c>
      <c r="C597" s="2" t="s">
        <v>493</v>
      </c>
    </row>
    <row r="598" spans="1:3" x14ac:dyDescent="0.2">
      <c r="A598" s="2">
        <v>596</v>
      </c>
      <c r="B598" s="2">
        <f t="shared" ca="1" si="9"/>
        <v>0.64165448613407872</v>
      </c>
      <c r="C598" s="2" t="s">
        <v>493</v>
      </c>
    </row>
    <row r="599" spans="1:3" x14ac:dyDescent="0.2">
      <c r="A599" s="2">
        <v>597</v>
      </c>
      <c r="B599" s="2">
        <f t="shared" ca="1" si="9"/>
        <v>0.80799798268118805</v>
      </c>
      <c r="C599" s="2" t="s">
        <v>493</v>
      </c>
    </row>
    <row r="600" spans="1:3" x14ac:dyDescent="0.2">
      <c r="A600" s="2">
        <v>598</v>
      </c>
      <c r="B600" s="2">
        <f t="shared" ca="1" si="9"/>
        <v>0.66400919817062176</v>
      </c>
      <c r="C600" s="2" t="s">
        <v>492</v>
      </c>
    </row>
    <row r="601" spans="1:3" x14ac:dyDescent="0.2">
      <c r="A601" s="2">
        <v>599</v>
      </c>
      <c r="B601" s="2">
        <f t="shared" ca="1" si="9"/>
        <v>0.93004691411169815</v>
      </c>
      <c r="C601" s="2" t="s">
        <v>493</v>
      </c>
    </row>
    <row r="602" spans="1:3" x14ac:dyDescent="0.2">
      <c r="A602" s="2">
        <v>600</v>
      </c>
      <c r="B602" s="2">
        <f t="shared" ca="1" si="9"/>
        <v>0.66477891611073725</v>
      </c>
      <c r="C602" s="2" t="s">
        <v>493</v>
      </c>
    </row>
    <row r="603" spans="1:3" x14ac:dyDescent="0.2">
      <c r="A603" s="2">
        <v>601</v>
      </c>
      <c r="B603" s="2">
        <f t="shared" ca="1" si="9"/>
        <v>0.3048356334065529</v>
      </c>
      <c r="C603" s="2" t="s">
        <v>492</v>
      </c>
    </row>
    <row r="604" spans="1:3" x14ac:dyDescent="0.2">
      <c r="A604" s="2">
        <v>602</v>
      </c>
      <c r="B604" s="2">
        <f t="shared" ca="1" si="9"/>
        <v>0.57630446975896077</v>
      </c>
      <c r="C604" s="2" t="s">
        <v>492</v>
      </c>
    </row>
    <row r="605" spans="1:3" x14ac:dyDescent="0.2">
      <c r="A605" s="2">
        <v>603</v>
      </c>
      <c r="B605" s="2">
        <f t="shared" ca="1" si="9"/>
        <v>0.62501408010973247</v>
      </c>
      <c r="C605" s="2" t="s">
        <v>492</v>
      </c>
    </row>
    <row r="606" spans="1:3" x14ac:dyDescent="0.2">
      <c r="A606" s="2">
        <v>604</v>
      </c>
      <c r="B606" s="2">
        <f t="shared" ca="1" si="9"/>
        <v>0.91262296639083285</v>
      </c>
      <c r="C606" s="2" t="s">
        <v>493</v>
      </c>
    </row>
    <row r="607" spans="1:3" x14ac:dyDescent="0.2">
      <c r="A607" s="2">
        <v>605</v>
      </c>
      <c r="B607" s="2">
        <f t="shared" ca="1" si="9"/>
        <v>0.41585498290709322</v>
      </c>
      <c r="C607" s="2" t="s">
        <v>492</v>
      </c>
    </row>
    <row r="608" spans="1:3" x14ac:dyDescent="0.2">
      <c r="A608" s="2">
        <v>606</v>
      </c>
      <c r="B608" s="2">
        <f t="shared" ca="1" si="9"/>
        <v>0.93139784777767598</v>
      </c>
      <c r="C608" s="2" t="s">
        <v>493</v>
      </c>
    </row>
    <row r="609" spans="1:3" x14ac:dyDescent="0.2">
      <c r="A609" s="2">
        <v>607</v>
      </c>
      <c r="B609" s="2">
        <f t="shared" ca="1" si="9"/>
        <v>0.48399182932255314</v>
      </c>
      <c r="C609" s="2" t="s">
        <v>492</v>
      </c>
    </row>
    <row r="610" spans="1:3" x14ac:dyDescent="0.2">
      <c r="A610" s="2">
        <v>608</v>
      </c>
      <c r="B610" s="2">
        <f t="shared" ca="1" si="9"/>
        <v>0.72595491014551672</v>
      </c>
      <c r="C610" s="2" t="s">
        <v>493</v>
      </c>
    </row>
    <row r="611" spans="1:3" x14ac:dyDescent="0.2">
      <c r="A611" s="2">
        <v>609</v>
      </c>
      <c r="B611" s="2">
        <f t="shared" ca="1" si="9"/>
        <v>0.61153754485439593</v>
      </c>
      <c r="C611" s="2" t="s">
        <v>492</v>
      </c>
    </row>
    <row r="612" spans="1:3" x14ac:dyDescent="0.2">
      <c r="A612" s="2">
        <v>610</v>
      </c>
      <c r="B612" s="2">
        <f t="shared" ca="1" si="9"/>
        <v>0.60672939826220029</v>
      </c>
      <c r="C612" s="2" t="s">
        <v>492</v>
      </c>
    </row>
    <row r="613" spans="1:3" x14ac:dyDescent="0.2">
      <c r="A613" s="2">
        <v>611</v>
      </c>
      <c r="B613" s="2">
        <f t="shared" ca="1" si="9"/>
        <v>0.76368494917930796</v>
      </c>
      <c r="C613" s="2" t="s">
        <v>493</v>
      </c>
    </row>
    <row r="614" spans="1:3" x14ac:dyDescent="0.2">
      <c r="A614" s="2">
        <v>612</v>
      </c>
      <c r="B614" s="2">
        <f t="shared" ca="1" si="9"/>
        <v>0.78428771711266709</v>
      </c>
      <c r="C614" s="2" t="s">
        <v>493</v>
      </c>
    </row>
    <row r="615" spans="1:3" x14ac:dyDescent="0.2">
      <c r="A615" s="2">
        <v>613</v>
      </c>
      <c r="B615" s="2">
        <f t="shared" ca="1" si="9"/>
        <v>0.84228504615472644</v>
      </c>
      <c r="C615" s="2" t="s">
        <v>492</v>
      </c>
    </row>
    <row r="616" spans="1:3" x14ac:dyDescent="0.2">
      <c r="A616" s="2">
        <v>614</v>
      </c>
      <c r="B616" s="2">
        <f t="shared" ca="1" si="9"/>
        <v>0.66130728013661677</v>
      </c>
      <c r="C616" s="2" t="s">
        <v>492</v>
      </c>
    </row>
    <row r="617" spans="1:3" x14ac:dyDescent="0.2">
      <c r="A617" s="2">
        <v>615</v>
      </c>
      <c r="B617" s="2">
        <f t="shared" ca="1" si="9"/>
        <v>0.6552107327632315</v>
      </c>
      <c r="C617" s="2" t="s">
        <v>492</v>
      </c>
    </row>
    <row r="618" spans="1:3" x14ac:dyDescent="0.2">
      <c r="A618" s="2">
        <v>616</v>
      </c>
      <c r="B618" s="2">
        <f t="shared" ca="1" si="9"/>
        <v>0.8800845592174148</v>
      </c>
      <c r="C618" s="2" t="s">
        <v>493</v>
      </c>
    </row>
    <row r="619" spans="1:3" x14ac:dyDescent="0.2">
      <c r="A619" s="2">
        <v>617</v>
      </c>
      <c r="B619" s="2">
        <f t="shared" ca="1" si="9"/>
        <v>0.69600443653757516</v>
      </c>
      <c r="C619" s="2" t="s">
        <v>493</v>
      </c>
    </row>
    <row r="620" spans="1:3" x14ac:dyDescent="0.2">
      <c r="A620" s="2">
        <v>618</v>
      </c>
      <c r="B620" s="2">
        <f t="shared" ca="1" si="9"/>
        <v>0.68451427307355217</v>
      </c>
      <c r="C620" s="2" t="s">
        <v>493</v>
      </c>
    </row>
    <row r="621" spans="1:3" x14ac:dyDescent="0.2">
      <c r="A621" s="2">
        <v>619</v>
      </c>
      <c r="B621" s="2">
        <f t="shared" ca="1" si="9"/>
        <v>0.48944857063483804</v>
      </c>
      <c r="C621" s="2" t="s">
        <v>492</v>
      </c>
    </row>
    <row r="622" spans="1:3" x14ac:dyDescent="0.2">
      <c r="A622" s="2">
        <v>620</v>
      </c>
      <c r="B622" s="2">
        <f t="shared" ca="1" si="9"/>
        <v>0.51868813542612802</v>
      </c>
      <c r="C622" s="2" t="s">
        <v>492</v>
      </c>
    </row>
    <row r="623" spans="1:3" x14ac:dyDescent="0.2">
      <c r="A623" s="2">
        <v>621</v>
      </c>
      <c r="B623" s="2">
        <f t="shared" ca="1" si="9"/>
        <v>0.68638756542375268</v>
      </c>
      <c r="C623" s="2" t="s">
        <v>493</v>
      </c>
    </row>
    <row r="624" spans="1:3" x14ac:dyDescent="0.2">
      <c r="A624" s="2">
        <v>622</v>
      </c>
      <c r="B624" s="2">
        <f t="shared" ca="1" si="9"/>
        <v>0.70827865155531711</v>
      </c>
      <c r="C624" s="2" t="s">
        <v>493</v>
      </c>
    </row>
    <row r="625" spans="1:3" x14ac:dyDescent="0.2">
      <c r="A625" s="2">
        <v>623</v>
      </c>
      <c r="B625" s="2">
        <f t="shared" ca="1" si="9"/>
        <v>0.69381042584751651</v>
      </c>
      <c r="C625" s="2" t="s">
        <v>493</v>
      </c>
    </row>
    <row r="626" spans="1:3" x14ac:dyDescent="0.2">
      <c r="A626" s="2">
        <v>624</v>
      </c>
      <c r="B626" s="2">
        <f t="shared" ca="1" si="9"/>
        <v>0.37594730266199833</v>
      </c>
      <c r="C626" s="2" t="s">
        <v>492</v>
      </c>
    </row>
    <row r="627" spans="1:3" x14ac:dyDescent="0.2">
      <c r="A627" s="2">
        <v>625</v>
      </c>
      <c r="B627" s="2">
        <f t="shared" ca="1" si="9"/>
        <v>0.78576293038641176</v>
      </c>
      <c r="C627" s="2" t="s">
        <v>493</v>
      </c>
    </row>
    <row r="628" spans="1:3" x14ac:dyDescent="0.2">
      <c r="A628" s="2">
        <v>626</v>
      </c>
      <c r="B628" s="2">
        <f t="shared" ca="1" si="9"/>
        <v>0.56249240418291746</v>
      </c>
      <c r="C628" s="2" t="s">
        <v>492</v>
      </c>
    </row>
    <row r="629" spans="1:3" x14ac:dyDescent="0.2">
      <c r="A629" s="2">
        <v>627</v>
      </c>
      <c r="B629" s="2">
        <f t="shared" ca="1" si="9"/>
        <v>0.46167849060551347</v>
      </c>
      <c r="C629" s="2" t="s">
        <v>492</v>
      </c>
    </row>
    <row r="630" spans="1:3" x14ac:dyDescent="0.2">
      <c r="A630" s="2">
        <v>628</v>
      </c>
      <c r="B630" s="2">
        <f t="shared" ca="1" si="9"/>
        <v>0.52584480904935027</v>
      </c>
      <c r="C630" s="2" t="s">
        <v>492</v>
      </c>
    </row>
    <row r="631" spans="1:3" x14ac:dyDescent="0.2">
      <c r="A631" s="2">
        <v>629</v>
      </c>
      <c r="B631" s="2">
        <f t="shared" ca="1" si="9"/>
        <v>0.55065622203570497</v>
      </c>
      <c r="C631" s="2" t="s">
        <v>492</v>
      </c>
    </row>
    <row r="632" spans="1:3" x14ac:dyDescent="0.2">
      <c r="A632" s="2">
        <v>630</v>
      </c>
      <c r="B632" s="2">
        <f t="shared" ca="1" si="9"/>
        <v>0.82363080530087807</v>
      </c>
      <c r="C632" s="2" t="s">
        <v>493</v>
      </c>
    </row>
    <row r="633" spans="1:3" x14ac:dyDescent="0.2">
      <c r="A633" s="2">
        <v>631</v>
      </c>
      <c r="B633" s="2">
        <f t="shared" ca="1" si="9"/>
        <v>0.86763639159042971</v>
      </c>
      <c r="C633" s="2" t="s">
        <v>493</v>
      </c>
    </row>
    <row r="634" spans="1:3" x14ac:dyDescent="0.2">
      <c r="A634" s="2">
        <v>632</v>
      </c>
      <c r="B634" s="2">
        <f t="shared" ca="1" si="9"/>
        <v>0.555499808563782</v>
      </c>
      <c r="C634" s="2" t="s">
        <v>492</v>
      </c>
    </row>
    <row r="635" spans="1:3" x14ac:dyDescent="0.2">
      <c r="A635" s="2">
        <v>633</v>
      </c>
      <c r="B635" s="2">
        <f t="shared" ca="1" si="9"/>
        <v>0.65705599320415453</v>
      </c>
      <c r="C635" s="2" t="s">
        <v>493</v>
      </c>
    </row>
    <row r="636" spans="1:3" x14ac:dyDescent="0.2">
      <c r="A636" s="2">
        <v>634</v>
      </c>
      <c r="B636" s="2">
        <f t="shared" ca="1" si="9"/>
        <v>0.63763371188886464</v>
      </c>
      <c r="C636" s="2" t="s">
        <v>493</v>
      </c>
    </row>
    <row r="637" spans="1:3" x14ac:dyDescent="0.2">
      <c r="A637" s="2">
        <v>635</v>
      </c>
      <c r="B637" s="2">
        <f t="shared" ca="1" si="9"/>
        <v>0.83646044235218286</v>
      </c>
      <c r="C637" s="2" t="s">
        <v>493</v>
      </c>
    </row>
    <row r="638" spans="1:3" x14ac:dyDescent="0.2">
      <c r="A638" s="2">
        <v>636</v>
      </c>
      <c r="B638" s="2">
        <f t="shared" ca="1" si="9"/>
        <v>0.70339051010700038</v>
      </c>
      <c r="C638" s="2" t="s">
        <v>492</v>
      </c>
    </row>
    <row r="639" spans="1:3" x14ac:dyDescent="0.2">
      <c r="A639" s="2">
        <v>637</v>
      </c>
      <c r="B639" s="2">
        <f t="shared" ca="1" si="9"/>
        <v>0.49412216104492723</v>
      </c>
      <c r="C639" s="2" t="s">
        <v>492</v>
      </c>
    </row>
    <row r="640" spans="1:3" x14ac:dyDescent="0.2">
      <c r="A640" s="2">
        <v>638</v>
      </c>
      <c r="B640" s="2">
        <f t="shared" ca="1" si="9"/>
        <v>0.74775167751221472</v>
      </c>
      <c r="C640" s="2" t="s">
        <v>493</v>
      </c>
    </row>
    <row r="641" spans="1:3" x14ac:dyDescent="0.2">
      <c r="A641" s="2">
        <v>639</v>
      </c>
      <c r="B641" s="2">
        <f t="shared" ca="1" si="9"/>
        <v>0.46573002140932995</v>
      </c>
      <c r="C641" s="2" t="s">
        <v>492</v>
      </c>
    </row>
    <row r="642" spans="1:3" x14ac:dyDescent="0.2">
      <c r="A642" s="2">
        <v>640</v>
      </c>
      <c r="B642" s="2">
        <f t="shared" ca="1" si="9"/>
        <v>0.70666640020939009</v>
      </c>
      <c r="C642" s="2" t="s">
        <v>493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0.45762677597865797</v>
      </c>
      <c r="C643" s="2" t="s">
        <v>493</v>
      </c>
    </row>
    <row r="644" spans="1:3" x14ac:dyDescent="0.2">
      <c r="A644" s="2">
        <v>642</v>
      </c>
      <c r="B644" s="2">
        <f t="shared" ca="1" si="10"/>
        <v>0.55689124270068358</v>
      </c>
      <c r="C644" s="2" t="s">
        <v>492</v>
      </c>
    </row>
    <row r="645" spans="1:3" x14ac:dyDescent="0.2">
      <c r="A645" s="2">
        <v>643</v>
      </c>
      <c r="B645" s="2">
        <f t="shared" ca="1" si="10"/>
        <v>0.8351692480844638</v>
      </c>
      <c r="C645" s="2" t="s">
        <v>493</v>
      </c>
    </row>
    <row r="646" spans="1:3" x14ac:dyDescent="0.2">
      <c r="A646" s="2">
        <v>644</v>
      </c>
      <c r="B646" s="2">
        <f t="shared" ca="1" si="10"/>
        <v>0.45872929910248705</v>
      </c>
      <c r="C646" s="2" t="s">
        <v>492</v>
      </c>
    </row>
    <row r="647" spans="1:3" x14ac:dyDescent="0.2">
      <c r="A647" s="2">
        <v>645</v>
      </c>
      <c r="B647" s="2">
        <f t="shared" ca="1" si="10"/>
        <v>0.70721760253828281</v>
      </c>
      <c r="C647" s="2" t="s">
        <v>492</v>
      </c>
    </row>
    <row r="648" spans="1:3" x14ac:dyDescent="0.2">
      <c r="A648" s="2">
        <v>646</v>
      </c>
      <c r="B648" s="2">
        <f t="shared" ca="1" si="10"/>
        <v>0.65613947180189214</v>
      </c>
      <c r="C648" s="2" t="s">
        <v>492</v>
      </c>
    </row>
    <row r="649" spans="1:3" x14ac:dyDescent="0.2">
      <c r="A649" s="2">
        <v>647</v>
      </c>
      <c r="B649" s="2">
        <f t="shared" ca="1" si="10"/>
        <v>0.62814252415339844</v>
      </c>
      <c r="C649" s="2" t="s">
        <v>493</v>
      </c>
    </row>
    <row r="650" spans="1:3" x14ac:dyDescent="0.2">
      <c r="A650" s="2">
        <v>648</v>
      </c>
      <c r="B650" s="2">
        <f t="shared" ca="1" si="10"/>
        <v>0.73618490660030578</v>
      </c>
      <c r="C650" s="2" t="s">
        <v>493</v>
      </c>
    </row>
    <row r="651" spans="1:3" x14ac:dyDescent="0.2">
      <c r="A651" s="2">
        <v>649</v>
      </c>
      <c r="B651" s="2">
        <f t="shared" ca="1" si="10"/>
        <v>0.43746928967252985</v>
      </c>
      <c r="C651" s="2" t="s">
        <v>493</v>
      </c>
    </row>
    <row r="652" spans="1:3" x14ac:dyDescent="0.2">
      <c r="A652" s="2">
        <v>650</v>
      </c>
      <c r="B652" s="2">
        <f t="shared" ca="1" si="10"/>
        <v>0.46043933791950087</v>
      </c>
      <c r="C652" s="2" t="s">
        <v>493</v>
      </c>
    </row>
    <row r="653" spans="1:3" x14ac:dyDescent="0.2">
      <c r="A653" s="2">
        <v>651</v>
      </c>
      <c r="B653" s="2">
        <f t="shared" ca="1" si="10"/>
        <v>0.78145616430951581</v>
      </c>
      <c r="C653" s="2" t="s">
        <v>492</v>
      </c>
    </row>
    <row r="654" spans="1:3" x14ac:dyDescent="0.2">
      <c r="A654" s="2">
        <v>652</v>
      </c>
      <c r="B654" s="2">
        <f t="shared" ca="1" si="10"/>
        <v>0.36977266931811253</v>
      </c>
      <c r="C654" s="2" t="s">
        <v>492</v>
      </c>
    </row>
    <row r="655" spans="1:3" x14ac:dyDescent="0.2">
      <c r="A655" s="2">
        <v>653</v>
      </c>
      <c r="B655" s="2">
        <f t="shared" ca="1" si="10"/>
        <v>0.5286600494001128</v>
      </c>
      <c r="C655" s="2" t="s">
        <v>492</v>
      </c>
    </row>
    <row r="656" spans="1:3" x14ac:dyDescent="0.2">
      <c r="A656" s="2">
        <v>654</v>
      </c>
      <c r="B656" s="2">
        <f t="shared" ca="1" si="10"/>
        <v>0.70140880191185984</v>
      </c>
      <c r="C656" s="2" t="s">
        <v>492</v>
      </c>
    </row>
    <row r="657" spans="1:3" x14ac:dyDescent="0.2">
      <c r="A657" s="2">
        <v>655</v>
      </c>
      <c r="B657" s="2">
        <f t="shared" ca="1" si="10"/>
        <v>0.74246360701965386</v>
      </c>
      <c r="C657" s="2" t="s">
        <v>492</v>
      </c>
    </row>
    <row r="658" spans="1:3" x14ac:dyDescent="0.2">
      <c r="A658" s="2">
        <v>656</v>
      </c>
      <c r="B658" s="2">
        <f t="shared" ca="1" si="10"/>
        <v>0.50919494779620189</v>
      </c>
      <c r="C658" s="2" t="s">
        <v>492</v>
      </c>
    </row>
    <row r="659" spans="1:3" x14ac:dyDescent="0.2">
      <c r="A659" s="2">
        <v>657</v>
      </c>
      <c r="B659" s="2">
        <f t="shared" ca="1" si="10"/>
        <v>0.71646101871378776</v>
      </c>
      <c r="C659" s="2" t="s">
        <v>493</v>
      </c>
    </row>
    <row r="660" spans="1:3" x14ac:dyDescent="0.2">
      <c r="A660" s="2">
        <v>658</v>
      </c>
      <c r="B660" s="2">
        <f t="shared" ca="1" si="10"/>
        <v>0.5236298508486692</v>
      </c>
      <c r="C660" s="2" t="s">
        <v>492</v>
      </c>
    </row>
    <row r="661" spans="1:3" x14ac:dyDescent="0.2">
      <c r="A661" s="2">
        <v>659</v>
      </c>
      <c r="B661" s="2">
        <f t="shared" ca="1" si="10"/>
        <v>0.52251176157905299</v>
      </c>
      <c r="C661" s="2" t="s">
        <v>493</v>
      </c>
    </row>
    <row r="662" spans="1:3" x14ac:dyDescent="0.2">
      <c r="A662" s="2">
        <v>660</v>
      </c>
      <c r="B662" s="2">
        <f t="shared" ca="1" si="10"/>
        <v>0.57138654607631001</v>
      </c>
      <c r="C662" s="2" t="s">
        <v>492</v>
      </c>
    </row>
    <row r="663" spans="1:3" x14ac:dyDescent="0.2">
      <c r="A663" s="2">
        <v>661</v>
      </c>
      <c r="B663" s="2">
        <f t="shared" ca="1" si="10"/>
        <v>0.83236004126593388</v>
      </c>
      <c r="C663" s="2" t="s">
        <v>493</v>
      </c>
    </row>
    <row r="664" spans="1:3" x14ac:dyDescent="0.2">
      <c r="A664" s="2">
        <v>662</v>
      </c>
      <c r="B664" s="2">
        <f t="shared" ca="1" si="10"/>
        <v>0.7708601854158651</v>
      </c>
      <c r="C664" s="2" t="s">
        <v>492</v>
      </c>
    </row>
    <row r="665" spans="1:3" x14ac:dyDescent="0.2">
      <c r="A665" s="2">
        <v>663</v>
      </c>
      <c r="B665" s="2">
        <f t="shared" ca="1" si="10"/>
        <v>0.78700578197887916</v>
      </c>
      <c r="C665" s="2" t="s">
        <v>492</v>
      </c>
    </row>
    <row r="666" spans="1:3" x14ac:dyDescent="0.2">
      <c r="A666" s="2">
        <v>664</v>
      </c>
      <c r="B666" s="2">
        <f t="shared" ca="1" si="10"/>
        <v>0.82033622638207815</v>
      </c>
      <c r="C666" s="2" t="s">
        <v>493</v>
      </c>
    </row>
    <row r="667" spans="1:3" x14ac:dyDescent="0.2">
      <c r="A667" s="2">
        <v>665</v>
      </c>
      <c r="B667" s="2">
        <f t="shared" ca="1" si="10"/>
        <v>0.76069905622282752</v>
      </c>
      <c r="C667" s="2" t="s">
        <v>492</v>
      </c>
    </row>
    <row r="668" spans="1:3" x14ac:dyDescent="0.2">
      <c r="A668" s="2">
        <v>666</v>
      </c>
      <c r="B668" s="2">
        <f t="shared" ca="1" si="10"/>
        <v>0.54617069301466126</v>
      </c>
      <c r="C668" s="2" t="s">
        <v>492</v>
      </c>
    </row>
    <row r="669" spans="1:3" x14ac:dyDescent="0.2">
      <c r="A669" s="2">
        <v>667</v>
      </c>
      <c r="B669" s="2">
        <f t="shared" ca="1" si="10"/>
        <v>0.66789671483661583</v>
      </c>
      <c r="C669" s="2" t="s">
        <v>493</v>
      </c>
    </row>
    <row r="670" spans="1:3" x14ac:dyDescent="0.2">
      <c r="A670" s="2">
        <v>668</v>
      </c>
      <c r="B670" s="2">
        <f t="shared" ca="1" si="10"/>
        <v>0.3962209090665153</v>
      </c>
      <c r="C670" s="2" t="s">
        <v>492</v>
      </c>
    </row>
    <row r="671" spans="1:3" x14ac:dyDescent="0.2">
      <c r="A671" s="2">
        <v>669</v>
      </c>
      <c r="B671" s="2">
        <f t="shared" ca="1" si="10"/>
        <v>0.41370538049625138</v>
      </c>
      <c r="C671" s="2" t="s">
        <v>492</v>
      </c>
    </row>
    <row r="672" spans="1:3" x14ac:dyDescent="0.2">
      <c r="A672" s="2">
        <v>670</v>
      </c>
      <c r="B672" s="2">
        <f t="shared" ca="1" si="10"/>
        <v>0.65336201937867655</v>
      </c>
      <c r="C672" s="2" t="s">
        <v>492</v>
      </c>
    </row>
    <row r="673" spans="1:3" x14ac:dyDescent="0.2">
      <c r="A673" s="2">
        <v>671</v>
      </c>
      <c r="B673" s="2">
        <f t="shared" ca="1" si="10"/>
        <v>0.64778161333038564</v>
      </c>
      <c r="C673" s="2" t="s">
        <v>492</v>
      </c>
    </row>
    <row r="674" spans="1:3" x14ac:dyDescent="0.2">
      <c r="A674" s="2">
        <v>672</v>
      </c>
      <c r="B674" s="2">
        <f t="shared" ca="1" si="10"/>
        <v>0.59268474838827401</v>
      </c>
      <c r="C674" s="2" t="s">
        <v>492</v>
      </c>
    </row>
    <row r="675" spans="1:3" x14ac:dyDescent="0.2">
      <c r="A675" s="2">
        <v>673</v>
      </c>
      <c r="B675" s="2">
        <f t="shared" ca="1" si="10"/>
        <v>0.50957979399057263</v>
      </c>
      <c r="C675" s="2" t="s">
        <v>492</v>
      </c>
    </row>
    <row r="676" spans="1:3" x14ac:dyDescent="0.2">
      <c r="A676" s="2">
        <v>674</v>
      </c>
      <c r="B676" s="2">
        <f t="shared" ca="1" si="10"/>
        <v>0.716064600836262</v>
      </c>
      <c r="C676" s="2" t="s">
        <v>493</v>
      </c>
    </row>
    <row r="677" spans="1:3" x14ac:dyDescent="0.2">
      <c r="A677" s="2">
        <v>675</v>
      </c>
      <c r="B677" s="2">
        <f t="shared" ca="1" si="10"/>
        <v>0.18254359881608229</v>
      </c>
      <c r="C677" s="2" t="s">
        <v>492</v>
      </c>
    </row>
    <row r="678" spans="1:3" x14ac:dyDescent="0.2">
      <c r="A678" s="2">
        <v>676</v>
      </c>
      <c r="B678" s="2">
        <f t="shared" ca="1" si="10"/>
        <v>0.73333956146375734</v>
      </c>
      <c r="C678" s="2" t="s">
        <v>493</v>
      </c>
    </row>
    <row r="679" spans="1:3" x14ac:dyDescent="0.2">
      <c r="A679" s="2">
        <v>677</v>
      </c>
      <c r="B679" s="2">
        <f t="shared" ca="1" si="10"/>
        <v>0.60873034135238668</v>
      </c>
      <c r="C679" s="2" t="s">
        <v>492</v>
      </c>
    </row>
    <row r="680" spans="1:3" x14ac:dyDescent="0.2">
      <c r="A680" s="2">
        <v>678</v>
      </c>
      <c r="B680" s="2">
        <f t="shared" ca="1" si="10"/>
        <v>0.95716176022045363</v>
      </c>
      <c r="C680" s="2" t="s">
        <v>493</v>
      </c>
    </row>
    <row r="681" spans="1:3" x14ac:dyDescent="0.2">
      <c r="A681" s="2">
        <v>679</v>
      </c>
      <c r="B681" s="2">
        <f t="shared" ca="1" si="10"/>
        <v>0.41308665022208513</v>
      </c>
      <c r="C681" s="2" t="s">
        <v>492</v>
      </c>
    </row>
    <row r="682" spans="1:3" x14ac:dyDescent="0.2">
      <c r="A682" s="2">
        <v>680</v>
      </c>
      <c r="B682" s="2">
        <f t="shared" ca="1" si="10"/>
        <v>0.45312539279158714</v>
      </c>
      <c r="C682" s="2" t="s">
        <v>492</v>
      </c>
    </row>
    <row r="683" spans="1:3" x14ac:dyDescent="0.2">
      <c r="A683" s="2">
        <v>681</v>
      </c>
      <c r="B683" s="2">
        <f t="shared" ca="1" si="10"/>
        <v>0.69707009238289142</v>
      </c>
      <c r="C683" s="2" t="s">
        <v>492</v>
      </c>
    </row>
    <row r="684" spans="1:3" x14ac:dyDescent="0.2">
      <c r="A684" s="2">
        <v>682</v>
      </c>
      <c r="B684" s="2">
        <f t="shared" ca="1" si="10"/>
        <v>0.90385477202062381</v>
      </c>
      <c r="C684" s="2" t="s">
        <v>492</v>
      </c>
    </row>
    <row r="685" spans="1:3" x14ac:dyDescent="0.2">
      <c r="A685" s="2">
        <v>683</v>
      </c>
      <c r="B685" s="2">
        <f t="shared" ca="1" si="10"/>
        <v>0.52365110905800161</v>
      </c>
      <c r="C685" s="2" t="s">
        <v>492</v>
      </c>
    </row>
    <row r="686" spans="1:3" x14ac:dyDescent="0.2">
      <c r="A686" s="2">
        <v>684</v>
      </c>
      <c r="B686" s="2">
        <f t="shared" ca="1" si="10"/>
        <v>0.48885169934745465</v>
      </c>
      <c r="C686" s="2" t="s">
        <v>492</v>
      </c>
    </row>
    <row r="687" spans="1:3" x14ac:dyDescent="0.2">
      <c r="A687" s="2">
        <v>685</v>
      </c>
      <c r="B687" s="2">
        <f t="shared" ca="1" si="10"/>
        <v>0.58861886220778437</v>
      </c>
      <c r="C687" s="2" t="s">
        <v>493</v>
      </c>
    </row>
    <row r="688" spans="1:3" x14ac:dyDescent="0.2">
      <c r="A688" s="2">
        <v>686</v>
      </c>
      <c r="B688" s="2">
        <f t="shared" ca="1" si="10"/>
        <v>0.80097524842129086</v>
      </c>
      <c r="C688" s="2" t="s">
        <v>492</v>
      </c>
    </row>
    <row r="689" spans="1:3" x14ac:dyDescent="0.2">
      <c r="A689" s="2">
        <v>687</v>
      </c>
      <c r="B689" s="2">
        <f t="shared" ca="1" si="10"/>
        <v>0.56584749317666805</v>
      </c>
      <c r="C689" s="2" t="s">
        <v>492</v>
      </c>
    </row>
    <row r="690" spans="1:3" x14ac:dyDescent="0.2">
      <c r="A690" s="2">
        <v>688</v>
      </c>
      <c r="B690" s="2">
        <f t="shared" ca="1" si="10"/>
        <v>0.7827735869641067</v>
      </c>
      <c r="C690" s="2" t="s">
        <v>492</v>
      </c>
    </row>
    <row r="691" spans="1:3" x14ac:dyDescent="0.2">
      <c r="A691" s="2">
        <v>689</v>
      </c>
      <c r="B691" s="2">
        <f t="shared" ca="1" si="10"/>
        <v>0.61404802676406312</v>
      </c>
      <c r="C691" s="2" t="s">
        <v>492</v>
      </c>
    </row>
    <row r="692" spans="1:3" x14ac:dyDescent="0.2">
      <c r="A692" s="2">
        <v>690</v>
      </c>
      <c r="B692" s="2">
        <f t="shared" ca="1" si="10"/>
        <v>0.32023789219321253</v>
      </c>
      <c r="C692" s="2" t="s">
        <v>493</v>
      </c>
    </row>
    <row r="693" spans="1:3" x14ac:dyDescent="0.2">
      <c r="A693" s="2">
        <v>691</v>
      </c>
      <c r="B693" s="2">
        <f t="shared" ca="1" si="10"/>
        <v>0.7019581435029042</v>
      </c>
      <c r="C693" s="2" t="s">
        <v>493</v>
      </c>
    </row>
    <row r="694" spans="1:3" x14ac:dyDescent="0.2">
      <c r="A694" s="2">
        <v>692</v>
      </c>
      <c r="B694" s="2">
        <f t="shared" ca="1" si="10"/>
        <v>0.72067066995742413</v>
      </c>
      <c r="C694" s="2" t="s">
        <v>493</v>
      </c>
    </row>
    <row r="695" spans="1:3" x14ac:dyDescent="0.2">
      <c r="A695" s="2">
        <v>693</v>
      </c>
      <c r="B695" s="2">
        <f t="shared" ca="1" si="10"/>
        <v>0.82038037454124568</v>
      </c>
      <c r="C695" s="2" t="s">
        <v>493</v>
      </c>
    </row>
    <row r="696" spans="1:3" x14ac:dyDescent="0.2">
      <c r="A696" s="2">
        <v>694</v>
      </c>
      <c r="B696" s="2">
        <f t="shared" ca="1" si="10"/>
        <v>0.43645212525064309</v>
      </c>
      <c r="C696" s="2" t="s">
        <v>492</v>
      </c>
    </row>
    <row r="697" spans="1:3" x14ac:dyDescent="0.2">
      <c r="A697" s="2">
        <v>695</v>
      </c>
      <c r="B697" s="2">
        <f t="shared" ca="1" si="10"/>
        <v>0.56658228244255615</v>
      </c>
      <c r="C697" s="2" t="s">
        <v>492</v>
      </c>
    </row>
    <row r="698" spans="1:3" x14ac:dyDescent="0.2">
      <c r="A698" s="2">
        <v>696</v>
      </c>
      <c r="B698" s="2">
        <f t="shared" ca="1" si="10"/>
        <v>0.46172484056672403</v>
      </c>
      <c r="C698" s="2" t="s">
        <v>492</v>
      </c>
    </row>
    <row r="699" spans="1:3" x14ac:dyDescent="0.2">
      <c r="A699" s="2">
        <v>697</v>
      </c>
      <c r="B699" s="2">
        <f t="shared" ca="1" si="10"/>
        <v>0.44792371386531382</v>
      </c>
      <c r="C699" s="2" t="s">
        <v>492</v>
      </c>
    </row>
    <row r="700" spans="1:3" x14ac:dyDescent="0.2">
      <c r="A700" s="2">
        <v>698</v>
      </c>
      <c r="B700" s="2">
        <f t="shared" ca="1" si="10"/>
        <v>0.68087537832150857</v>
      </c>
      <c r="C700" s="2" t="s">
        <v>493</v>
      </c>
    </row>
    <row r="701" spans="1:3" x14ac:dyDescent="0.2">
      <c r="A701" s="2">
        <v>699</v>
      </c>
      <c r="B701" s="2">
        <f t="shared" ca="1" si="10"/>
        <v>0.85287546072813503</v>
      </c>
      <c r="C701" s="2" t="s">
        <v>492</v>
      </c>
    </row>
    <row r="702" spans="1:3" x14ac:dyDescent="0.2">
      <c r="A702" s="2">
        <v>700</v>
      </c>
      <c r="B702" s="2">
        <f t="shared" ca="1" si="10"/>
        <v>0.64353981943011895</v>
      </c>
      <c r="C702" s="2" t="s">
        <v>492</v>
      </c>
    </row>
    <row r="703" spans="1:3" x14ac:dyDescent="0.2">
      <c r="A703" s="2">
        <v>701</v>
      </c>
      <c r="B703" s="2">
        <f t="shared" ca="1" si="10"/>
        <v>0.60136793377674436</v>
      </c>
      <c r="C703" s="2" t="s">
        <v>492</v>
      </c>
    </row>
    <row r="704" spans="1:3" x14ac:dyDescent="0.2">
      <c r="A704" s="2">
        <v>702</v>
      </c>
      <c r="B704" s="2">
        <f t="shared" ca="1" si="10"/>
        <v>0.55337307342974318</v>
      </c>
      <c r="C704" s="2" t="s">
        <v>492</v>
      </c>
    </row>
    <row r="705" spans="1:3" x14ac:dyDescent="0.2">
      <c r="A705" s="2">
        <v>703</v>
      </c>
      <c r="B705" s="2">
        <f t="shared" ca="1" si="10"/>
        <v>0.75490010656330031</v>
      </c>
      <c r="C705" s="2" t="s">
        <v>493</v>
      </c>
    </row>
    <row r="706" spans="1:3" x14ac:dyDescent="0.2">
      <c r="A706" s="2">
        <v>704</v>
      </c>
      <c r="B706" s="2">
        <f t="shared" ca="1" si="10"/>
        <v>0.66802918360517127</v>
      </c>
      <c r="C706" s="2" t="s">
        <v>493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0.53369300018128019</v>
      </c>
      <c r="C707" s="2" t="s">
        <v>492</v>
      </c>
    </row>
    <row r="708" spans="1:3" x14ac:dyDescent="0.2">
      <c r="A708" s="2">
        <v>706</v>
      </c>
      <c r="B708" s="2">
        <f t="shared" ca="1" si="11"/>
        <v>0.61012017743050539</v>
      </c>
      <c r="C708" s="2" t="s">
        <v>492</v>
      </c>
    </row>
    <row r="709" spans="1:3" x14ac:dyDescent="0.2">
      <c r="A709" s="2">
        <v>707</v>
      </c>
      <c r="B709" s="2">
        <f t="shared" ca="1" si="11"/>
        <v>0.591839691006811</v>
      </c>
      <c r="C709" s="2" t="s">
        <v>492</v>
      </c>
    </row>
    <row r="710" spans="1:3" x14ac:dyDescent="0.2">
      <c r="A710" s="2">
        <v>708</v>
      </c>
      <c r="B710" s="2">
        <f t="shared" ca="1" si="11"/>
        <v>0.67156277204870118</v>
      </c>
      <c r="C710" s="2" t="s">
        <v>493</v>
      </c>
    </row>
    <row r="711" spans="1:3" x14ac:dyDescent="0.2">
      <c r="A711" s="2">
        <v>709</v>
      </c>
      <c r="B711" s="2">
        <f t="shared" ca="1" si="11"/>
        <v>0.70329029590417902</v>
      </c>
      <c r="C711" s="2" t="s">
        <v>493</v>
      </c>
    </row>
    <row r="712" spans="1:3" x14ac:dyDescent="0.2">
      <c r="A712" s="2">
        <v>710</v>
      </c>
      <c r="B712" s="2">
        <f t="shared" ca="1" si="11"/>
        <v>0.74937028604800626</v>
      </c>
      <c r="C712" s="2" t="s">
        <v>493</v>
      </c>
    </row>
    <row r="713" spans="1:3" x14ac:dyDescent="0.2">
      <c r="A713" s="2">
        <v>711</v>
      </c>
      <c r="B713" s="2">
        <f t="shared" ca="1" si="11"/>
        <v>0.74628421821996904</v>
      </c>
      <c r="C713" s="2" t="s">
        <v>492</v>
      </c>
    </row>
    <row r="714" spans="1:3" x14ac:dyDescent="0.2">
      <c r="A714" s="2">
        <v>712</v>
      </c>
      <c r="B714" s="2">
        <f t="shared" ca="1" si="11"/>
        <v>0.68995948886438063</v>
      </c>
      <c r="C714" s="2" t="s">
        <v>493</v>
      </c>
    </row>
    <row r="715" spans="1:3" x14ac:dyDescent="0.2">
      <c r="A715" s="2">
        <v>713</v>
      </c>
      <c r="B715" s="2">
        <f t="shared" ca="1" si="11"/>
        <v>0.33643001819800422</v>
      </c>
      <c r="C715" s="2" t="s">
        <v>492</v>
      </c>
    </row>
    <row r="716" spans="1:3" x14ac:dyDescent="0.2">
      <c r="A716" s="2">
        <v>714</v>
      </c>
      <c r="B716" s="2">
        <f t="shared" ca="1" si="11"/>
        <v>0.50355198412543456</v>
      </c>
      <c r="C716" s="2" t="s">
        <v>492</v>
      </c>
    </row>
    <row r="717" spans="1:3" x14ac:dyDescent="0.2">
      <c r="A717" s="2">
        <v>715</v>
      </c>
      <c r="B717" s="2">
        <f t="shared" ca="1" si="11"/>
        <v>0.53628533143149282</v>
      </c>
      <c r="C717" s="2" t="s">
        <v>492</v>
      </c>
    </row>
    <row r="718" spans="1:3" x14ac:dyDescent="0.2">
      <c r="A718" s="2">
        <v>716</v>
      </c>
      <c r="B718" s="2">
        <f t="shared" ca="1" si="11"/>
        <v>0.65038782054123001</v>
      </c>
      <c r="C718" s="2" t="s">
        <v>493</v>
      </c>
    </row>
    <row r="719" spans="1:3" x14ac:dyDescent="0.2">
      <c r="A719" s="2">
        <v>717</v>
      </c>
      <c r="B719" s="2">
        <f t="shared" ca="1" si="11"/>
        <v>0.6603326764600026</v>
      </c>
      <c r="C719" s="2" t="s">
        <v>492</v>
      </c>
    </row>
    <row r="720" spans="1:3" x14ac:dyDescent="0.2">
      <c r="A720" s="2">
        <v>718</v>
      </c>
      <c r="B720" s="2">
        <f t="shared" ca="1" si="11"/>
        <v>0.60958452064766999</v>
      </c>
      <c r="C720" s="2" t="s">
        <v>492</v>
      </c>
    </row>
    <row r="721" spans="1:3" x14ac:dyDescent="0.2">
      <c r="A721" s="2">
        <v>719</v>
      </c>
      <c r="B721" s="2">
        <f t="shared" ca="1" si="11"/>
        <v>0.51162043372281085</v>
      </c>
      <c r="C721" s="2" t="s">
        <v>492</v>
      </c>
    </row>
    <row r="722" spans="1:3" x14ac:dyDescent="0.2">
      <c r="A722" s="2">
        <v>720</v>
      </c>
      <c r="B722" s="2">
        <f t="shared" ca="1" si="11"/>
        <v>0.67335735953315501</v>
      </c>
      <c r="C722" s="2" t="s">
        <v>492</v>
      </c>
    </row>
    <row r="723" spans="1:3" x14ac:dyDescent="0.2">
      <c r="A723" s="2">
        <v>721</v>
      </c>
      <c r="B723" s="2">
        <f t="shared" ca="1" si="11"/>
        <v>0.69451337721742101</v>
      </c>
      <c r="C723" s="2" t="s">
        <v>493</v>
      </c>
    </row>
    <row r="724" spans="1:3" x14ac:dyDescent="0.2">
      <c r="A724" s="2">
        <v>722</v>
      </c>
      <c r="B724" s="2">
        <f t="shared" ca="1" si="11"/>
        <v>0.60180373781781815</v>
      </c>
      <c r="C724" s="2" t="s">
        <v>492</v>
      </c>
    </row>
    <row r="725" spans="1:3" x14ac:dyDescent="0.2">
      <c r="A725" s="2">
        <v>723</v>
      </c>
      <c r="B725" s="2">
        <f t="shared" ca="1" si="11"/>
        <v>0.71349872124785785</v>
      </c>
      <c r="C725" s="2" t="s">
        <v>493</v>
      </c>
    </row>
    <row r="726" spans="1:3" x14ac:dyDescent="0.2">
      <c r="A726" s="2">
        <v>724</v>
      </c>
      <c r="B726" s="2">
        <f t="shared" ca="1" si="11"/>
        <v>0.68412851405422626</v>
      </c>
      <c r="C726" s="2" t="s">
        <v>493</v>
      </c>
    </row>
    <row r="727" spans="1:3" x14ac:dyDescent="0.2">
      <c r="A727" s="2">
        <v>725</v>
      </c>
      <c r="B727" s="2">
        <f t="shared" ca="1" si="11"/>
        <v>0.89030689805949237</v>
      </c>
      <c r="C727" s="2" t="s">
        <v>492</v>
      </c>
    </row>
    <row r="728" spans="1:3" x14ac:dyDescent="0.2">
      <c r="A728" s="2">
        <v>726</v>
      </c>
      <c r="B728" s="2">
        <f t="shared" ca="1" si="11"/>
        <v>0.44564053966544559</v>
      </c>
      <c r="C728" s="2" t="s">
        <v>492</v>
      </c>
    </row>
    <row r="729" spans="1:3" x14ac:dyDescent="0.2">
      <c r="A729" s="2">
        <v>727</v>
      </c>
      <c r="B729" s="2">
        <f t="shared" ca="1" si="11"/>
        <v>0.66815209934327824</v>
      </c>
      <c r="C729" s="2" t="s">
        <v>493</v>
      </c>
    </row>
    <row r="730" spans="1:3" x14ac:dyDescent="0.2">
      <c r="A730" s="2">
        <v>728</v>
      </c>
      <c r="B730" s="2">
        <f t="shared" ca="1" si="11"/>
        <v>0.43768288271561673</v>
      </c>
      <c r="C730" s="2" t="s">
        <v>492</v>
      </c>
    </row>
    <row r="731" spans="1:3" x14ac:dyDescent="0.2">
      <c r="A731" s="2">
        <v>729</v>
      </c>
      <c r="B731" s="2">
        <f t="shared" ca="1" si="11"/>
        <v>0.63331406771438359</v>
      </c>
      <c r="C731" s="2" t="s">
        <v>493</v>
      </c>
    </row>
    <row r="732" spans="1:3" x14ac:dyDescent="0.2">
      <c r="A732" s="2">
        <v>730</v>
      </c>
      <c r="B732" s="2">
        <f t="shared" ca="1" si="11"/>
        <v>0.87626701658889827</v>
      </c>
      <c r="C732" s="2" t="s">
        <v>493</v>
      </c>
    </row>
    <row r="733" spans="1:3" x14ac:dyDescent="0.2">
      <c r="A733" s="2">
        <v>731</v>
      </c>
      <c r="B733" s="2">
        <f t="shared" ca="1" si="11"/>
        <v>0.59682425458849009</v>
      </c>
      <c r="C733" s="2" t="s">
        <v>493</v>
      </c>
    </row>
    <row r="734" spans="1:3" x14ac:dyDescent="0.2">
      <c r="A734" s="2">
        <v>732</v>
      </c>
      <c r="B734" s="2">
        <f t="shared" ca="1" si="11"/>
        <v>0.52345789049765867</v>
      </c>
      <c r="C734" s="2" t="s">
        <v>492</v>
      </c>
    </row>
    <row r="735" spans="1:3" x14ac:dyDescent="0.2">
      <c r="A735" s="2">
        <v>733</v>
      </c>
      <c r="B735" s="2">
        <f t="shared" ca="1" si="11"/>
        <v>0.61408334520065511</v>
      </c>
      <c r="C735" s="2" t="s">
        <v>492</v>
      </c>
    </row>
    <row r="736" spans="1:3" x14ac:dyDescent="0.2">
      <c r="A736" s="2">
        <v>734</v>
      </c>
      <c r="B736" s="2">
        <f t="shared" ca="1" si="11"/>
        <v>0.69479849535063609</v>
      </c>
      <c r="C736" s="2" t="s">
        <v>492</v>
      </c>
    </row>
    <row r="737" spans="1:3" x14ac:dyDescent="0.2">
      <c r="A737" s="2">
        <v>735</v>
      </c>
      <c r="B737" s="2">
        <f t="shared" ca="1" si="11"/>
        <v>0.71712683781691455</v>
      </c>
      <c r="C737" s="2" t="s">
        <v>493</v>
      </c>
    </row>
    <row r="738" spans="1:3" x14ac:dyDescent="0.2">
      <c r="A738" s="2">
        <v>736</v>
      </c>
      <c r="B738" s="2">
        <f t="shared" ca="1" si="11"/>
        <v>0.42933654806587074</v>
      </c>
      <c r="C738" s="2" t="s">
        <v>493</v>
      </c>
    </row>
    <row r="739" spans="1:3" x14ac:dyDescent="0.2">
      <c r="A739" s="2">
        <v>737</v>
      </c>
      <c r="B739" s="2">
        <f t="shared" ca="1" si="11"/>
        <v>0.65899104596307723</v>
      </c>
      <c r="C739" s="2" t="s">
        <v>492</v>
      </c>
    </row>
    <row r="740" spans="1:3" x14ac:dyDescent="0.2">
      <c r="A740" s="2">
        <v>738</v>
      </c>
      <c r="B740" s="2">
        <f t="shared" ca="1" si="11"/>
        <v>0.87892794347541559</v>
      </c>
      <c r="C740" s="2" t="s">
        <v>492</v>
      </c>
    </row>
    <row r="741" spans="1:3" x14ac:dyDescent="0.2">
      <c r="A741" s="2">
        <v>739</v>
      </c>
      <c r="B741" s="2">
        <f t="shared" ca="1" si="11"/>
        <v>0.67485268793158948</v>
      </c>
      <c r="C741" s="2" t="s">
        <v>493</v>
      </c>
    </row>
    <row r="742" spans="1:3" x14ac:dyDescent="0.2">
      <c r="A742" s="2">
        <v>740</v>
      </c>
      <c r="B742" s="2">
        <f t="shared" ca="1" si="11"/>
        <v>0.45194512307386114</v>
      </c>
      <c r="C742" s="2" t="s">
        <v>492</v>
      </c>
    </row>
    <row r="743" spans="1:3" x14ac:dyDescent="0.2">
      <c r="A743" s="2">
        <v>741</v>
      </c>
      <c r="B743" s="2">
        <f t="shared" ca="1" si="11"/>
        <v>0.43618602560672515</v>
      </c>
      <c r="C743" s="2" t="s">
        <v>492</v>
      </c>
    </row>
    <row r="744" spans="1:3" x14ac:dyDescent="0.2">
      <c r="A744" s="2">
        <v>742</v>
      </c>
      <c r="B744" s="2">
        <f t="shared" ca="1" si="11"/>
        <v>0.76580468932991552</v>
      </c>
      <c r="C744" s="2" t="s">
        <v>492</v>
      </c>
    </row>
    <row r="745" spans="1:3" x14ac:dyDescent="0.2">
      <c r="A745" s="2">
        <v>743</v>
      </c>
      <c r="B745" s="2">
        <f t="shared" ca="1" si="11"/>
        <v>0.74723518615819473</v>
      </c>
      <c r="C745" s="2" t="s">
        <v>492</v>
      </c>
    </row>
    <row r="746" spans="1:3" x14ac:dyDescent="0.2">
      <c r="A746" s="2">
        <v>744</v>
      </c>
      <c r="B746" s="2">
        <f t="shared" ca="1" si="11"/>
        <v>0.70408402080781862</v>
      </c>
      <c r="C746" s="2" t="s">
        <v>492</v>
      </c>
    </row>
    <row r="747" spans="1:3" x14ac:dyDescent="0.2">
      <c r="A747" s="2">
        <v>745</v>
      </c>
      <c r="B747" s="2">
        <f t="shared" ca="1" si="11"/>
        <v>0.4760742332242372</v>
      </c>
      <c r="C747" s="2" t="s">
        <v>492</v>
      </c>
    </row>
    <row r="748" spans="1:3" x14ac:dyDescent="0.2">
      <c r="A748" s="2">
        <v>746</v>
      </c>
      <c r="B748" s="2">
        <f t="shared" ca="1" si="11"/>
        <v>0.6165336826872404</v>
      </c>
      <c r="C748" s="2" t="s">
        <v>493</v>
      </c>
    </row>
    <row r="749" spans="1:3" x14ac:dyDescent="0.2">
      <c r="A749" s="2">
        <v>747</v>
      </c>
      <c r="B749" s="2">
        <f t="shared" ca="1" si="11"/>
        <v>0.75335948849848444</v>
      </c>
      <c r="C749" s="2" t="s">
        <v>493</v>
      </c>
    </row>
    <row r="750" spans="1:3" x14ac:dyDescent="0.2">
      <c r="A750" s="2">
        <v>748</v>
      </c>
      <c r="B750" s="2">
        <f t="shared" ca="1" si="11"/>
        <v>0.31512014398839755</v>
      </c>
      <c r="C750" s="2" t="s">
        <v>492</v>
      </c>
    </row>
    <row r="751" spans="1:3" x14ac:dyDescent="0.2">
      <c r="A751" s="2">
        <v>749</v>
      </c>
      <c r="B751" s="2">
        <f t="shared" ca="1" si="11"/>
        <v>0.63001311545400129</v>
      </c>
      <c r="C751" s="2" t="s">
        <v>493</v>
      </c>
    </row>
    <row r="752" spans="1:3" x14ac:dyDescent="0.2">
      <c r="A752" s="2">
        <v>750</v>
      </c>
      <c r="B752" s="2">
        <f t="shared" ca="1" si="11"/>
        <v>0.70616055199288341</v>
      </c>
      <c r="C752" s="2" t="s">
        <v>492</v>
      </c>
    </row>
    <row r="753" spans="1:3" x14ac:dyDescent="0.2">
      <c r="A753" s="2">
        <v>751</v>
      </c>
      <c r="B753" s="2">
        <f t="shared" ca="1" si="11"/>
        <v>0.63713825304223692</v>
      </c>
      <c r="C753" s="2" t="s">
        <v>493</v>
      </c>
    </row>
    <row r="754" spans="1:3" x14ac:dyDescent="0.2">
      <c r="A754" s="2">
        <v>752</v>
      </c>
      <c r="B754" s="2">
        <f t="shared" ca="1" si="11"/>
        <v>0.80388729571141115</v>
      </c>
      <c r="C754" s="2" t="s">
        <v>493</v>
      </c>
    </row>
    <row r="755" spans="1:3" x14ac:dyDescent="0.2">
      <c r="A755" s="2">
        <v>753</v>
      </c>
      <c r="B755" s="2">
        <f t="shared" ca="1" si="11"/>
        <v>0.71858133388068002</v>
      </c>
      <c r="C755" s="2" t="s">
        <v>493</v>
      </c>
    </row>
    <row r="756" spans="1:3" x14ac:dyDescent="0.2">
      <c r="A756" s="2">
        <v>754</v>
      </c>
      <c r="B756" s="2">
        <f t="shared" ca="1" si="11"/>
        <v>0.71155928302146665</v>
      </c>
      <c r="C756" s="2" t="s">
        <v>493</v>
      </c>
    </row>
    <row r="757" spans="1:3" x14ac:dyDescent="0.2">
      <c r="A757" s="2">
        <v>755</v>
      </c>
      <c r="B757" s="2">
        <f t="shared" ca="1" si="11"/>
        <v>0.59499412528699758</v>
      </c>
      <c r="C757" s="2" t="s">
        <v>492</v>
      </c>
    </row>
    <row r="758" spans="1:3" x14ac:dyDescent="0.2">
      <c r="A758" s="2">
        <v>756</v>
      </c>
      <c r="B758" s="2">
        <f t="shared" ca="1" si="11"/>
        <v>0.65903055817365663</v>
      </c>
      <c r="C758" s="2" t="s">
        <v>493</v>
      </c>
    </row>
    <row r="759" spans="1:3" x14ac:dyDescent="0.2">
      <c r="A759" s="2">
        <v>757</v>
      </c>
      <c r="B759" s="2">
        <f t="shared" ca="1" si="11"/>
        <v>0.68132898961387689</v>
      </c>
      <c r="C759" s="2" t="s">
        <v>493</v>
      </c>
    </row>
    <row r="760" spans="1:3" x14ac:dyDescent="0.2">
      <c r="A760" s="2">
        <v>758</v>
      </c>
      <c r="B760" s="2">
        <f t="shared" ca="1" si="11"/>
        <v>0.92353340512301474</v>
      </c>
      <c r="C760" s="2" t="s">
        <v>493</v>
      </c>
    </row>
    <row r="761" spans="1:3" x14ac:dyDescent="0.2">
      <c r="A761" s="2">
        <v>759</v>
      </c>
      <c r="B761" s="2">
        <f t="shared" ca="1" si="11"/>
        <v>0.33660003657500837</v>
      </c>
      <c r="C761" s="2" t="s">
        <v>492</v>
      </c>
    </row>
    <row r="762" spans="1:3" x14ac:dyDescent="0.2">
      <c r="A762" s="2">
        <v>760</v>
      </c>
      <c r="B762" s="2">
        <f t="shared" ca="1" si="11"/>
        <v>0.73599813288154892</v>
      </c>
      <c r="C762" s="2" t="s">
        <v>493</v>
      </c>
    </row>
    <row r="763" spans="1:3" x14ac:dyDescent="0.2">
      <c r="A763" s="2">
        <v>761</v>
      </c>
      <c r="B763" s="2">
        <f t="shared" ca="1" si="11"/>
        <v>0.42648225072040513</v>
      </c>
      <c r="C763" s="2" t="s">
        <v>492</v>
      </c>
    </row>
    <row r="764" spans="1:3" x14ac:dyDescent="0.2">
      <c r="A764" s="2">
        <v>762</v>
      </c>
      <c r="B764" s="2">
        <f t="shared" ca="1" si="11"/>
        <v>0.66418332852587203</v>
      </c>
      <c r="C764" s="2" t="s">
        <v>492</v>
      </c>
    </row>
    <row r="765" spans="1:3" x14ac:dyDescent="0.2">
      <c r="A765" s="2">
        <v>763</v>
      </c>
      <c r="B765" s="2">
        <f t="shared" ca="1" si="11"/>
        <v>0.5935186276276061</v>
      </c>
      <c r="C765" s="2" t="s">
        <v>492</v>
      </c>
    </row>
    <row r="766" spans="1:3" x14ac:dyDescent="0.2">
      <c r="A766" s="2">
        <v>764</v>
      </c>
      <c r="B766" s="2">
        <f t="shared" ca="1" si="11"/>
        <v>0.7275990413131741</v>
      </c>
      <c r="C766" s="2" t="s">
        <v>492</v>
      </c>
    </row>
    <row r="767" spans="1:3" x14ac:dyDescent="0.2">
      <c r="A767" s="2">
        <v>765</v>
      </c>
      <c r="B767" s="2">
        <f t="shared" ca="1" si="11"/>
        <v>0.6905010382474871</v>
      </c>
      <c r="C767" s="2" t="s">
        <v>492</v>
      </c>
    </row>
    <row r="768" spans="1:3" x14ac:dyDescent="0.2">
      <c r="A768" s="2">
        <v>766</v>
      </c>
      <c r="B768" s="2">
        <f t="shared" ca="1" si="11"/>
        <v>0.66191174592256807</v>
      </c>
      <c r="C768" s="2" t="s">
        <v>492</v>
      </c>
    </row>
    <row r="769" spans="1:3" x14ac:dyDescent="0.2">
      <c r="A769" s="2">
        <v>767</v>
      </c>
      <c r="B769" s="2">
        <f t="shared" ca="1" si="11"/>
        <v>0.5905703912896676</v>
      </c>
      <c r="C769" s="2" t="s">
        <v>493</v>
      </c>
    </row>
    <row r="770" spans="1:3" x14ac:dyDescent="0.2">
      <c r="A770" s="2">
        <v>768</v>
      </c>
      <c r="B770" s="2">
        <f t="shared" ca="1" si="11"/>
        <v>0.81097934933720917</v>
      </c>
      <c r="C770" s="2" t="s">
        <v>493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0.91458970586179045</v>
      </c>
      <c r="C771" s="2" t="s">
        <v>492</v>
      </c>
    </row>
    <row r="772" spans="1:3" x14ac:dyDescent="0.2">
      <c r="A772" s="2">
        <v>770</v>
      </c>
      <c r="B772" s="2">
        <f t="shared" ca="1" si="12"/>
        <v>0.72028439789208154</v>
      </c>
      <c r="C772" s="2" t="s">
        <v>493</v>
      </c>
    </row>
    <row r="773" spans="1:3" x14ac:dyDescent="0.2">
      <c r="A773" s="2">
        <v>771</v>
      </c>
      <c r="B773" s="2">
        <f t="shared" ca="1" si="12"/>
        <v>0.47691326679888812</v>
      </c>
      <c r="C773" s="2" t="s">
        <v>492</v>
      </c>
    </row>
    <row r="774" spans="1:3" x14ac:dyDescent="0.2">
      <c r="A774" s="2">
        <v>772</v>
      </c>
      <c r="B774" s="2">
        <f t="shared" ca="1" si="12"/>
        <v>0.51226222838663682</v>
      </c>
      <c r="C774" s="2" t="s">
        <v>492</v>
      </c>
    </row>
    <row r="775" spans="1:3" x14ac:dyDescent="0.2">
      <c r="A775" s="2">
        <v>773</v>
      </c>
      <c r="B775" s="2">
        <f t="shared" ca="1" si="12"/>
        <v>0.51207629499599849</v>
      </c>
      <c r="C775" s="2" t="s">
        <v>492</v>
      </c>
    </row>
    <row r="776" spans="1:3" x14ac:dyDescent="0.2">
      <c r="A776" s="2">
        <v>774</v>
      </c>
      <c r="B776" s="2">
        <f t="shared" ca="1" si="12"/>
        <v>0.58364759077664297</v>
      </c>
      <c r="C776" s="2" t="s">
        <v>492</v>
      </c>
    </row>
    <row r="777" spans="1:3" x14ac:dyDescent="0.2">
      <c r="A777" s="2">
        <v>775</v>
      </c>
      <c r="B777" s="2">
        <f t="shared" ca="1" si="12"/>
        <v>0.73026723456532716</v>
      </c>
      <c r="C777" s="2" t="s">
        <v>493</v>
      </c>
    </row>
    <row r="778" spans="1:3" x14ac:dyDescent="0.2">
      <c r="A778" s="2">
        <v>776</v>
      </c>
      <c r="B778" s="2">
        <f t="shared" ca="1" si="12"/>
        <v>0.60920194573443842</v>
      </c>
      <c r="C778" s="2" t="s">
        <v>492</v>
      </c>
    </row>
    <row r="779" spans="1:3" x14ac:dyDescent="0.2">
      <c r="A779" s="2">
        <v>777</v>
      </c>
      <c r="B779" s="2">
        <f t="shared" ca="1" si="12"/>
        <v>0.58082593203736443</v>
      </c>
      <c r="C779" s="2" t="s">
        <v>493</v>
      </c>
    </row>
    <row r="780" spans="1:3" x14ac:dyDescent="0.2">
      <c r="A780" s="2">
        <v>778</v>
      </c>
      <c r="B780" s="2">
        <f t="shared" ca="1" si="12"/>
        <v>0.8210922344582936</v>
      </c>
      <c r="C780" s="2" t="s">
        <v>493</v>
      </c>
    </row>
    <row r="781" spans="1:3" x14ac:dyDescent="0.2">
      <c r="A781" s="2">
        <v>779</v>
      </c>
      <c r="B781" s="2">
        <f t="shared" ca="1" si="12"/>
        <v>0.72769579160190012</v>
      </c>
      <c r="C781" s="2" t="s">
        <v>493</v>
      </c>
    </row>
    <row r="782" spans="1:3" x14ac:dyDescent="0.2">
      <c r="A782" s="2">
        <v>780</v>
      </c>
      <c r="B782" s="2">
        <f t="shared" ca="1" si="12"/>
        <v>0.5338823981302715</v>
      </c>
      <c r="C782" s="2" t="s">
        <v>493</v>
      </c>
    </row>
    <row r="783" spans="1:3" x14ac:dyDescent="0.2">
      <c r="A783" s="2">
        <v>781</v>
      </c>
      <c r="B783" s="2">
        <f t="shared" ca="1" si="12"/>
        <v>0.70669130637394229</v>
      </c>
      <c r="C783" s="2" t="s">
        <v>493</v>
      </c>
    </row>
    <row r="784" spans="1:3" x14ac:dyDescent="0.2">
      <c r="A784" s="2">
        <v>782</v>
      </c>
      <c r="B784" s="2">
        <f t="shared" ca="1" si="12"/>
        <v>0.76325804277814868</v>
      </c>
      <c r="C784" s="2" t="s">
        <v>493</v>
      </c>
    </row>
    <row r="785" spans="1:3" x14ac:dyDescent="0.2">
      <c r="A785" s="2">
        <v>783</v>
      </c>
      <c r="B785" s="2">
        <f t="shared" ca="1" si="12"/>
        <v>0.63133029968438703</v>
      </c>
      <c r="C785" s="2" t="s">
        <v>493</v>
      </c>
    </row>
    <row r="786" spans="1:3" x14ac:dyDescent="0.2">
      <c r="A786" s="2">
        <v>784</v>
      </c>
      <c r="B786" s="2">
        <f t="shared" ca="1" si="12"/>
        <v>0.59079148037960072</v>
      </c>
      <c r="C786" s="2" t="s">
        <v>492</v>
      </c>
    </row>
    <row r="787" spans="1:3" x14ac:dyDescent="0.2">
      <c r="A787" s="2">
        <v>785</v>
      </c>
      <c r="B787" s="2">
        <f t="shared" ca="1" si="12"/>
        <v>0.66366294280039184</v>
      </c>
      <c r="C787" s="2" t="s">
        <v>492</v>
      </c>
    </row>
    <row r="788" spans="1:3" x14ac:dyDescent="0.2">
      <c r="A788" s="2">
        <v>786</v>
      </c>
      <c r="B788" s="2">
        <f t="shared" ca="1" si="12"/>
        <v>0.48785813544255097</v>
      </c>
      <c r="C788" s="2" t="s">
        <v>492</v>
      </c>
    </row>
    <row r="789" spans="1:3" x14ac:dyDescent="0.2">
      <c r="A789" s="2">
        <v>787</v>
      </c>
      <c r="B789" s="2">
        <f t="shared" ca="1" si="12"/>
        <v>0.80222197692118558</v>
      </c>
      <c r="C789" s="2" t="s">
        <v>493</v>
      </c>
    </row>
    <row r="790" spans="1:3" x14ac:dyDescent="0.2">
      <c r="A790" s="2">
        <v>788</v>
      </c>
      <c r="B790" s="2">
        <f t="shared" ca="1" si="12"/>
        <v>0.6394509410457333</v>
      </c>
      <c r="C790" s="2" t="s">
        <v>492</v>
      </c>
    </row>
    <row r="791" spans="1:3" x14ac:dyDescent="0.2">
      <c r="A791" s="2">
        <v>789</v>
      </c>
      <c r="B791" s="2">
        <f t="shared" ca="1" si="12"/>
        <v>0.74215235985948136</v>
      </c>
      <c r="C791" s="2" t="s">
        <v>493</v>
      </c>
    </row>
    <row r="792" spans="1:3" x14ac:dyDescent="0.2">
      <c r="A792" s="2">
        <v>790</v>
      </c>
      <c r="B792" s="2">
        <f t="shared" ca="1" si="12"/>
        <v>0.66286774560606843</v>
      </c>
      <c r="C792" s="2" t="s">
        <v>493</v>
      </c>
    </row>
    <row r="793" spans="1:3" x14ac:dyDescent="0.2">
      <c r="A793" s="2">
        <v>791</v>
      </c>
      <c r="B793" s="2">
        <f t="shared" ca="1" si="12"/>
        <v>0.71278032814555758</v>
      </c>
      <c r="C793" s="2" t="s">
        <v>492</v>
      </c>
    </row>
    <row r="794" spans="1:3" x14ac:dyDescent="0.2">
      <c r="A794" s="2">
        <v>792</v>
      </c>
      <c r="B794" s="2">
        <f t="shared" ca="1" si="12"/>
        <v>0.54567443746427058</v>
      </c>
      <c r="C794" s="2" t="s">
        <v>492</v>
      </c>
    </row>
    <row r="795" spans="1:3" x14ac:dyDescent="0.2">
      <c r="A795" s="2">
        <v>793</v>
      </c>
      <c r="B795" s="2">
        <f t="shared" ca="1" si="12"/>
        <v>0.76578830003620646</v>
      </c>
      <c r="C795" s="2" t="s">
        <v>493</v>
      </c>
    </row>
    <row r="796" spans="1:3" x14ac:dyDescent="0.2">
      <c r="A796" s="2">
        <v>794</v>
      </c>
      <c r="B796" s="2">
        <f t="shared" ca="1" si="12"/>
        <v>0.46923296504388612</v>
      </c>
      <c r="C796" s="2" t="s">
        <v>492</v>
      </c>
    </row>
    <row r="797" spans="1:3" x14ac:dyDescent="0.2">
      <c r="A797" s="2">
        <v>795</v>
      </c>
      <c r="B797" s="2">
        <f t="shared" ca="1" si="12"/>
        <v>0.59073664462730724</v>
      </c>
      <c r="C797" s="2" t="s">
        <v>492</v>
      </c>
    </row>
    <row r="798" spans="1:3" x14ac:dyDescent="0.2">
      <c r="A798" s="2">
        <v>796</v>
      </c>
      <c r="B798" s="2">
        <f t="shared" ca="1" si="12"/>
        <v>0.55349428303486536</v>
      </c>
      <c r="C798" s="2" t="s">
        <v>492</v>
      </c>
    </row>
    <row r="799" spans="1:3" x14ac:dyDescent="0.2">
      <c r="A799" s="2">
        <v>797</v>
      </c>
      <c r="B799" s="2">
        <f t="shared" ca="1" si="12"/>
        <v>0.42604804041686534</v>
      </c>
      <c r="C799" s="2" t="s">
        <v>492</v>
      </c>
    </row>
    <row r="800" spans="1:3" x14ac:dyDescent="0.2">
      <c r="A800" s="2">
        <v>798</v>
      </c>
      <c r="B800" s="2">
        <f t="shared" ca="1" si="12"/>
        <v>0.6490341643823565</v>
      </c>
      <c r="C800" s="2" t="s">
        <v>493</v>
      </c>
    </row>
    <row r="801" spans="1:3" x14ac:dyDescent="0.2">
      <c r="A801" s="2">
        <v>799</v>
      </c>
      <c r="B801" s="2">
        <f t="shared" ca="1" si="12"/>
        <v>0.57474160905502769</v>
      </c>
      <c r="C801" s="2" t="s">
        <v>492</v>
      </c>
    </row>
    <row r="802" spans="1:3" x14ac:dyDescent="0.2">
      <c r="A802" s="2">
        <v>800</v>
      </c>
      <c r="B802" s="2">
        <f t="shared" ca="1" si="12"/>
        <v>0.60131414198566635</v>
      </c>
      <c r="C802" s="2" t="s">
        <v>492</v>
      </c>
    </row>
    <row r="803" spans="1:3" x14ac:dyDescent="0.2">
      <c r="A803" s="2">
        <v>801</v>
      </c>
      <c r="B803" s="2">
        <f t="shared" ca="1" si="12"/>
        <v>0.597401473923034</v>
      </c>
      <c r="C803" s="2" t="s">
        <v>492</v>
      </c>
    </row>
    <row r="804" spans="1:3" x14ac:dyDescent="0.2">
      <c r="A804" s="2">
        <v>802</v>
      </c>
      <c r="B804" s="2">
        <f t="shared" ca="1" si="12"/>
        <v>1.0512272324933101</v>
      </c>
      <c r="C804" s="2" t="s">
        <v>492</v>
      </c>
    </row>
    <row r="805" spans="1:3" x14ac:dyDescent="0.2">
      <c r="A805" s="2">
        <v>803</v>
      </c>
      <c r="B805" s="2">
        <f t="shared" ca="1" si="12"/>
        <v>0.8266023126872033</v>
      </c>
      <c r="C805" s="2" t="s">
        <v>493</v>
      </c>
    </row>
    <row r="806" spans="1:3" x14ac:dyDescent="0.2">
      <c r="A806" s="2">
        <v>804</v>
      </c>
      <c r="B806" s="2">
        <f t="shared" ca="1" si="12"/>
        <v>0.45208269864606132</v>
      </c>
      <c r="C806" s="2" t="s">
        <v>492</v>
      </c>
    </row>
    <row r="807" spans="1:3" x14ac:dyDescent="0.2">
      <c r="A807" s="2">
        <v>805</v>
      </c>
      <c r="B807" s="2">
        <f t="shared" ca="1" si="12"/>
        <v>0.75158920191775913</v>
      </c>
      <c r="C807" s="2" t="s">
        <v>493</v>
      </c>
    </row>
    <row r="808" spans="1:3" x14ac:dyDescent="0.2">
      <c r="A808" s="2">
        <v>806</v>
      </c>
      <c r="B808" s="2">
        <f t="shared" ca="1" si="12"/>
        <v>0.36294806568010107</v>
      </c>
      <c r="C808" s="2" t="s">
        <v>492</v>
      </c>
    </row>
    <row r="809" spans="1:3" x14ac:dyDescent="0.2">
      <c r="A809" s="2">
        <v>807</v>
      </c>
      <c r="B809" s="2">
        <f t="shared" ca="1" si="12"/>
        <v>0.56609408048836285</v>
      </c>
      <c r="C809" s="2" t="s">
        <v>493</v>
      </c>
    </row>
    <row r="810" spans="1:3" x14ac:dyDescent="0.2">
      <c r="A810" s="2">
        <v>808</v>
      </c>
      <c r="B810" s="2">
        <f t="shared" ca="1" si="12"/>
        <v>0.67384661509652044</v>
      </c>
      <c r="C810" s="2" t="s">
        <v>493</v>
      </c>
    </row>
    <row r="811" spans="1:3" x14ac:dyDescent="0.2">
      <c r="A811" s="2">
        <v>809</v>
      </c>
      <c r="B811" s="2">
        <f t="shared" ca="1" si="12"/>
        <v>0.74579148048838584</v>
      </c>
      <c r="C811" s="2" t="s">
        <v>493</v>
      </c>
    </row>
    <row r="812" spans="1:3" x14ac:dyDescent="0.2">
      <c r="A812" s="2">
        <v>810</v>
      </c>
      <c r="B812" s="2">
        <f t="shared" ca="1" si="12"/>
        <v>0.61046138571101793</v>
      </c>
      <c r="C812" s="2" t="s">
        <v>493</v>
      </c>
    </row>
    <row r="813" spans="1:3" x14ac:dyDescent="0.2">
      <c r="A813" s="2">
        <v>811</v>
      </c>
      <c r="B813" s="2">
        <f t="shared" ca="1" si="12"/>
        <v>0.77319875129988302</v>
      </c>
      <c r="C813" s="2" t="s">
        <v>492</v>
      </c>
    </row>
    <row r="814" spans="1:3" x14ac:dyDescent="0.2">
      <c r="A814" s="2">
        <v>812</v>
      </c>
      <c r="B814" s="2">
        <f t="shared" ca="1" si="12"/>
        <v>0.82538318843329583</v>
      </c>
      <c r="C814" s="2" t="s">
        <v>493</v>
      </c>
    </row>
    <row r="815" spans="1:3" x14ac:dyDescent="0.2">
      <c r="A815" s="2">
        <v>813</v>
      </c>
      <c r="B815" s="2">
        <f t="shared" ca="1" si="12"/>
        <v>0.59649621765792182</v>
      </c>
      <c r="C815" s="2" t="s">
        <v>493</v>
      </c>
    </row>
    <row r="816" spans="1:3" x14ac:dyDescent="0.2">
      <c r="A816" s="2">
        <v>814</v>
      </c>
      <c r="B816" s="2">
        <f t="shared" ca="1" si="12"/>
        <v>0.34222296345113984</v>
      </c>
      <c r="C816" s="2" t="s">
        <v>492</v>
      </c>
    </row>
    <row r="817" spans="1:3" x14ac:dyDescent="0.2">
      <c r="A817" s="2">
        <v>815</v>
      </c>
      <c r="B817" s="2">
        <f t="shared" ca="1" si="12"/>
        <v>0.70637080135887342</v>
      </c>
      <c r="C817" s="2" t="s">
        <v>492</v>
      </c>
    </row>
    <row r="818" spans="1:3" x14ac:dyDescent="0.2">
      <c r="A818" s="2">
        <v>816</v>
      </c>
      <c r="B818" s="2">
        <f t="shared" ca="1" si="12"/>
        <v>0.66655338883390014</v>
      </c>
      <c r="C818" s="2" t="s">
        <v>492</v>
      </c>
    </row>
    <row r="819" spans="1:3" x14ac:dyDescent="0.2">
      <c r="A819" s="2">
        <v>817</v>
      </c>
      <c r="B819" s="2">
        <f t="shared" ca="1" si="12"/>
        <v>0.62165397513896148</v>
      </c>
      <c r="C819" s="2" t="s">
        <v>492</v>
      </c>
    </row>
    <row r="820" spans="1:3" x14ac:dyDescent="0.2">
      <c r="A820" s="2">
        <v>818</v>
      </c>
      <c r="B820" s="2">
        <f t="shared" ca="1" si="12"/>
        <v>0.20898666349900807</v>
      </c>
      <c r="C820" s="2" t="s">
        <v>492</v>
      </c>
    </row>
    <row r="821" spans="1:3" x14ac:dyDescent="0.2">
      <c r="A821" s="2">
        <v>819</v>
      </c>
      <c r="B821" s="2">
        <f t="shared" ca="1" si="12"/>
        <v>0.65003119839700929</v>
      </c>
      <c r="C821" s="2" t="s">
        <v>492</v>
      </c>
    </row>
    <row r="822" spans="1:3" x14ac:dyDescent="0.2">
      <c r="A822" s="2">
        <v>820</v>
      </c>
      <c r="B822" s="2">
        <f t="shared" ca="1" si="12"/>
        <v>0.61470256352727159</v>
      </c>
      <c r="C822" s="2" t="s">
        <v>492</v>
      </c>
    </row>
    <row r="823" spans="1:3" x14ac:dyDescent="0.2">
      <c r="A823" s="2">
        <v>821</v>
      </c>
      <c r="B823" s="2">
        <f t="shared" ca="1" si="12"/>
        <v>0.67344950017449379</v>
      </c>
      <c r="C823" s="2" t="s">
        <v>493</v>
      </c>
    </row>
    <row r="824" spans="1:3" x14ac:dyDescent="0.2">
      <c r="A824" s="2">
        <v>822</v>
      </c>
      <c r="B824" s="2">
        <f t="shared" ca="1" si="12"/>
        <v>0.50660389970300124</v>
      </c>
      <c r="C824" s="2" t="s">
        <v>492</v>
      </c>
    </row>
    <row r="825" spans="1:3" x14ac:dyDescent="0.2">
      <c r="A825" s="2">
        <v>823</v>
      </c>
      <c r="B825" s="2">
        <f t="shared" ca="1" si="12"/>
        <v>0.6877989150548387</v>
      </c>
      <c r="C825" s="2" t="s">
        <v>493</v>
      </c>
    </row>
    <row r="826" spans="1:3" x14ac:dyDescent="0.2">
      <c r="A826" s="2">
        <v>824</v>
      </c>
      <c r="B826" s="2">
        <f t="shared" ca="1" si="12"/>
        <v>0.73301182168139511</v>
      </c>
      <c r="C826" s="2" t="s">
        <v>493</v>
      </c>
    </row>
    <row r="827" spans="1:3" x14ac:dyDescent="0.2">
      <c r="A827" s="2">
        <v>825</v>
      </c>
      <c r="B827" s="2">
        <f t="shared" ca="1" si="12"/>
        <v>0.6746154216938316</v>
      </c>
      <c r="C827" s="2" t="s">
        <v>493</v>
      </c>
    </row>
    <row r="828" spans="1:3" x14ac:dyDescent="0.2">
      <c r="A828" s="2">
        <v>826</v>
      </c>
      <c r="B828" s="2">
        <f t="shared" ca="1" si="12"/>
        <v>0.64488240830068422</v>
      </c>
      <c r="C828" s="2" t="s">
        <v>492</v>
      </c>
    </row>
    <row r="829" spans="1:3" x14ac:dyDescent="0.2">
      <c r="A829" s="2">
        <v>827</v>
      </c>
      <c r="B829" s="2">
        <f t="shared" ca="1" si="12"/>
        <v>0.28602728996548249</v>
      </c>
      <c r="C829" s="2" t="s">
        <v>492</v>
      </c>
    </row>
    <row r="830" spans="1:3" x14ac:dyDescent="0.2">
      <c r="A830" s="2">
        <v>828</v>
      </c>
      <c r="B830" s="2">
        <f t="shared" ca="1" si="12"/>
        <v>0.70888996515014535</v>
      </c>
      <c r="C830" s="2" t="s">
        <v>492</v>
      </c>
    </row>
    <row r="831" spans="1:3" x14ac:dyDescent="0.2">
      <c r="A831" s="2">
        <v>829</v>
      </c>
      <c r="B831" s="2">
        <f t="shared" ca="1" si="12"/>
        <v>0.78114761715866199</v>
      </c>
      <c r="C831" s="2" t="s">
        <v>493</v>
      </c>
    </row>
    <row r="832" spans="1:3" x14ac:dyDescent="0.2">
      <c r="A832" s="2">
        <v>830</v>
      </c>
      <c r="B832" s="2">
        <f t="shared" ca="1" si="12"/>
        <v>0.80560390892204936</v>
      </c>
      <c r="C832" s="2" t="s">
        <v>492</v>
      </c>
    </row>
    <row r="833" spans="1:3" x14ac:dyDescent="0.2">
      <c r="A833" s="2">
        <v>831</v>
      </c>
      <c r="B833" s="2">
        <f t="shared" ca="1" si="12"/>
        <v>0.6597430845141512</v>
      </c>
      <c r="C833" s="2" t="s">
        <v>492</v>
      </c>
    </row>
    <row r="834" spans="1:3" x14ac:dyDescent="0.2">
      <c r="A834" s="2">
        <v>832</v>
      </c>
      <c r="B834" s="2">
        <f t="shared" ca="1" si="12"/>
        <v>0.66496036237463296</v>
      </c>
      <c r="C834" s="2" t="s">
        <v>492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0.78959252725606466</v>
      </c>
      <c r="C835" s="2" t="s">
        <v>493</v>
      </c>
    </row>
    <row r="836" spans="1:3" x14ac:dyDescent="0.2">
      <c r="A836" s="2">
        <v>834</v>
      </c>
      <c r="B836" s="2">
        <f t="shared" ca="1" si="13"/>
        <v>0.62075382658581257</v>
      </c>
      <c r="C836" s="2" t="s">
        <v>492</v>
      </c>
    </row>
    <row r="837" spans="1:3" x14ac:dyDescent="0.2">
      <c r="A837" s="2">
        <v>835</v>
      </c>
      <c r="B837" s="2">
        <f t="shared" ca="1" si="13"/>
        <v>0.78522429059784082</v>
      </c>
      <c r="C837" s="2" t="s">
        <v>493</v>
      </c>
    </row>
    <row r="838" spans="1:3" x14ac:dyDescent="0.2">
      <c r="A838" s="2">
        <v>836</v>
      </c>
      <c r="B838" s="2">
        <f t="shared" ca="1" si="13"/>
        <v>0.67936916270938352</v>
      </c>
      <c r="C838" s="2" t="s">
        <v>492</v>
      </c>
    </row>
    <row r="839" spans="1:3" x14ac:dyDescent="0.2">
      <c r="A839" s="2">
        <v>837</v>
      </c>
      <c r="B839" s="2">
        <f t="shared" ca="1" si="13"/>
        <v>0.79804451287901257</v>
      </c>
      <c r="C839" s="2" t="s">
        <v>493</v>
      </c>
    </row>
    <row r="840" spans="1:3" x14ac:dyDescent="0.2">
      <c r="A840" s="2">
        <v>838</v>
      </c>
      <c r="B840" s="2">
        <f t="shared" ca="1" si="13"/>
        <v>0.46950645665467827</v>
      </c>
      <c r="C840" s="2" t="s">
        <v>492</v>
      </c>
    </row>
    <row r="841" spans="1:3" x14ac:dyDescent="0.2">
      <c r="A841" s="2">
        <v>839</v>
      </c>
      <c r="B841" s="2">
        <f t="shared" ca="1" si="13"/>
        <v>0.63088861972209609</v>
      </c>
      <c r="C841" s="2" t="s">
        <v>493</v>
      </c>
    </row>
    <row r="842" spans="1:3" x14ac:dyDescent="0.2">
      <c r="A842" s="2">
        <v>840</v>
      </c>
      <c r="B842" s="2">
        <f t="shared" ca="1" si="13"/>
        <v>0.59355554733684524</v>
      </c>
      <c r="C842" s="2" t="s">
        <v>493</v>
      </c>
    </row>
    <row r="843" spans="1:3" x14ac:dyDescent="0.2">
      <c r="A843" s="2">
        <v>841</v>
      </c>
      <c r="B843" s="2">
        <f t="shared" ca="1" si="13"/>
        <v>0.65391243451636805</v>
      </c>
      <c r="C843" s="2" t="s">
        <v>493</v>
      </c>
    </row>
    <row r="844" spans="1:3" x14ac:dyDescent="0.2">
      <c r="A844" s="2">
        <v>842</v>
      </c>
      <c r="B844" s="2">
        <f t="shared" ca="1" si="13"/>
        <v>0.96102873435451719</v>
      </c>
      <c r="C844" s="2" t="s">
        <v>492</v>
      </c>
    </row>
    <row r="845" spans="1:3" x14ac:dyDescent="0.2">
      <c r="A845" s="2">
        <v>843</v>
      </c>
      <c r="B845" s="2">
        <f t="shared" ca="1" si="13"/>
        <v>0.52816218343859023</v>
      </c>
      <c r="C845" s="2" t="s">
        <v>492</v>
      </c>
    </row>
    <row r="846" spans="1:3" x14ac:dyDescent="0.2">
      <c r="A846" s="2">
        <v>844</v>
      </c>
      <c r="B846" s="2">
        <f t="shared" ca="1" si="13"/>
        <v>0.33400254130465384</v>
      </c>
      <c r="C846" s="2" t="s">
        <v>492</v>
      </c>
    </row>
    <row r="847" spans="1:3" x14ac:dyDescent="0.2">
      <c r="A847" s="2">
        <v>845</v>
      </c>
      <c r="B847" s="2">
        <f t="shared" ca="1" si="13"/>
        <v>0.4675003878202223</v>
      </c>
      <c r="C847" s="2" t="s">
        <v>492</v>
      </c>
    </row>
    <row r="848" spans="1:3" x14ac:dyDescent="0.2">
      <c r="A848" s="2">
        <v>846</v>
      </c>
      <c r="B848" s="2">
        <f t="shared" ca="1" si="13"/>
        <v>0.70605373211615974</v>
      </c>
      <c r="C848" s="2" t="s">
        <v>492</v>
      </c>
    </row>
    <row r="849" spans="1:3" x14ac:dyDescent="0.2">
      <c r="A849" s="2">
        <v>847</v>
      </c>
      <c r="B849" s="2">
        <f t="shared" ca="1" si="13"/>
        <v>0.76305226968411299</v>
      </c>
      <c r="C849" s="2" t="s">
        <v>493</v>
      </c>
    </row>
    <row r="850" spans="1:3" x14ac:dyDescent="0.2">
      <c r="A850" s="2">
        <v>848</v>
      </c>
      <c r="B850" s="2">
        <f t="shared" ca="1" si="13"/>
        <v>0.52432413660899491</v>
      </c>
      <c r="C850" s="2" t="s">
        <v>492</v>
      </c>
    </row>
    <row r="851" spans="1:3" x14ac:dyDescent="0.2">
      <c r="A851" s="2">
        <v>849</v>
      </c>
      <c r="B851" s="2">
        <f t="shared" ca="1" si="13"/>
        <v>0.7570871363738132</v>
      </c>
      <c r="C851" s="2" t="s">
        <v>493</v>
      </c>
    </row>
    <row r="852" spans="1:3" x14ac:dyDescent="0.2">
      <c r="A852" s="2">
        <v>850</v>
      </c>
      <c r="B852" s="2">
        <f t="shared" ca="1" si="13"/>
        <v>0.48394970017271211</v>
      </c>
      <c r="C852" s="2" t="s">
        <v>492</v>
      </c>
    </row>
    <row r="853" spans="1:3" x14ac:dyDescent="0.2">
      <c r="A853" s="2">
        <v>851</v>
      </c>
      <c r="B853" s="2">
        <f t="shared" ca="1" si="13"/>
        <v>0.54629275613163486</v>
      </c>
      <c r="C853" s="2" t="s">
        <v>492</v>
      </c>
    </row>
    <row r="854" spans="1:3" x14ac:dyDescent="0.2">
      <c r="A854" s="2">
        <v>852</v>
      </c>
      <c r="B854" s="2">
        <f t="shared" ca="1" si="13"/>
        <v>0.67987739237612588</v>
      </c>
      <c r="C854" s="2" t="s">
        <v>492</v>
      </c>
    </row>
    <row r="855" spans="1:3" x14ac:dyDescent="0.2">
      <c r="A855" s="2">
        <v>853</v>
      </c>
      <c r="B855" s="2">
        <f t="shared" ca="1" si="13"/>
        <v>0.6095378455084296</v>
      </c>
      <c r="C855" s="2" t="s">
        <v>492</v>
      </c>
    </row>
    <row r="856" spans="1:3" x14ac:dyDescent="0.2">
      <c r="A856" s="2">
        <v>854</v>
      </c>
      <c r="B856" s="2">
        <f t="shared" ca="1" si="13"/>
        <v>0.4479757102643146</v>
      </c>
      <c r="C856" s="2" t="s">
        <v>492</v>
      </c>
    </row>
    <row r="857" spans="1:3" x14ac:dyDescent="0.2">
      <c r="A857" s="2">
        <v>855</v>
      </c>
      <c r="B857" s="2">
        <f t="shared" ca="1" si="13"/>
        <v>0.66546467625438932</v>
      </c>
      <c r="C857" s="2" t="s">
        <v>493</v>
      </c>
    </row>
    <row r="858" spans="1:3" x14ac:dyDescent="0.2">
      <c r="A858" s="2">
        <v>856</v>
      </c>
      <c r="B858" s="2">
        <f t="shared" ca="1" si="13"/>
        <v>0.55234486613744282</v>
      </c>
      <c r="C858" s="2" t="s">
        <v>493</v>
      </c>
    </row>
    <row r="859" spans="1:3" x14ac:dyDescent="0.2">
      <c r="A859" s="2">
        <v>857</v>
      </c>
      <c r="B859" s="2">
        <f t="shared" ca="1" si="13"/>
        <v>0.51291206879438267</v>
      </c>
      <c r="C859" s="2" t="s">
        <v>492</v>
      </c>
    </row>
    <row r="860" spans="1:3" x14ac:dyDescent="0.2">
      <c r="A860" s="2">
        <v>858</v>
      </c>
      <c r="B860" s="2">
        <f t="shared" ca="1" si="13"/>
        <v>0.65362332157081715</v>
      </c>
      <c r="C860" s="2" t="s">
        <v>492</v>
      </c>
    </row>
    <row r="861" spans="1:3" x14ac:dyDescent="0.2">
      <c r="A861" s="2">
        <v>859</v>
      </c>
      <c r="B861" s="2">
        <f t="shared" ca="1" si="13"/>
        <v>0.47891908764669588</v>
      </c>
      <c r="C861" s="2" t="s">
        <v>492</v>
      </c>
    </row>
    <row r="862" spans="1:3" x14ac:dyDescent="0.2">
      <c r="A862" s="2">
        <v>860</v>
      </c>
      <c r="B862" s="2">
        <f t="shared" ca="1" si="13"/>
        <v>0.59301308975714984</v>
      </c>
      <c r="C862" s="2" t="s">
        <v>492</v>
      </c>
    </row>
    <row r="863" spans="1:3" x14ac:dyDescent="0.2">
      <c r="A863" s="2">
        <v>861</v>
      </c>
      <c r="B863" s="2">
        <f t="shared" ca="1" si="13"/>
        <v>0.56016698511766583</v>
      </c>
      <c r="C863" s="2" t="s">
        <v>493</v>
      </c>
    </row>
    <row r="864" spans="1:3" x14ac:dyDescent="0.2">
      <c r="A864" s="2">
        <v>862</v>
      </c>
      <c r="B864" s="2">
        <f t="shared" ca="1" si="13"/>
        <v>0.77224701422328368</v>
      </c>
      <c r="C864" s="2" t="s">
        <v>492</v>
      </c>
    </row>
    <row r="865" spans="1:3" x14ac:dyDescent="0.2">
      <c r="A865" s="2">
        <v>863</v>
      </c>
      <c r="B865" s="2">
        <f t="shared" ca="1" si="13"/>
        <v>0.5732895702382953</v>
      </c>
      <c r="C865" s="2" t="s">
        <v>492</v>
      </c>
    </row>
    <row r="866" spans="1:3" x14ac:dyDescent="0.2">
      <c r="A866" s="2">
        <v>864</v>
      </c>
      <c r="B866" s="2">
        <f t="shared" ca="1" si="13"/>
        <v>0.50326897600902065</v>
      </c>
      <c r="C866" s="2" t="s">
        <v>492</v>
      </c>
    </row>
    <row r="867" spans="1:3" x14ac:dyDescent="0.2">
      <c r="A867" s="2">
        <v>865</v>
      </c>
      <c r="B867" s="2">
        <f t="shared" ca="1" si="13"/>
        <v>0.49274904185423785</v>
      </c>
      <c r="C867" s="2" t="s">
        <v>492</v>
      </c>
    </row>
    <row r="868" spans="1:3" x14ac:dyDescent="0.2">
      <c r="A868" s="2">
        <v>866</v>
      </c>
      <c r="B868" s="2">
        <f t="shared" ca="1" si="13"/>
        <v>0.76713231758649725</v>
      </c>
      <c r="C868" s="2" t="s">
        <v>492</v>
      </c>
    </row>
    <row r="869" spans="1:3" x14ac:dyDescent="0.2">
      <c r="A869" s="2">
        <v>867</v>
      </c>
      <c r="B869" s="2">
        <f t="shared" ca="1" si="13"/>
        <v>0.79371800216045352</v>
      </c>
      <c r="C869" s="2" t="s">
        <v>492</v>
      </c>
    </row>
    <row r="870" spans="1:3" x14ac:dyDescent="0.2">
      <c r="A870" s="2">
        <v>868</v>
      </c>
      <c r="B870" s="2">
        <f t="shared" ca="1" si="13"/>
        <v>0.5625205502441849</v>
      </c>
      <c r="C870" s="2" t="s">
        <v>492</v>
      </c>
    </row>
    <row r="871" spans="1:3" x14ac:dyDescent="0.2">
      <c r="A871" s="2">
        <v>869</v>
      </c>
      <c r="B871" s="2">
        <f t="shared" ca="1" si="13"/>
        <v>0.34196730865482972</v>
      </c>
      <c r="C871" s="2" t="s">
        <v>492</v>
      </c>
    </row>
    <row r="872" spans="1:3" x14ac:dyDescent="0.2">
      <c r="A872" s="2">
        <v>870</v>
      </c>
      <c r="B872" s="2">
        <f t="shared" ca="1" si="13"/>
        <v>0.79510852467789428</v>
      </c>
      <c r="C872" s="2" t="s">
        <v>492</v>
      </c>
    </row>
    <row r="873" spans="1:3" x14ac:dyDescent="0.2">
      <c r="A873" s="2">
        <v>871</v>
      </c>
      <c r="B873" s="2">
        <f t="shared" ca="1" si="13"/>
        <v>0.83402836315559781</v>
      </c>
      <c r="C873" s="2" t="s">
        <v>493</v>
      </c>
    </row>
    <row r="874" spans="1:3" x14ac:dyDescent="0.2">
      <c r="A874" s="2">
        <v>872</v>
      </c>
      <c r="B874" s="2">
        <f t="shared" ca="1" si="13"/>
        <v>0.60349045446046867</v>
      </c>
      <c r="C874" s="2" t="s">
        <v>493</v>
      </c>
    </row>
    <row r="875" spans="1:3" x14ac:dyDescent="0.2">
      <c r="A875" s="2">
        <v>873</v>
      </c>
      <c r="B875" s="2">
        <f t="shared" ca="1" si="13"/>
        <v>0.580563490765862</v>
      </c>
      <c r="C875" s="2" t="s">
        <v>493</v>
      </c>
    </row>
    <row r="876" spans="1:3" x14ac:dyDescent="0.2">
      <c r="A876" s="2">
        <v>874</v>
      </c>
      <c r="B876" s="2">
        <f t="shared" ca="1" si="13"/>
        <v>0.86070283050793983</v>
      </c>
      <c r="C876" s="2" t="s">
        <v>492</v>
      </c>
    </row>
    <row r="877" spans="1:3" x14ac:dyDescent="0.2">
      <c r="A877" s="2">
        <v>875</v>
      </c>
      <c r="B877" s="2">
        <f t="shared" ca="1" si="13"/>
        <v>0.63035247582196763</v>
      </c>
      <c r="C877" s="2" t="s">
        <v>492</v>
      </c>
    </row>
    <row r="878" spans="1:3" x14ac:dyDescent="0.2">
      <c r="A878" s="2">
        <v>876</v>
      </c>
      <c r="B878" s="2">
        <f t="shared" ca="1" si="13"/>
        <v>0.74239500839722083</v>
      </c>
      <c r="C878" s="2" t="s">
        <v>493</v>
      </c>
    </row>
    <row r="879" spans="1:3" x14ac:dyDescent="0.2">
      <c r="A879" s="2">
        <v>877</v>
      </c>
      <c r="B879" s="2">
        <f t="shared" ca="1" si="13"/>
        <v>0.46790253917098179</v>
      </c>
      <c r="C879" s="2" t="s">
        <v>492</v>
      </c>
    </row>
    <row r="880" spans="1:3" x14ac:dyDescent="0.2">
      <c r="A880" s="2">
        <v>878</v>
      </c>
      <c r="B880" s="2">
        <f t="shared" ca="1" si="13"/>
        <v>0.7882631501671975</v>
      </c>
      <c r="C880" s="2" t="s">
        <v>492</v>
      </c>
    </row>
    <row r="881" spans="1:3" x14ac:dyDescent="0.2">
      <c r="A881" s="2">
        <v>879</v>
      </c>
      <c r="B881" s="2">
        <f t="shared" ca="1" si="13"/>
        <v>0.64353205405152325</v>
      </c>
      <c r="C881" s="2" t="s">
        <v>493</v>
      </c>
    </row>
    <row r="882" spans="1:3" x14ac:dyDescent="0.2">
      <c r="A882" s="2">
        <v>880</v>
      </c>
      <c r="B882" s="2">
        <f t="shared" ca="1" si="13"/>
        <v>0.74971842722533755</v>
      </c>
      <c r="C882" s="2" t="s">
        <v>493</v>
      </c>
    </row>
    <row r="883" spans="1:3" x14ac:dyDescent="0.2">
      <c r="A883" s="2">
        <v>881</v>
      </c>
      <c r="B883" s="2">
        <f t="shared" ca="1" si="13"/>
        <v>0.83194086633177244</v>
      </c>
      <c r="C883" s="2" t="s">
        <v>493</v>
      </c>
    </row>
    <row r="884" spans="1:3" x14ac:dyDescent="0.2">
      <c r="A884" s="2">
        <v>882</v>
      </c>
      <c r="B884" s="2">
        <f t="shared" ca="1" si="13"/>
        <v>0.83574907305284984</v>
      </c>
      <c r="C884" s="2" t="s">
        <v>493</v>
      </c>
    </row>
    <row r="885" spans="1:3" x14ac:dyDescent="0.2">
      <c r="A885" s="2">
        <v>883</v>
      </c>
      <c r="B885" s="2">
        <f t="shared" ca="1" si="13"/>
        <v>0.48819410041213529</v>
      </c>
      <c r="C885" s="2" t="s">
        <v>492</v>
      </c>
    </row>
    <row r="886" spans="1:3" x14ac:dyDescent="0.2">
      <c r="A886" s="2">
        <v>884</v>
      </c>
      <c r="B886" s="2">
        <f t="shared" ca="1" si="13"/>
        <v>0.79673372822995958</v>
      </c>
      <c r="C886" s="2" t="s">
        <v>492</v>
      </c>
    </row>
    <row r="887" spans="1:3" x14ac:dyDescent="0.2">
      <c r="A887" s="2">
        <v>885</v>
      </c>
      <c r="B887" s="2">
        <f t="shared" ca="1" si="13"/>
        <v>0.50297237701612418</v>
      </c>
      <c r="C887" s="2" t="s">
        <v>492</v>
      </c>
    </row>
    <row r="888" spans="1:3" x14ac:dyDescent="0.2">
      <c r="A888" s="2">
        <v>886</v>
      </c>
      <c r="B888" s="2">
        <f t="shared" ca="1" si="13"/>
        <v>0.72095023668748526</v>
      </c>
      <c r="C888" s="2" t="s">
        <v>493</v>
      </c>
    </row>
    <row r="889" spans="1:3" x14ac:dyDescent="0.2">
      <c r="A889" s="2">
        <v>887</v>
      </c>
      <c r="B889" s="2">
        <f t="shared" ca="1" si="13"/>
        <v>0.67771610889697964</v>
      </c>
      <c r="C889" s="2" t="s">
        <v>493</v>
      </c>
    </row>
    <row r="890" spans="1:3" x14ac:dyDescent="0.2">
      <c r="A890" s="2">
        <v>888</v>
      </c>
      <c r="B890" s="2">
        <f t="shared" ca="1" si="13"/>
        <v>0.70886599953520835</v>
      </c>
      <c r="C890" s="2" t="s">
        <v>493</v>
      </c>
    </row>
    <row r="891" spans="1:3" x14ac:dyDescent="0.2">
      <c r="A891" s="2">
        <v>889</v>
      </c>
      <c r="B891" s="2">
        <f t="shared" ca="1" si="13"/>
        <v>0.77521806870804943</v>
      </c>
      <c r="C891" s="2" t="s">
        <v>492</v>
      </c>
    </row>
    <row r="892" spans="1:3" x14ac:dyDescent="0.2">
      <c r="A892" s="2">
        <v>890</v>
      </c>
      <c r="B892" s="2">
        <f t="shared" ca="1" si="13"/>
        <v>0.60271463969847405</v>
      </c>
      <c r="C892" s="2" t="s">
        <v>492</v>
      </c>
    </row>
    <row r="893" spans="1:3" x14ac:dyDescent="0.2">
      <c r="A893" s="2">
        <v>891</v>
      </c>
      <c r="B893" s="2">
        <f t="shared" ca="1" si="13"/>
        <v>0.65987135735668523</v>
      </c>
      <c r="C893" s="2" t="s">
        <v>492</v>
      </c>
    </row>
    <row r="894" spans="1:3" x14ac:dyDescent="0.2">
      <c r="A894" s="2">
        <v>892</v>
      </c>
      <c r="B894" s="2">
        <f t="shared" ca="1" si="13"/>
        <v>0.78216787252005515</v>
      </c>
      <c r="C894" s="2" t="s">
        <v>493</v>
      </c>
    </row>
    <row r="895" spans="1:3" x14ac:dyDescent="0.2">
      <c r="A895" s="2">
        <v>893</v>
      </c>
      <c r="B895" s="2">
        <f t="shared" ca="1" si="13"/>
        <v>0.45137495700088537</v>
      </c>
      <c r="C895" s="2" t="s">
        <v>492</v>
      </c>
    </row>
    <row r="896" spans="1:3" x14ac:dyDescent="0.2">
      <c r="A896" s="2">
        <v>894</v>
      </c>
      <c r="B896" s="2">
        <f t="shared" ca="1" si="13"/>
        <v>0.73271418772521846</v>
      </c>
      <c r="C896" s="2" t="s">
        <v>493</v>
      </c>
    </row>
    <row r="897" spans="1:3" x14ac:dyDescent="0.2">
      <c r="A897" s="2">
        <v>895</v>
      </c>
      <c r="B897" s="2">
        <f t="shared" ca="1" si="13"/>
        <v>0.53077931757132735</v>
      </c>
      <c r="C897" s="2" t="s">
        <v>492</v>
      </c>
    </row>
    <row r="898" spans="1:3" x14ac:dyDescent="0.2">
      <c r="A898" s="2">
        <v>896</v>
      </c>
      <c r="B898" s="2">
        <f t="shared" ca="1" si="13"/>
        <v>0.80360621803497234</v>
      </c>
      <c r="C898" s="2" t="s">
        <v>493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0.69590963670508144</v>
      </c>
      <c r="C899" s="2" t="s">
        <v>493</v>
      </c>
    </row>
    <row r="900" spans="1:3" x14ac:dyDescent="0.2">
      <c r="A900" s="2">
        <v>898</v>
      </c>
      <c r="B900" s="2">
        <f t="shared" ca="1" si="14"/>
        <v>0.67173444783408898</v>
      </c>
      <c r="C900" s="2" t="s">
        <v>493</v>
      </c>
    </row>
    <row r="901" spans="1:3" x14ac:dyDescent="0.2">
      <c r="A901" s="2">
        <v>899</v>
      </c>
      <c r="B901" s="2">
        <f t="shared" ca="1" si="14"/>
        <v>0.51424593842791966</v>
      </c>
      <c r="C901" s="2" t="s">
        <v>492</v>
      </c>
    </row>
    <row r="902" spans="1:3" x14ac:dyDescent="0.2">
      <c r="A902" s="2">
        <v>900</v>
      </c>
      <c r="B902" s="2">
        <f t="shared" ca="1" si="14"/>
        <v>0.72285575464033403</v>
      </c>
      <c r="C902" s="2" t="s">
        <v>493</v>
      </c>
    </row>
    <row r="903" spans="1:3" x14ac:dyDescent="0.2">
      <c r="A903" s="2">
        <v>901</v>
      </c>
      <c r="B903" s="2">
        <f t="shared" ca="1" si="14"/>
        <v>0.52946553434984245</v>
      </c>
      <c r="C903" s="2" t="s">
        <v>493</v>
      </c>
    </row>
    <row r="904" spans="1:3" x14ac:dyDescent="0.2">
      <c r="A904" s="2">
        <v>902</v>
      </c>
      <c r="B904" s="2">
        <f t="shared" ca="1" si="14"/>
        <v>0.7709537757184759</v>
      </c>
      <c r="C904" s="2" t="s">
        <v>493</v>
      </c>
    </row>
    <row r="905" spans="1:3" x14ac:dyDescent="0.2">
      <c r="A905" s="2">
        <v>903</v>
      </c>
      <c r="B905" s="2">
        <f t="shared" ca="1" si="14"/>
        <v>0.6695404140242851</v>
      </c>
      <c r="C905" s="2" t="s">
        <v>493</v>
      </c>
    </row>
    <row r="906" spans="1:3" x14ac:dyDescent="0.2">
      <c r="A906" s="2">
        <v>904</v>
      </c>
      <c r="B906" s="2">
        <f t="shared" ca="1" si="14"/>
        <v>0.64987352952286204</v>
      </c>
      <c r="C906" s="2" t="s">
        <v>493</v>
      </c>
    </row>
    <row r="907" spans="1:3" x14ac:dyDescent="0.2">
      <c r="A907" s="2">
        <v>905</v>
      </c>
      <c r="B907" s="2">
        <f t="shared" ca="1" si="14"/>
        <v>0.58760504155106841</v>
      </c>
      <c r="C907" s="2" t="s">
        <v>492</v>
      </c>
    </row>
    <row r="908" spans="1:3" x14ac:dyDescent="0.2">
      <c r="A908" s="2">
        <v>906</v>
      </c>
      <c r="B908" s="2">
        <f t="shared" ca="1" si="14"/>
        <v>0.6246392101097511</v>
      </c>
      <c r="C908" s="2" t="s">
        <v>492</v>
      </c>
    </row>
    <row r="909" spans="1:3" x14ac:dyDescent="0.2">
      <c r="A909" s="2">
        <v>907</v>
      </c>
      <c r="B909" s="2">
        <f t="shared" ca="1" si="14"/>
        <v>0.41677605468902129</v>
      </c>
      <c r="C909" s="2" t="s">
        <v>492</v>
      </c>
    </row>
    <row r="910" spans="1:3" x14ac:dyDescent="0.2">
      <c r="A910" s="2">
        <v>908</v>
      </c>
      <c r="B910" s="2">
        <f t="shared" ca="1" si="14"/>
        <v>0.32786011428399175</v>
      </c>
      <c r="C910" s="2" t="s">
        <v>492</v>
      </c>
    </row>
    <row r="911" spans="1:3" x14ac:dyDescent="0.2">
      <c r="A911" s="2">
        <v>909</v>
      </c>
      <c r="B911" s="2">
        <f t="shared" ca="1" si="14"/>
        <v>0.48697838861305265</v>
      </c>
      <c r="C911" s="2" t="s">
        <v>492</v>
      </c>
    </row>
    <row r="912" spans="1:3" x14ac:dyDescent="0.2">
      <c r="A912" s="2">
        <v>910</v>
      </c>
      <c r="B912" s="2">
        <f t="shared" ca="1" si="14"/>
        <v>0.72353401580831977</v>
      </c>
      <c r="C912" s="2" t="s">
        <v>493</v>
      </c>
    </row>
    <row r="913" spans="1:3" x14ac:dyDescent="0.2">
      <c r="A913" s="2">
        <v>911</v>
      </c>
      <c r="B913" s="2">
        <f t="shared" ca="1" si="14"/>
        <v>0.4016754152270251</v>
      </c>
      <c r="C913" s="2" t="s">
        <v>492</v>
      </c>
    </row>
    <row r="914" spans="1:3" x14ac:dyDescent="0.2">
      <c r="A914" s="2">
        <v>912</v>
      </c>
      <c r="B914" s="2">
        <f t="shared" ca="1" si="14"/>
        <v>0.62910709967019396</v>
      </c>
      <c r="C914" s="2" t="s">
        <v>492</v>
      </c>
    </row>
    <row r="915" spans="1:3" x14ac:dyDescent="0.2">
      <c r="A915" s="2">
        <v>913</v>
      </c>
      <c r="B915" s="2">
        <f t="shared" ca="1" si="14"/>
        <v>0.77912350977729161</v>
      </c>
      <c r="C915" s="2" t="s">
        <v>492</v>
      </c>
    </row>
    <row r="916" spans="1:3" x14ac:dyDescent="0.2">
      <c r="A916" s="2">
        <v>914</v>
      </c>
      <c r="B916" s="2">
        <f t="shared" ca="1" si="14"/>
        <v>0.63256163615429739</v>
      </c>
      <c r="C916" s="2" t="s">
        <v>493</v>
      </c>
    </row>
    <row r="917" spans="1:3" x14ac:dyDescent="0.2">
      <c r="A917" s="2">
        <v>915</v>
      </c>
      <c r="B917" s="2">
        <f t="shared" ca="1" si="14"/>
        <v>0.64492365294672949</v>
      </c>
      <c r="C917" s="2" t="s">
        <v>492</v>
      </c>
    </row>
    <row r="918" spans="1:3" x14ac:dyDescent="0.2">
      <c r="A918" s="2">
        <v>916</v>
      </c>
      <c r="B918" s="2">
        <f t="shared" ca="1" si="14"/>
        <v>0.72894909058946378</v>
      </c>
      <c r="C918" s="2" t="s">
        <v>493</v>
      </c>
    </row>
    <row r="919" spans="1:3" x14ac:dyDescent="0.2">
      <c r="A919" s="2">
        <v>917</v>
      </c>
      <c r="B919" s="2">
        <f t="shared" ca="1" si="14"/>
        <v>0.37480267555992952</v>
      </c>
      <c r="C919" s="2" t="s">
        <v>492</v>
      </c>
    </row>
    <row r="920" spans="1:3" x14ac:dyDescent="0.2">
      <c r="A920" s="2">
        <v>918</v>
      </c>
      <c r="B920" s="2">
        <f t="shared" ca="1" si="14"/>
        <v>0.68197590895905214</v>
      </c>
      <c r="C920" s="2" t="s">
        <v>493</v>
      </c>
    </row>
    <row r="921" spans="1:3" x14ac:dyDescent="0.2">
      <c r="A921" s="2">
        <v>919</v>
      </c>
      <c r="B921" s="2">
        <f t="shared" ca="1" si="14"/>
        <v>0.54973820588026168</v>
      </c>
      <c r="C921" s="2" t="s">
        <v>492</v>
      </c>
    </row>
    <row r="922" spans="1:3" x14ac:dyDescent="0.2">
      <c r="A922" s="2">
        <v>920</v>
      </c>
      <c r="B922" s="2">
        <f t="shared" ca="1" si="14"/>
        <v>0.69832602206946903</v>
      </c>
      <c r="C922" s="2" t="s">
        <v>493</v>
      </c>
    </row>
    <row r="923" spans="1:3" x14ac:dyDescent="0.2">
      <c r="A923" s="2">
        <v>921</v>
      </c>
      <c r="B923" s="2">
        <f t="shared" ca="1" si="14"/>
        <v>0.73057767822015518</v>
      </c>
      <c r="C923" s="2" t="s">
        <v>493</v>
      </c>
    </row>
    <row r="924" spans="1:3" x14ac:dyDescent="0.2">
      <c r="A924" s="2">
        <v>922</v>
      </c>
      <c r="B924" s="2">
        <f t="shared" ca="1" si="14"/>
        <v>0.55142049376493596</v>
      </c>
      <c r="C924" s="2" t="s">
        <v>492</v>
      </c>
    </row>
    <row r="925" spans="1:3" x14ac:dyDescent="0.2">
      <c r="A925" s="2">
        <v>923</v>
      </c>
      <c r="B925" s="2">
        <f t="shared" ca="1" si="14"/>
        <v>0.56761261788561923</v>
      </c>
      <c r="C925" s="2" t="s">
        <v>492</v>
      </c>
    </row>
    <row r="926" spans="1:3" x14ac:dyDescent="0.2">
      <c r="A926" s="2">
        <v>924</v>
      </c>
      <c r="B926" s="2">
        <f t="shared" ca="1" si="14"/>
        <v>0.20453268043139666</v>
      </c>
      <c r="C926" s="2" t="s">
        <v>492</v>
      </c>
    </row>
    <row r="927" spans="1:3" x14ac:dyDescent="0.2">
      <c r="A927" s="2">
        <v>925</v>
      </c>
      <c r="B927" s="2">
        <f t="shared" ca="1" si="14"/>
        <v>0.76186023886380128</v>
      </c>
      <c r="C927" s="2" t="s">
        <v>493</v>
      </c>
    </row>
    <row r="928" spans="1:3" x14ac:dyDescent="0.2">
      <c r="A928" s="2">
        <v>926</v>
      </c>
      <c r="B928" s="2">
        <f t="shared" ca="1" si="14"/>
        <v>0.65948462981380018</v>
      </c>
      <c r="C928" s="2" t="s">
        <v>493</v>
      </c>
    </row>
    <row r="929" spans="1:3" x14ac:dyDescent="0.2">
      <c r="A929" s="2">
        <v>927</v>
      </c>
      <c r="B929" s="2">
        <f t="shared" ca="1" si="14"/>
        <v>0.69519720090955384</v>
      </c>
      <c r="C929" s="2" t="s">
        <v>493</v>
      </c>
    </row>
    <row r="930" spans="1:3" x14ac:dyDescent="0.2">
      <c r="A930" s="2">
        <v>928</v>
      </c>
      <c r="B930" s="2">
        <f t="shared" ca="1" si="14"/>
        <v>0.90640065179816109</v>
      </c>
      <c r="C930" s="2" t="s">
        <v>493</v>
      </c>
    </row>
    <row r="931" spans="1:3" x14ac:dyDescent="0.2">
      <c r="A931" s="2">
        <v>929</v>
      </c>
      <c r="B931" s="2">
        <f t="shared" ca="1" si="14"/>
        <v>0.71380728837180862</v>
      </c>
      <c r="C931" s="2" t="s">
        <v>493</v>
      </c>
    </row>
    <row r="932" spans="1:3" x14ac:dyDescent="0.2">
      <c r="A932" s="2">
        <v>930</v>
      </c>
      <c r="B932" s="2">
        <f t="shared" ca="1" si="14"/>
        <v>0.80217839748921738</v>
      </c>
      <c r="C932" s="2" t="s">
        <v>493</v>
      </c>
    </row>
    <row r="933" spans="1:3" x14ac:dyDescent="0.2">
      <c r="A933" s="2">
        <v>931</v>
      </c>
      <c r="B933" s="2">
        <f t="shared" ca="1" si="14"/>
        <v>0.66287514294290473</v>
      </c>
      <c r="C933" s="2" t="s">
        <v>492</v>
      </c>
    </row>
    <row r="934" spans="1:3" x14ac:dyDescent="0.2">
      <c r="A934" s="2">
        <v>932</v>
      </c>
      <c r="B934" s="2">
        <f t="shared" ca="1" si="14"/>
        <v>0.55193928107727031</v>
      </c>
      <c r="C934" s="2" t="s">
        <v>493</v>
      </c>
    </row>
    <row r="935" spans="1:3" x14ac:dyDescent="0.2">
      <c r="A935" s="2">
        <v>933</v>
      </c>
      <c r="B935" s="2">
        <f t="shared" ca="1" si="14"/>
        <v>0.65800450080974326</v>
      </c>
      <c r="C935" s="2" t="s">
        <v>492</v>
      </c>
    </row>
    <row r="936" spans="1:3" x14ac:dyDescent="0.2">
      <c r="A936" s="2">
        <v>934</v>
      </c>
      <c r="B936" s="2">
        <f t="shared" ca="1" si="14"/>
        <v>0.69932861439583882</v>
      </c>
      <c r="C936" s="2" t="s">
        <v>493</v>
      </c>
    </row>
    <row r="937" spans="1:3" x14ac:dyDescent="0.2">
      <c r="A937" s="2">
        <v>935</v>
      </c>
      <c r="B937" s="2">
        <f t="shared" ca="1" si="14"/>
        <v>0.64284398132226239</v>
      </c>
      <c r="C937" s="2" t="s">
        <v>493</v>
      </c>
    </row>
    <row r="938" spans="1:3" x14ac:dyDescent="0.2">
      <c r="A938" s="2">
        <v>936</v>
      </c>
      <c r="B938" s="2">
        <f t="shared" ca="1" si="14"/>
        <v>0.52009511787336071</v>
      </c>
      <c r="C938" s="2" t="s">
        <v>492</v>
      </c>
    </row>
    <row r="939" spans="1:3" x14ac:dyDescent="0.2">
      <c r="A939" s="2">
        <v>937</v>
      </c>
      <c r="B939" s="2">
        <f t="shared" ca="1" si="14"/>
        <v>0.5142096487506681</v>
      </c>
      <c r="C939" s="2" t="s">
        <v>492</v>
      </c>
    </row>
    <row r="940" spans="1:3" x14ac:dyDescent="0.2">
      <c r="A940" s="2">
        <v>938</v>
      </c>
      <c r="B940" s="2">
        <f t="shared" ca="1" si="14"/>
        <v>0.66251734054512035</v>
      </c>
      <c r="C940" s="2" t="s">
        <v>493</v>
      </c>
    </row>
    <row r="941" spans="1:3" x14ac:dyDescent="0.2">
      <c r="A941" s="2">
        <v>939</v>
      </c>
      <c r="B941" s="2">
        <f t="shared" ca="1" si="14"/>
        <v>0.76694750132743161</v>
      </c>
      <c r="C941" s="2" t="s">
        <v>493</v>
      </c>
    </row>
    <row r="942" spans="1:3" x14ac:dyDescent="0.2">
      <c r="A942" s="2">
        <v>940</v>
      </c>
      <c r="B942" s="2">
        <f t="shared" ca="1" si="14"/>
        <v>0.41654210658384483</v>
      </c>
      <c r="C942" s="2" t="s">
        <v>492</v>
      </c>
    </row>
    <row r="943" spans="1:3" x14ac:dyDescent="0.2">
      <c r="A943" s="2">
        <v>941</v>
      </c>
      <c r="B943" s="2">
        <f t="shared" ca="1" si="14"/>
        <v>0.65306288239428423</v>
      </c>
      <c r="C943" s="2" t="s">
        <v>492</v>
      </c>
    </row>
    <row r="944" spans="1:3" x14ac:dyDescent="0.2">
      <c r="A944" s="2">
        <v>942</v>
      </c>
      <c r="B944" s="2">
        <f t="shared" ca="1" si="14"/>
        <v>0.36421446872177776</v>
      </c>
      <c r="C944" s="2" t="s">
        <v>492</v>
      </c>
    </row>
    <row r="945" spans="1:3" x14ac:dyDescent="0.2">
      <c r="A945" s="2">
        <v>943</v>
      </c>
      <c r="B945" s="2">
        <f t="shared" ca="1" si="14"/>
        <v>0.55173927192514638</v>
      </c>
      <c r="C945" s="2" t="s">
        <v>492</v>
      </c>
    </row>
    <row r="946" spans="1:3" x14ac:dyDescent="0.2">
      <c r="A946" s="2">
        <v>944</v>
      </c>
      <c r="B946" s="2">
        <f t="shared" ca="1" si="14"/>
        <v>0.60465691809643463</v>
      </c>
      <c r="C946" s="2" t="s">
        <v>492</v>
      </c>
    </row>
    <row r="947" spans="1:3" x14ac:dyDescent="0.2">
      <c r="A947" s="2">
        <v>945</v>
      </c>
      <c r="B947" s="2">
        <f t="shared" ca="1" si="14"/>
        <v>0.69725367991638609</v>
      </c>
      <c r="C947" s="2" t="s">
        <v>493</v>
      </c>
    </row>
    <row r="948" spans="1:3" x14ac:dyDescent="0.2">
      <c r="A948" s="2">
        <v>946</v>
      </c>
      <c r="B948" s="2">
        <f t="shared" ca="1" si="14"/>
        <v>0.42435293047551748</v>
      </c>
      <c r="C948" s="2" t="s">
        <v>492</v>
      </c>
    </row>
    <row r="949" spans="1:3" x14ac:dyDescent="0.2">
      <c r="A949" s="2">
        <v>947</v>
      </c>
      <c r="B949" s="2">
        <f t="shared" ca="1" si="14"/>
        <v>0.55494941853797009</v>
      </c>
      <c r="C949" s="2" t="s">
        <v>493</v>
      </c>
    </row>
    <row r="950" spans="1:3" x14ac:dyDescent="0.2">
      <c r="A950" s="2">
        <v>948</v>
      </c>
      <c r="B950" s="2">
        <f t="shared" ca="1" si="14"/>
        <v>0.63635653052106833</v>
      </c>
      <c r="C950" s="2" t="s">
        <v>492</v>
      </c>
    </row>
    <row r="951" spans="1:3" x14ac:dyDescent="0.2">
      <c r="A951" s="2">
        <v>949</v>
      </c>
      <c r="B951" s="2">
        <f t="shared" ca="1" si="14"/>
        <v>0.83754017805151559</v>
      </c>
      <c r="C951" s="2" t="s">
        <v>493</v>
      </c>
    </row>
    <row r="952" spans="1:3" x14ac:dyDescent="0.2">
      <c r="A952" s="2">
        <v>950</v>
      </c>
      <c r="B952" s="2">
        <f t="shared" ca="1" si="14"/>
        <v>0.6781545994462892</v>
      </c>
      <c r="C952" s="2" t="s">
        <v>493</v>
      </c>
    </row>
    <row r="953" spans="1:3" x14ac:dyDescent="0.2">
      <c r="A953" s="2">
        <v>951</v>
      </c>
      <c r="B953" s="2">
        <f t="shared" ca="1" si="14"/>
        <v>0.5804090958688084</v>
      </c>
      <c r="C953" s="2" t="s">
        <v>492</v>
      </c>
    </row>
    <row r="954" spans="1:3" x14ac:dyDescent="0.2">
      <c r="A954" s="2">
        <v>952</v>
      </c>
      <c r="B954" s="2">
        <f t="shared" ca="1" si="14"/>
        <v>0.56266476669083476</v>
      </c>
      <c r="C954" s="2" t="s">
        <v>492</v>
      </c>
    </row>
    <row r="955" spans="1:3" x14ac:dyDescent="0.2">
      <c r="A955" s="2">
        <v>953</v>
      </c>
      <c r="B955" s="2">
        <f t="shared" ca="1" si="14"/>
        <v>0.76542264744684207</v>
      </c>
      <c r="C955" s="2" t="s">
        <v>493</v>
      </c>
    </row>
    <row r="956" spans="1:3" x14ac:dyDescent="0.2">
      <c r="A956" s="2">
        <v>954</v>
      </c>
      <c r="B956" s="2">
        <f t="shared" ca="1" si="14"/>
        <v>0.53265443216010944</v>
      </c>
      <c r="C956" s="2" t="s">
        <v>492</v>
      </c>
    </row>
    <row r="957" spans="1:3" x14ac:dyDescent="0.2">
      <c r="A957" s="2">
        <v>955</v>
      </c>
      <c r="B957" s="2">
        <f t="shared" ca="1" si="14"/>
        <v>0.76672213610397422</v>
      </c>
      <c r="C957" s="2" t="s">
        <v>493</v>
      </c>
    </row>
    <row r="958" spans="1:3" x14ac:dyDescent="0.2">
      <c r="A958" s="2">
        <v>956</v>
      </c>
      <c r="B958" s="2">
        <f t="shared" ca="1" si="14"/>
        <v>0.86103315039314954</v>
      </c>
      <c r="C958" s="2" t="s">
        <v>493</v>
      </c>
    </row>
    <row r="959" spans="1:3" x14ac:dyDescent="0.2">
      <c r="A959" s="2">
        <v>957</v>
      </c>
      <c r="B959" s="2">
        <f t="shared" ca="1" si="14"/>
        <v>0.3655105094447002</v>
      </c>
      <c r="C959" s="2" t="s">
        <v>492</v>
      </c>
    </row>
    <row r="960" spans="1:3" x14ac:dyDescent="0.2">
      <c r="A960" s="2">
        <v>958</v>
      </c>
      <c r="B960" s="2">
        <f t="shared" ca="1" si="14"/>
        <v>0.79052103628904258</v>
      </c>
      <c r="C960" s="2" t="s">
        <v>493</v>
      </c>
    </row>
    <row r="961" spans="1:3" x14ac:dyDescent="0.2">
      <c r="A961" s="2">
        <v>959</v>
      </c>
      <c r="B961" s="2">
        <f t="shared" ca="1" si="14"/>
        <v>0.68797086548013731</v>
      </c>
      <c r="C961" s="2" t="s">
        <v>492</v>
      </c>
    </row>
    <row r="962" spans="1:3" x14ac:dyDescent="0.2">
      <c r="A962" s="2">
        <v>960</v>
      </c>
      <c r="B962" s="2">
        <f t="shared" ca="1" si="14"/>
        <v>0.61501415322932163</v>
      </c>
      <c r="C962" s="2" t="s">
        <v>492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0.75519877694688087</v>
      </c>
      <c r="C963" s="2" t="s">
        <v>493</v>
      </c>
    </row>
    <row r="964" spans="1:3" x14ac:dyDescent="0.2">
      <c r="A964" s="2">
        <v>962</v>
      </c>
      <c r="B964" s="2">
        <f t="shared" ca="1" si="15"/>
        <v>0.68444016310092837</v>
      </c>
      <c r="C964" s="2" t="s">
        <v>493</v>
      </c>
    </row>
    <row r="965" spans="1:3" x14ac:dyDescent="0.2">
      <c r="A965" s="2">
        <v>963</v>
      </c>
      <c r="B965" s="2">
        <f t="shared" ca="1" si="15"/>
        <v>0.6237123268635224</v>
      </c>
      <c r="C965" s="2" t="s">
        <v>493</v>
      </c>
    </row>
    <row r="966" spans="1:3" x14ac:dyDescent="0.2">
      <c r="A966" s="2">
        <v>964</v>
      </c>
      <c r="B966" s="2">
        <f t="shared" ca="1" si="15"/>
        <v>0.52262409043569025</v>
      </c>
      <c r="C966" s="2" t="s">
        <v>493</v>
      </c>
    </row>
    <row r="967" spans="1:3" x14ac:dyDescent="0.2">
      <c r="A967" s="2">
        <v>965</v>
      </c>
      <c r="B967" s="2">
        <f t="shared" ca="1" si="15"/>
        <v>0.58580870007498609</v>
      </c>
      <c r="C967" s="2" t="s">
        <v>493</v>
      </c>
    </row>
    <row r="968" spans="1:3" x14ac:dyDescent="0.2">
      <c r="A968" s="2">
        <v>966</v>
      </c>
      <c r="B968" s="2">
        <f t="shared" ca="1" si="15"/>
        <v>0.77183744607403293</v>
      </c>
      <c r="C968" s="2" t="s">
        <v>493</v>
      </c>
    </row>
    <row r="969" spans="1:3" x14ac:dyDescent="0.2">
      <c r="A969" s="2">
        <v>967</v>
      </c>
      <c r="B969" s="2">
        <f t="shared" ca="1" si="15"/>
        <v>0.8000624642848182</v>
      </c>
      <c r="C969" s="2" t="s">
        <v>493</v>
      </c>
    </row>
    <row r="970" spans="1:3" x14ac:dyDescent="0.2">
      <c r="A970" s="2">
        <v>968</v>
      </c>
      <c r="B970" s="2">
        <f t="shared" ca="1" si="15"/>
        <v>0.56223666258965177</v>
      </c>
      <c r="C970" s="2" t="s">
        <v>493</v>
      </c>
    </row>
    <row r="971" spans="1:3" x14ac:dyDescent="0.2">
      <c r="A971" s="2">
        <v>969</v>
      </c>
      <c r="B971" s="2">
        <f t="shared" ca="1" si="15"/>
        <v>0.33058974227718352</v>
      </c>
      <c r="C971" s="2" t="s">
        <v>492</v>
      </c>
    </row>
    <row r="972" spans="1:3" x14ac:dyDescent="0.2">
      <c r="A972" s="2">
        <v>970</v>
      </c>
      <c r="B972" s="2">
        <f t="shared" ca="1" si="15"/>
        <v>0.89601041718676266</v>
      </c>
      <c r="C972" s="2" t="s">
        <v>492</v>
      </c>
    </row>
    <row r="973" spans="1:3" x14ac:dyDescent="0.2">
      <c r="A973" s="2">
        <v>971</v>
      </c>
      <c r="B973" s="2">
        <f t="shared" ca="1" si="15"/>
        <v>0.53801965495562598</v>
      </c>
      <c r="C973" s="2" t="s">
        <v>493</v>
      </c>
    </row>
    <row r="974" spans="1:3" x14ac:dyDescent="0.2">
      <c r="A974" s="2">
        <v>972</v>
      </c>
      <c r="B974" s="2">
        <f t="shared" ca="1" si="15"/>
        <v>0.5969013779767316</v>
      </c>
      <c r="C974" s="2" t="s">
        <v>492</v>
      </c>
    </row>
    <row r="975" spans="1:3" x14ac:dyDescent="0.2">
      <c r="A975" s="2">
        <v>973</v>
      </c>
      <c r="B975" s="2">
        <f t="shared" ca="1" si="15"/>
        <v>0.58503798248531158</v>
      </c>
      <c r="C975" s="2" t="s">
        <v>493</v>
      </c>
    </row>
    <row r="976" spans="1:3" x14ac:dyDescent="0.2">
      <c r="A976" s="2">
        <v>974</v>
      </c>
      <c r="B976" s="2">
        <f t="shared" ca="1" si="15"/>
        <v>0.62773593695994556</v>
      </c>
      <c r="C976" s="2" t="s">
        <v>493</v>
      </c>
    </row>
    <row r="977" spans="1:3" x14ac:dyDescent="0.2">
      <c r="A977" s="2">
        <v>975</v>
      </c>
      <c r="B977" s="2">
        <f t="shared" ca="1" si="15"/>
        <v>0.77773176166025182</v>
      </c>
      <c r="C977" s="2" t="s">
        <v>493</v>
      </c>
    </row>
    <row r="978" spans="1:3" x14ac:dyDescent="0.2">
      <c r="A978" s="2">
        <v>976</v>
      </c>
      <c r="B978" s="2">
        <f t="shared" ca="1" si="15"/>
        <v>0.50831897449260355</v>
      </c>
      <c r="C978" s="2" t="s">
        <v>493</v>
      </c>
    </row>
    <row r="979" spans="1:3" x14ac:dyDescent="0.2">
      <c r="A979" s="2">
        <v>977</v>
      </c>
      <c r="B979" s="2">
        <f t="shared" ca="1" si="15"/>
        <v>0.60490909035637752</v>
      </c>
      <c r="C979" s="2" t="s">
        <v>493</v>
      </c>
    </row>
    <row r="980" spans="1:3" x14ac:dyDescent="0.2">
      <c r="A980" s="2">
        <v>978</v>
      </c>
      <c r="B980" s="2">
        <f t="shared" ca="1" si="15"/>
        <v>0.50318514406474035</v>
      </c>
      <c r="C980" s="2" t="s">
        <v>493</v>
      </c>
    </row>
    <row r="981" spans="1:3" x14ac:dyDescent="0.2">
      <c r="A981" s="2">
        <v>979</v>
      </c>
      <c r="B981" s="2">
        <f t="shared" ca="1" si="15"/>
        <v>0.66823643364822294</v>
      </c>
      <c r="C981" s="2" t="s">
        <v>493</v>
      </c>
    </row>
    <row r="982" spans="1:3" x14ac:dyDescent="0.2">
      <c r="A982" s="2">
        <v>980</v>
      </c>
      <c r="B982" s="2">
        <f t="shared" ca="1" si="15"/>
        <v>0.56182696130405851</v>
      </c>
      <c r="C982" s="2" t="s">
        <v>492</v>
      </c>
    </row>
    <row r="983" spans="1:3" x14ac:dyDescent="0.2">
      <c r="A983" s="2">
        <v>981</v>
      </c>
      <c r="B983" s="2">
        <f t="shared" ca="1" si="15"/>
        <v>0.50667765345923521</v>
      </c>
      <c r="C983" s="2" t="s">
        <v>492</v>
      </c>
    </row>
    <row r="984" spans="1:3" x14ac:dyDescent="0.2">
      <c r="A984" s="2">
        <v>982</v>
      </c>
      <c r="B984" s="2">
        <f t="shared" ca="1" si="15"/>
        <v>0.69439542214023053</v>
      </c>
      <c r="C984" s="2" t="s">
        <v>493</v>
      </c>
    </row>
    <row r="985" spans="1:3" x14ac:dyDescent="0.2">
      <c r="A985" s="2">
        <v>983</v>
      </c>
      <c r="B985" s="2">
        <f t="shared" ca="1" si="15"/>
        <v>0.82172002228706775</v>
      </c>
      <c r="C985" s="2" t="s">
        <v>493</v>
      </c>
    </row>
    <row r="986" spans="1:3" x14ac:dyDescent="0.2">
      <c r="A986" s="2">
        <v>984</v>
      </c>
      <c r="B986" s="2">
        <f t="shared" ca="1" si="15"/>
        <v>0.63430734151769974</v>
      </c>
      <c r="C986" s="2" t="s">
        <v>492</v>
      </c>
    </row>
    <row r="987" spans="1:3" x14ac:dyDescent="0.2">
      <c r="A987" s="2">
        <v>985</v>
      </c>
      <c r="B987" s="2">
        <f t="shared" ca="1" si="15"/>
        <v>0.68500305207460088</v>
      </c>
      <c r="C987" s="2" t="s">
        <v>492</v>
      </c>
    </row>
    <row r="988" spans="1:3" x14ac:dyDescent="0.2">
      <c r="A988" s="2">
        <v>986</v>
      </c>
      <c r="B988" s="2">
        <f t="shared" ca="1" si="15"/>
        <v>0.654316316399151</v>
      </c>
      <c r="C988" s="2" t="s">
        <v>493</v>
      </c>
    </row>
    <row r="989" spans="1:3" x14ac:dyDescent="0.2">
      <c r="A989" s="2">
        <v>987</v>
      </c>
      <c r="B989" s="2">
        <f t="shared" ca="1" si="15"/>
        <v>0.81977512096654359</v>
      </c>
      <c r="C989" s="2" t="s">
        <v>492</v>
      </c>
    </row>
    <row r="990" spans="1:3" x14ac:dyDescent="0.2">
      <c r="A990" s="2">
        <v>988</v>
      </c>
      <c r="B990" s="2">
        <f t="shared" ca="1" si="15"/>
        <v>0.68371375409878754</v>
      </c>
      <c r="C990" s="2" t="s">
        <v>492</v>
      </c>
    </row>
    <row r="991" spans="1:3" x14ac:dyDescent="0.2">
      <c r="A991" s="2">
        <v>989</v>
      </c>
      <c r="B991" s="2">
        <f t="shared" ca="1" si="15"/>
        <v>0.76595320600370231</v>
      </c>
      <c r="C991" s="2" t="s">
        <v>493</v>
      </c>
    </row>
    <row r="992" spans="1:3" x14ac:dyDescent="0.2">
      <c r="A992" s="2">
        <v>990</v>
      </c>
      <c r="B992" s="2">
        <f t="shared" ca="1" si="15"/>
        <v>0.74866764730579438</v>
      </c>
      <c r="C992" s="2" t="s">
        <v>492</v>
      </c>
    </row>
    <row r="993" spans="1:3" x14ac:dyDescent="0.2">
      <c r="A993" s="2">
        <v>991</v>
      </c>
      <c r="B993" s="2">
        <f t="shared" ca="1" si="15"/>
        <v>0.76060921282498617</v>
      </c>
      <c r="C993" s="2" t="s">
        <v>493</v>
      </c>
    </row>
    <row r="994" spans="1:3" x14ac:dyDescent="0.2">
      <c r="A994" s="2">
        <v>992</v>
      </c>
      <c r="B994" s="2">
        <f t="shared" ca="1" si="15"/>
        <v>0.70844930931919659</v>
      </c>
      <c r="C994" s="2" t="s">
        <v>492</v>
      </c>
    </row>
    <row r="995" spans="1:3" x14ac:dyDescent="0.2">
      <c r="A995" s="2">
        <v>993</v>
      </c>
      <c r="B995" s="2">
        <f t="shared" ca="1" si="15"/>
        <v>0.77140190103018846</v>
      </c>
      <c r="C995" s="2" t="s">
        <v>493</v>
      </c>
    </row>
    <row r="996" spans="1:3" x14ac:dyDescent="0.2">
      <c r="A996" s="2">
        <v>994</v>
      </c>
      <c r="B996" s="2">
        <f t="shared" ca="1" si="15"/>
        <v>0.81885892449228082</v>
      </c>
      <c r="C996" s="2" t="s">
        <v>493</v>
      </c>
    </row>
    <row r="997" spans="1:3" x14ac:dyDescent="0.2">
      <c r="A997" s="2">
        <v>995</v>
      </c>
      <c r="B997" s="2">
        <f t="shared" ca="1" si="15"/>
        <v>0.7281937314674326</v>
      </c>
      <c r="C997" s="2" t="s">
        <v>492</v>
      </c>
    </row>
    <row r="998" spans="1:3" x14ac:dyDescent="0.2">
      <c r="A998" s="2">
        <v>996</v>
      </c>
      <c r="B998" s="2">
        <f t="shared" ca="1" si="15"/>
        <v>0.67503650587797492</v>
      </c>
      <c r="C998" s="2" t="s">
        <v>493</v>
      </c>
    </row>
    <row r="999" spans="1:3" x14ac:dyDescent="0.2">
      <c r="A999" s="2">
        <v>997</v>
      </c>
      <c r="B999" s="2">
        <f t="shared" ca="1" si="15"/>
        <v>0.57629217689242274</v>
      </c>
      <c r="C999" s="2" t="s">
        <v>492</v>
      </c>
    </row>
    <row r="1000" spans="1:3" x14ac:dyDescent="0.2">
      <c r="A1000" s="2">
        <v>998</v>
      </c>
      <c r="B1000" s="2">
        <f t="shared" ca="1" si="15"/>
        <v>0.41697064816267337</v>
      </c>
      <c r="C1000" s="2" t="s">
        <v>492</v>
      </c>
    </row>
    <row r="1001" spans="1:3" x14ac:dyDescent="0.2">
      <c r="A1001" s="2">
        <v>999</v>
      </c>
      <c r="B1001" s="2">
        <f t="shared" ca="1" si="15"/>
        <v>0.49053290505925018</v>
      </c>
      <c r="C1001" s="2" t="s">
        <v>492</v>
      </c>
    </row>
    <row r="1002" spans="1:3" x14ac:dyDescent="0.2">
      <c r="A1002" s="2">
        <v>1000</v>
      </c>
      <c r="B1002" s="2">
        <f t="shared" ca="1" si="15"/>
        <v>0.74585735696720834</v>
      </c>
      <c r="C1002" s="2" t="s">
        <v>492</v>
      </c>
    </row>
  </sheetData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A8FA4-ED7E-874C-BC21-BFA4BAB3D8BB}">
  <sheetPr codeName="Sheet71">
    <tabColor rgb="FFFF0000"/>
  </sheetPr>
  <dimension ref="A2:K1002"/>
  <sheetViews>
    <sheetView workbookViewId="0">
      <selection activeCell="I3" sqref="I3:K37"/>
    </sheetView>
  </sheetViews>
  <sheetFormatPr baseColWidth="10" defaultRowHeight="16" x14ac:dyDescent="0.2"/>
  <cols>
    <col min="1" max="16384" width="10.83203125" style="2"/>
  </cols>
  <sheetData>
    <row r="2" spans="1:11" x14ac:dyDescent="0.2">
      <c r="B2" s="2" t="s">
        <v>497</v>
      </c>
      <c r="C2" s="2" t="s">
        <v>13</v>
      </c>
      <c r="J2" s="7" t="s">
        <v>498</v>
      </c>
      <c r="K2" s="7" t="s">
        <v>495</v>
      </c>
    </row>
    <row r="3" spans="1:11" x14ac:dyDescent="0.2">
      <c r="A3" s="2">
        <v>1</v>
      </c>
      <c r="B3" s="2">
        <f t="shared" ref="B3:B66" ca="1" si="0">IF(C3="Bomb",_xlfn.NORM.INV(RAND(),0.7,0.1),_xlfn.NORM.INV(RAND(),0.6,0.15))</f>
        <v>0.55619579050676748</v>
      </c>
      <c r="C3" s="2" t="str">
        <f ca="1">IF(RAND()&lt;0.5,"Bomb","Bird")</f>
        <v>Bird</v>
      </c>
      <c r="E3" s="2" t="s">
        <v>496</v>
      </c>
      <c r="I3" s="4"/>
      <c r="J3" s="101">
        <v>1</v>
      </c>
      <c r="K3" s="101">
        <v>1</v>
      </c>
    </row>
    <row r="4" spans="1:11" x14ac:dyDescent="0.2">
      <c r="A4" s="2">
        <v>2</v>
      </c>
      <c r="B4" s="2">
        <f t="shared" ca="1" si="0"/>
        <v>0.69647294006798599</v>
      </c>
      <c r="C4" s="2" t="s">
        <v>493</v>
      </c>
      <c r="E4" s="98">
        <v>0</v>
      </c>
      <c r="I4" s="101">
        <v>0.03</v>
      </c>
      <c r="J4" s="100">
        <v>1</v>
      </c>
      <c r="K4" s="100">
        <v>1</v>
      </c>
    </row>
    <row r="5" spans="1:11" x14ac:dyDescent="0.2">
      <c r="A5" s="2">
        <v>3</v>
      </c>
      <c r="B5" s="2">
        <f t="shared" ca="1" si="0"/>
        <v>0.5829118751170228</v>
      </c>
      <c r="C5" s="2" t="s">
        <v>492</v>
      </c>
      <c r="I5" s="101">
        <v>0.06</v>
      </c>
      <c r="J5" s="100">
        <v>1</v>
      </c>
      <c r="K5" s="100">
        <v>1</v>
      </c>
    </row>
    <row r="6" spans="1:11" x14ac:dyDescent="0.2">
      <c r="A6" s="2">
        <v>4</v>
      </c>
      <c r="B6" s="2">
        <f t="shared" ca="1" si="0"/>
        <v>0.60413761713365011</v>
      </c>
      <c r="C6" s="2" t="s">
        <v>493</v>
      </c>
      <c r="E6" s="7" t="s">
        <v>495</v>
      </c>
      <c r="F6" s="7" t="s">
        <v>494</v>
      </c>
      <c r="I6" s="101">
        <v>0.09</v>
      </c>
      <c r="J6" s="100">
        <v>1</v>
      </c>
      <c r="K6" s="100">
        <v>1</v>
      </c>
    </row>
    <row r="7" spans="1:11" x14ac:dyDescent="0.2">
      <c r="A7" s="2">
        <v>5</v>
      </c>
      <c r="B7" s="2">
        <f t="shared" ca="1" si="0"/>
        <v>0.6861012313531667</v>
      </c>
      <c r="C7" s="2" t="s">
        <v>493</v>
      </c>
      <c r="E7" s="99">
        <f ca="1">COUNTIFS(B:B,"&gt;" &amp;E4,C:C,"="&amp;"Bomb")/COUNTIFS(C:C,"="&amp;"Bomb")</f>
        <v>1</v>
      </c>
      <c r="F7" s="99">
        <f ca="1">COUNTIFS(B:B,"&lt;" &amp;E4,C:C,"="&amp;"Bird")/COUNTIFS(C:C,"="&amp;"Bird")</f>
        <v>0</v>
      </c>
      <c r="I7" s="101">
        <v>0.12</v>
      </c>
      <c r="J7" s="100">
        <v>1</v>
      </c>
      <c r="K7" s="100">
        <v>1</v>
      </c>
    </row>
    <row r="8" spans="1:11" x14ac:dyDescent="0.2">
      <c r="A8" s="2">
        <v>6</v>
      </c>
      <c r="B8" s="2">
        <f t="shared" ca="1" si="0"/>
        <v>0.71801275159161027</v>
      </c>
      <c r="C8" s="2" t="s">
        <v>493</v>
      </c>
      <c r="I8" s="101">
        <v>0.15</v>
      </c>
      <c r="J8" s="100">
        <v>1</v>
      </c>
      <c r="K8" s="100">
        <v>1</v>
      </c>
    </row>
    <row r="9" spans="1:11" x14ac:dyDescent="0.2">
      <c r="A9" s="2">
        <v>7</v>
      </c>
      <c r="B9" s="2">
        <f t="shared" ca="1" si="0"/>
        <v>0.72599836145108043</v>
      </c>
      <c r="C9" s="2" t="s">
        <v>493</v>
      </c>
      <c r="E9" s="7" t="s">
        <v>495</v>
      </c>
      <c r="F9" s="7" t="s">
        <v>498</v>
      </c>
      <c r="I9" s="101">
        <v>0.18</v>
      </c>
      <c r="J9" s="100">
        <v>0.99415204678362579</v>
      </c>
      <c r="K9" s="100">
        <v>1</v>
      </c>
    </row>
    <row r="10" spans="1:11" x14ac:dyDescent="0.2">
      <c r="A10" s="2">
        <v>8</v>
      </c>
      <c r="B10" s="2">
        <f t="shared" ca="1" si="0"/>
        <v>0.75277875484834023</v>
      </c>
      <c r="C10" s="2" t="s">
        <v>492</v>
      </c>
      <c r="E10" s="98">
        <f ca="1">E7</f>
        <v>1</v>
      </c>
      <c r="F10" s="98">
        <f ca="1">1-F7</f>
        <v>1</v>
      </c>
      <c r="I10" s="101">
        <v>0.21</v>
      </c>
      <c r="J10" s="100">
        <v>0.99610136452241715</v>
      </c>
      <c r="K10" s="100">
        <v>1</v>
      </c>
    </row>
    <row r="11" spans="1:11" x14ac:dyDescent="0.2">
      <c r="A11" s="2">
        <v>9</v>
      </c>
      <c r="B11" s="2">
        <f t="shared" ca="1" si="0"/>
        <v>0.54479893994753026</v>
      </c>
      <c r="C11" s="2" t="s">
        <v>492</v>
      </c>
      <c r="I11" s="101">
        <v>0.24</v>
      </c>
      <c r="J11" s="100">
        <v>0.98830409356725146</v>
      </c>
      <c r="K11" s="100">
        <v>1</v>
      </c>
    </row>
    <row r="12" spans="1:11" x14ac:dyDescent="0.2">
      <c r="A12" s="2">
        <v>10</v>
      </c>
      <c r="B12" s="2">
        <f t="shared" ca="1" si="0"/>
        <v>0.60978604338169362</v>
      </c>
      <c r="C12" s="2" t="s">
        <v>492</v>
      </c>
      <c r="I12" s="101">
        <v>0.27</v>
      </c>
      <c r="J12" s="100">
        <v>0.99027237354085607</v>
      </c>
      <c r="K12" s="100">
        <v>1</v>
      </c>
    </row>
    <row r="13" spans="1:11" x14ac:dyDescent="0.2">
      <c r="A13" s="2">
        <v>11</v>
      </c>
      <c r="B13" s="2">
        <f t="shared" ca="1" si="0"/>
        <v>0.61667113788144357</v>
      </c>
      <c r="C13" s="2" t="s">
        <v>492</v>
      </c>
      <c r="I13" s="101">
        <v>0.3</v>
      </c>
      <c r="J13" s="100">
        <v>0.97665369649805445</v>
      </c>
      <c r="K13" s="100">
        <v>1</v>
      </c>
    </row>
    <row r="14" spans="1:11" x14ac:dyDescent="0.2">
      <c r="A14" s="2">
        <v>12</v>
      </c>
      <c r="B14" s="2">
        <f t="shared" ca="1" si="0"/>
        <v>0.5396611374018857</v>
      </c>
      <c r="C14" s="2" t="s">
        <v>492</v>
      </c>
      <c r="I14" s="101">
        <v>0.33</v>
      </c>
      <c r="J14" s="100">
        <v>0.95914396887159536</v>
      </c>
      <c r="K14" s="100">
        <v>0.99794238683127567</v>
      </c>
    </row>
    <row r="15" spans="1:11" x14ac:dyDescent="0.2">
      <c r="A15" s="2">
        <v>13</v>
      </c>
      <c r="B15" s="2">
        <f t="shared" ca="1" si="0"/>
        <v>0.77275903848372296</v>
      </c>
      <c r="C15" s="2" t="s">
        <v>493</v>
      </c>
      <c r="I15" s="101">
        <v>0.36</v>
      </c>
      <c r="J15" s="100">
        <v>0.949317738791423</v>
      </c>
      <c r="K15" s="100">
        <v>1</v>
      </c>
    </row>
    <row r="16" spans="1:11" x14ac:dyDescent="0.2">
      <c r="A16" s="2">
        <v>14</v>
      </c>
      <c r="B16" s="2">
        <f t="shared" ca="1" si="0"/>
        <v>0.73589006535300094</v>
      </c>
      <c r="C16" s="2" t="s">
        <v>493</v>
      </c>
      <c r="I16" s="101">
        <v>0.39</v>
      </c>
      <c r="J16" s="100">
        <v>0.91634241245136183</v>
      </c>
      <c r="K16" s="100">
        <v>1</v>
      </c>
    </row>
    <row r="17" spans="1:11" x14ac:dyDescent="0.2">
      <c r="A17" s="2">
        <v>15</v>
      </c>
      <c r="B17" s="2">
        <f t="shared" ca="1" si="0"/>
        <v>0.73610011898374161</v>
      </c>
      <c r="C17" s="2" t="s">
        <v>493</v>
      </c>
      <c r="I17" s="101">
        <v>0.42</v>
      </c>
      <c r="J17" s="100">
        <v>0.88715953307392992</v>
      </c>
      <c r="K17" s="100">
        <v>1</v>
      </c>
    </row>
    <row r="18" spans="1:11" x14ac:dyDescent="0.2">
      <c r="A18" s="2">
        <v>16</v>
      </c>
      <c r="B18" s="2">
        <f t="shared" ca="1" si="0"/>
        <v>0.51636845158138001</v>
      </c>
      <c r="C18" s="2" t="s">
        <v>492</v>
      </c>
      <c r="I18" s="101">
        <v>0.45</v>
      </c>
      <c r="J18" s="100">
        <v>0.83657587548638135</v>
      </c>
      <c r="K18" s="100">
        <v>0.99382716049382713</v>
      </c>
    </row>
    <row r="19" spans="1:11" x14ac:dyDescent="0.2">
      <c r="A19" s="2">
        <v>17</v>
      </c>
      <c r="B19" s="2">
        <f t="shared" ca="1" si="0"/>
        <v>0.71968455844065038</v>
      </c>
      <c r="C19" s="2" t="s">
        <v>493</v>
      </c>
      <c r="I19" s="101">
        <v>0.48</v>
      </c>
      <c r="J19" s="100">
        <v>0.81481481481481488</v>
      </c>
      <c r="K19" s="100">
        <v>0.99178644763860369</v>
      </c>
    </row>
    <row r="20" spans="1:11" x14ac:dyDescent="0.2">
      <c r="A20" s="2">
        <v>18</v>
      </c>
      <c r="B20" s="2">
        <f t="shared" ca="1" si="0"/>
        <v>0.52172723551584566</v>
      </c>
      <c r="C20" s="2" t="s">
        <v>492</v>
      </c>
      <c r="I20" s="101">
        <v>0.51</v>
      </c>
      <c r="J20" s="100">
        <v>0.71206225680933855</v>
      </c>
      <c r="K20" s="100">
        <v>0.9711934156378601</v>
      </c>
    </row>
    <row r="21" spans="1:11" x14ac:dyDescent="0.2">
      <c r="A21" s="2">
        <v>19</v>
      </c>
      <c r="B21" s="2">
        <f t="shared" ca="1" si="0"/>
        <v>0.78918615928348013</v>
      </c>
      <c r="C21" s="2" t="s">
        <v>493</v>
      </c>
      <c r="I21" s="101">
        <v>0.54</v>
      </c>
      <c r="J21" s="100">
        <v>0.66536964980544755</v>
      </c>
      <c r="K21" s="100">
        <v>0.93827160493827155</v>
      </c>
    </row>
    <row r="22" spans="1:11" x14ac:dyDescent="0.2">
      <c r="A22" s="2">
        <v>20</v>
      </c>
      <c r="B22" s="2">
        <f t="shared" ca="1" si="0"/>
        <v>0.60429665619630046</v>
      </c>
      <c r="C22" s="2" t="s">
        <v>493</v>
      </c>
      <c r="I22" s="101">
        <v>0.56999999999999995</v>
      </c>
      <c r="J22" s="100">
        <v>0.56420233463035019</v>
      </c>
      <c r="K22" s="100">
        <v>0.90740740740740744</v>
      </c>
    </row>
    <row r="23" spans="1:11" x14ac:dyDescent="0.2">
      <c r="A23" s="2">
        <v>21</v>
      </c>
      <c r="B23" s="2">
        <f t="shared" ca="1" si="0"/>
        <v>0.61171115659528486</v>
      </c>
      <c r="C23" s="2" t="s">
        <v>493</v>
      </c>
      <c r="I23" s="101">
        <v>0.6</v>
      </c>
      <c r="J23" s="100">
        <v>0.51461988304093564</v>
      </c>
      <c r="K23" s="100">
        <v>0.83778234086242298</v>
      </c>
    </row>
    <row r="24" spans="1:11" x14ac:dyDescent="0.2">
      <c r="A24" s="2">
        <v>22</v>
      </c>
      <c r="B24" s="2">
        <f t="shared" ca="1" si="0"/>
        <v>0.72298336305994204</v>
      </c>
      <c r="C24" s="2" t="s">
        <v>492</v>
      </c>
      <c r="I24" s="101">
        <v>0.63</v>
      </c>
      <c r="J24" s="100">
        <v>0.39961013645224175</v>
      </c>
      <c r="K24" s="100">
        <v>0.77002053388090352</v>
      </c>
    </row>
    <row r="25" spans="1:11" x14ac:dyDescent="0.2">
      <c r="A25" s="2">
        <v>23</v>
      </c>
      <c r="B25" s="2">
        <f t="shared" ca="1" si="0"/>
        <v>0.739598851809111</v>
      </c>
      <c r="C25" s="2" t="s">
        <v>493</v>
      </c>
      <c r="I25" s="101">
        <v>0.66</v>
      </c>
      <c r="J25" s="100">
        <v>0.33528265107212474</v>
      </c>
      <c r="K25" s="100">
        <v>0.64681724845995892</v>
      </c>
    </row>
    <row r="26" spans="1:11" x14ac:dyDescent="0.2">
      <c r="A26" s="2">
        <v>24</v>
      </c>
      <c r="B26" s="2">
        <f t="shared" ca="1" si="0"/>
        <v>0.6544751723840283</v>
      </c>
      <c r="C26" s="2" t="s">
        <v>493</v>
      </c>
      <c r="I26" s="101">
        <v>0.69</v>
      </c>
      <c r="J26" s="100">
        <v>0.24951267056530213</v>
      </c>
      <c r="K26" s="100">
        <v>0.52977412731006157</v>
      </c>
    </row>
    <row r="27" spans="1:11" x14ac:dyDescent="0.2">
      <c r="A27" s="2">
        <v>25</v>
      </c>
      <c r="B27" s="2">
        <f t="shared" ca="1" si="0"/>
        <v>0.72267504954413797</v>
      </c>
      <c r="C27" s="2" t="s">
        <v>493</v>
      </c>
      <c r="I27" s="101">
        <v>0.72</v>
      </c>
      <c r="J27" s="100">
        <v>0.2354085603112841</v>
      </c>
      <c r="K27" s="100">
        <v>0.43415637860082307</v>
      </c>
    </row>
    <row r="28" spans="1:11" x14ac:dyDescent="0.2">
      <c r="A28" s="2">
        <v>26</v>
      </c>
      <c r="B28" s="2">
        <f t="shared" ca="1" si="0"/>
        <v>0.72055164526717919</v>
      </c>
      <c r="C28" s="2" t="s">
        <v>493</v>
      </c>
      <c r="I28" s="101">
        <v>0.75</v>
      </c>
      <c r="J28" s="100">
        <v>0.18128654970760238</v>
      </c>
      <c r="K28" s="100">
        <v>0.29979466119096509</v>
      </c>
    </row>
    <row r="29" spans="1:11" x14ac:dyDescent="0.2">
      <c r="A29" s="2">
        <v>27</v>
      </c>
      <c r="B29" s="2">
        <f t="shared" ca="1" si="0"/>
        <v>0.55530835742811369</v>
      </c>
      <c r="C29" s="2" t="s">
        <v>492</v>
      </c>
      <c r="I29" s="101">
        <v>0.78</v>
      </c>
      <c r="J29" s="100">
        <v>0.10916179337231968</v>
      </c>
      <c r="K29" s="100">
        <v>0.19917864476386038</v>
      </c>
    </row>
    <row r="30" spans="1:11" x14ac:dyDescent="0.2">
      <c r="A30" s="2">
        <v>28</v>
      </c>
      <c r="B30" s="2">
        <f t="shared" ca="1" si="0"/>
        <v>0.76950112649783886</v>
      </c>
      <c r="C30" s="2" t="s">
        <v>493</v>
      </c>
      <c r="I30" s="101">
        <v>0.81</v>
      </c>
      <c r="J30" s="100">
        <v>7.6023391812865548E-2</v>
      </c>
      <c r="K30" s="100">
        <v>0.16016427104722791</v>
      </c>
    </row>
    <row r="31" spans="1:11" x14ac:dyDescent="0.2">
      <c r="A31" s="2">
        <v>29</v>
      </c>
      <c r="B31" s="2">
        <f t="shared" ca="1" si="0"/>
        <v>0.55749061835254388</v>
      </c>
      <c r="C31" s="2" t="s">
        <v>492</v>
      </c>
      <c r="I31" s="101">
        <v>0.84</v>
      </c>
      <c r="J31" s="100">
        <v>4.0935672514619936E-2</v>
      </c>
      <c r="K31" s="100">
        <v>8.8295687885010271E-2</v>
      </c>
    </row>
    <row r="32" spans="1:11" x14ac:dyDescent="0.2">
      <c r="A32" s="2">
        <v>30</v>
      </c>
      <c r="B32" s="2">
        <f t="shared" ca="1" si="0"/>
        <v>0.7466695611309877</v>
      </c>
      <c r="C32" s="2" t="s">
        <v>493</v>
      </c>
      <c r="I32" s="101">
        <v>0.87</v>
      </c>
      <c r="J32" s="100">
        <v>4.8732943469785628E-2</v>
      </c>
      <c r="K32" s="100">
        <v>3.9014373716632446E-2</v>
      </c>
    </row>
    <row r="33" spans="1:11" x14ac:dyDescent="0.2">
      <c r="A33" s="2">
        <v>31</v>
      </c>
      <c r="B33" s="2">
        <f t="shared" ca="1" si="0"/>
        <v>0.6406464168017324</v>
      </c>
      <c r="C33" s="2" t="s">
        <v>493</v>
      </c>
      <c r="I33" s="101">
        <v>0.9</v>
      </c>
      <c r="J33" s="100">
        <v>2.3391812865497075E-2</v>
      </c>
      <c r="K33" s="100">
        <v>2.2587268993839837E-2</v>
      </c>
    </row>
    <row r="34" spans="1:11" x14ac:dyDescent="0.2">
      <c r="A34" s="2">
        <v>32</v>
      </c>
      <c r="B34" s="2">
        <f t="shared" ca="1" si="0"/>
        <v>0.51003198391712612</v>
      </c>
      <c r="C34" s="2" t="s">
        <v>492</v>
      </c>
      <c r="I34" s="101">
        <v>0.93</v>
      </c>
      <c r="J34" s="100">
        <v>1.1695906432748537E-2</v>
      </c>
      <c r="K34" s="100">
        <v>4.1067761806981521E-3</v>
      </c>
    </row>
    <row r="35" spans="1:11" x14ac:dyDescent="0.2">
      <c r="A35" s="2">
        <v>33</v>
      </c>
      <c r="B35" s="2">
        <f t="shared" ca="1" si="0"/>
        <v>0.48034580129045085</v>
      </c>
      <c r="C35" s="2" t="s">
        <v>492</v>
      </c>
      <c r="I35" s="101">
        <v>0.96</v>
      </c>
      <c r="J35" s="100">
        <v>1.1673151750972721E-2</v>
      </c>
      <c r="K35" s="100">
        <v>4.11522633744856E-3</v>
      </c>
    </row>
    <row r="36" spans="1:11" x14ac:dyDescent="0.2">
      <c r="A36" s="2">
        <v>34</v>
      </c>
      <c r="B36" s="2">
        <f t="shared" ca="1" si="0"/>
        <v>0.6765070440263099</v>
      </c>
      <c r="C36" s="2" t="s">
        <v>492</v>
      </c>
      <c r="I36" s="101">
        <v>0.99</v>
      </c>
      <c r="J36" s="100">
        <v>1.9455252918287869E-3</v>
      </c>
      <c r="K36" s="100">
        <v>0</v>
      </c>
    </row>
    <row r="37" spans="1:11" x14ac:dyDescent="0.2">
      <c r="A37" s="2">
        <v>35</v>
      </c>
      <c r="B37" s="2">
        <f t="shared" ca="1" si="0"/>
        <v>0.52647983794771025</v>
      </c>
      <c r="C37" s="2" t="s">
        <v>493</v>
      </c>
      <c r="I37" s="98"/>
    </row>
    <row r="38" spans="1:11" x14ac:dyDescent="0.2">
      <c r="A38" s="2">
        <v>36</v>
      </c>
      <c r="B38" s="2">
        <f t="shared" ca="1" si="0"/>
        <v>0.5826079264838151</v>
      </c>
      <c r="C38" s="2" t="s">
        <v>492</v>
      </c>
    </row>
    <row r="39" spans="1:11" x14ac:dyDescent="0.2">
      <c r="A39" s="2">
        <v>37</v>
      </c>
      <c r="B39" s="2">
        <f t="shared" ca="1" si="0"/>
        <v>0.68527952586380469</v>
      </c>
      <c r="C39" s="2" t="s">
        <v>492</v>
      </c>
    </row>
    <row r="40" spans="1:11" x14ac:dyDescent="0.2">
      <c r="A40" s="2">
        <v>38</v>
      </c>
      <c r="B40" s="2">
        <f t="shared" ca="1" si="0"/>
        <v>0.62625340129360962</v>
      </c>
      <c r="C40" s="2" t="s">
        <v>493</v>
      </c>
    </row>
    <row r="41" spans="1:11" x14ac:dyDescent="0.2">
      <c r="A41" s="2">
        <v>39</v>
      </c>
      <c r="B41" s="2">
        <f t="shared" ca="1" si="0"/>
        <v>0.49503962760970066</v>
      </c>
      <c r="C41" s="2" t="s">
        <v>492</v>
      </c>
    </row>
    <row r="42" spans="1:11" x14ac:dyDescent="0.2">
      <c r="A42" s="2">
        <v>40</v>
      </c>
      <c r="B42" s="2">
        <f t="shared" ca="1" si="0"/>
        <v>0.5646884847386564</v>
      </c>
      <c r="C42" s="2" t="s">
        <v>493</v>
      </c>
    </row>
    <row r="43" spans="1:11" x14ac:dyDescent="0.2">
      <c r="A43" s="2">
        <v>41</v>
      </c>
      <c r="B43" s="2">
        <f t="shared" ca="1" si="0"/>
        <v>0.70228175056660758</v>
      </c>
      <c r="C43" s="2" t="s">
        <v>492</v>
      </c>
    </row>
    <row r="44" spans="1:11" x14ac:dyDescent="0.2">
      <c r="A44" s="2">
        <v>42</v>
      </c>
      <c r="B44" s="2">
        <f t="shared" ca="1" si="0"/>
        <v>0.63137195856559891</v>
      </c>
      <c r="C44" s="2" t="s">
        <v>492</v>
      </c>
    </row>
    <row r="45" spans="1:11" x14ac:dyDescent="0.2">
      <c r="A45" s="2">
        <v>43</v>
      </c>
      <c r="B45" s="2">
        <f t="shared" ca="1" si="0"/>
        <v>0.46764349943776451</v>
      </c>
      <c r="C45" s="2" t="s">
        <v>492</v>
      </c>
    </row>
    <row r="46" spans="1:11" x14ac:dyDescent="0.2">
      <c r="A46" s="2">
        <v>44</v>
      </c>
      <c r="B46" s="2">
        <f t="shared" ca="1" si="0"/>
        <v>0.82646368715729768</v>
      </c>
      <c r="C46" s="2" t="s">
        <v>492</v>
      </c>
    </row>
    <row r="47" spans="1:11" x14ac:dyDescent="0.2">
      <c r="A47" s="2">
        <v>45</v>
      </c>
      <c r="B47" s="2">
        <f t="shared" ca="1" si="0"/>
        <v>0.40441266518823804</v>
      </c>
      <c r="C47" s="2" t="s">
        <v>492</v>
      </c>
    </row>
    <row r="48" spans="1:11" x14ac:dyDescent="0.2">
      <c r="A48" s="2">
        <v>46</v>
      </c>
      <c r="B48" s="2">
        <f t="shared" ca="1" si="0"/>
        <v>0.71767549391945651</v>
      </c>
      <c r="C48" s="2" t="s">
        <v>493</v>
      </c>
    </row>
    <row r="49" spans="1:3" x14ac:dyDescent="0.2">
      <c r="A49" s="2">
        <v>47</v>
      </c>
      <c r="B49" s="2">
        <f t="shared" ca="1" si="0"/>
        <v>0.77260958301228699</v>
      </c>
      <c r="C49" s="2" t="s">
        <v>493</v>
      </c>
    </row>
    <row r="50" spans="1:3" x14ac:dyDescent="0.2">
      <c r="A50" s="2">
        <v>48</v>
      </c>
      <c r="B50" s="2">
        <f t="shared" ca="1" si="0"/>
        <v>0.29264319399497768</v>
      </c>
      <c r="C50" s="2" t="s">
        <v>492</v>
      </c>
    </row>
    <row r="51" spans="1:3" x14ac:dyDescent="0.2">
      <c r="A51" s="2">
        <v>49</v>
      </c>
      <c r="B51" s="2">
        <f t="shared" ca="1" si="0"/>
        <v>0.86361362598887204</v>
      </c>
      <c r="C51" s="2" t="s">
        <v>493</v>
      </c>
    </row>
    <row r="52" spans="1:3" x14ac:dyDescent="0.2">
      <c r="A52" s="2">
        <v>50</v>
      </c>
      <c r="B52" s="2">
        <f t="shared" ca="1" si="0"/>
        <v>0.67210819890207796</v>
      </c>
      <c r="C52" s="2" t="s">
        <v>493</v>
      </c>
    </row>
    <row r="53" spans="1:3" x14ac:dyDescent="0.2">
      <c r="A53" s="2">
        <v>51</v>
      </c>
      <c r="B53" s="2">
        <f t="shared" ca="1" si="0"/>
        <v>0.75840547029202487</v>
      </c>
      <c r="C53" s="2" t="s">
        <v>493</v>
      </c>
    </row>
    <row r="54" spans="1:3" x14ac:dyDescent="0.2">
      <c r="A54" s="2">
        <v>52</v>
      </c>
      <c r="B54" s="2">
        <f t="shared" ca="1" si="0"/>
        <v>0.49461802668285249</v>
      </c>
      <c r="C54" s="2" t="s">
        <v>492</v>
      </c>
    </row>
    <row r="55" spans="1:3" x14ac:dyDescent="0.2">
      <c r="A55" s="2">
        <v>53</v>
      </c>
      <c r="B55" s="2">
        <f t="shared" ca="1" si="0"/>
        <v>0.81417373975839513</v>
      </c>
      <c r="C55" s="2" t="s">
        <v>492</v>
      </c>
    </row>
    <row r="56" spans="1:3" x14ac:dyDescent="0.2">
      <c r="A56" s="2">
        <v>54</v>
      </c>
      <c r="B56" s="2">
        <f t="shared" ca="1" si="0"/>
        <v>0.59972167091485695</v>
      </c>
      <c r="C56" s="2" t="s">
        <v>493</v>
      </c>
    </row>
    <row r="57" spans="1:3" x14ac:dyDescent="0.2">
      <c r="A57" s="2">
        <v>55</v>
      </c>
      <c r="B57" s="2">
        <f t="shared" ca="1" si="0"/>
        <v>0.71137931461890735</v>
      </c>
      <c r="C57" s="2" t="s">
        <v>493</v>
      </c>
    </row>
    <row r="58" spans="1:3" x14ac:dyDescent="0.2">
      <c r="A58" s="2">
        <v>56</v>
      </c>
      <c r="B58" s="2">
        <f t="shared" ca="1" si="0"/>
        <v>0.60348173984237763</v>
      </c>
      <c r="C58" s="2" t="s">
        <v>493</v>
      </c>
    </row>
    <row r="59" spans="1:3" x14ac:dyDescent="0.2">
      <c r="A59" s="2">
        <v>57</v>
      </c>
      <c r="B59" s="2">
        <f t="shared" ca="1" si="0"/>
        <v>0.68830400294421346</v>
      </c>
      <c r="C59" s="2" t="s">
        <v>492</v>
      </c>
    </row>
    <row r="60" spans="1:3" x14ac:dyDescent="0.2">
      <c r="A60" s="2">
        <v>58</v>
      </c>
      <c r="B60" s="2">
        <f t="shared" ca="1" si="0"/>
        <v>0.72141659621829091</v>
      </c>
      <c r="C60" s="2" t="s">
        <v>493</v>
      </c>
    </row>
    <row r="61" spans="1:3" x14ac:dyDescent="0.2">
      <c r="A61" s="2">
        <v>59</v>
      </c>
      <c r="B61" s="2">
        <f t="shared" ca="1" si="0"/>
        <v>0.59608858050425206</v>
      </c>
      <c r="C61" s="2" t="s">
        <v>493</v>
      </c>
    </row>
    <row r="62" spans="1:3" x14ac:dyDescent="0.2">
      <c r="A62" s="2">
        <v>60</v>
      </c>
      <c r="B62" s="2">
        <f t="shared" ca="1" si="0"/>
        <v>0.63388519085077011</v>
      </c>
      <c r="C62" s="2" t="s">
        <v>492</v>
      </c>
    </row>
    <row r="63" spans="1:3" x14ac:dyDescent="0.2">
      <c r="A63" s="2">
        <v>61</v>
      </c>
      <c r="B63" s="2">
        <f t="shared" ca="1" si="0"/>
        <v>0.42317092054706384</v>
      </c>
      <c r="C63" s="2" t="s">
        <v>492</v>
      </c>
    </row>
    <row r="64" spans="1:3" x14ac:dyDescent="0.2">
      <c r="A64" s="2">
        <v>62</v>
      </c>
      <c r="B64" s="2">
        <f t="shared" ca="1" si="0"/>
        <v>0.51220546124795341</v>
      </c>
      <c r="C64" s="2" t="s">
        <v>492</v>
      </c>
    </row>
    <row r="65" spans="1:3" x14ac:dyDescent="0.2">
      <c r="A65" s="2">
        <v>63</v>
      </c>
      <c r="B65" s="2">
        <f t="shared" ca="1" si="0"/>
        <v>0.77231415450847574</v>
      </c>
      <c r="C65" s="2" t="s">
        <v>493</v>
      </c>
    </row>
    <row r="66" spans="1:3" x14ac:dyDescent="0.2">
      <c r="A66" s="2">
        <v>64</v>
      </c>
      <c r="B66" s="2">
        <f t="shared" ca="1" si="0"/>
        <v>0.61513934078527122</v>
      </c>
      <c r="C66" s="2" t="s">
        <v>493</v>
      </c>
    </row>
    <row r="67" spans="1:3" x14ac:dyDescent="0.2">
      <c r="A67" s="2">
        <v>65</v>
      </c>
      <c r="B67" s="2">
        <f t="shared" ref="B67:B130" ca="1" si="1">IF(C67="Bomb",_xlfn.NORM.INV(RAND(),0.7,0.1),_xlfn.NORM.INV(RAND(),0.6,0.15))</f>
        <v>0.73636751302491321</v>
      </c>
      <c r="C67" s="2" t="s">
        <v>493</v>
      </c>
    </row>
    <row r="68" spans="1:3" x14ac:dyDescent="0.2">
      <c r="A68" s="2">
        <v>66</v>
      </c>
      <c r="B68" s="2">
        <f t="shared" ca="1" si="1"/>
        <v>0.78651915727885779</v>
      </c>
      <c r="C68" s="2" t="s">
        <v>493</v>
      </c>
    </row>
    <row r="69" spans="1:3" x14ac:dyDescent="0.2">
      <c r="A69" s="2">
        <v>67</v>
      </c>
      <c r="B69" s="2">
        <f t="shared" ca="1" si="1"/>
        <v>0.64381731569361955</v>
      </c>
      <c r="C69" s="2" t="s">
        <v>493</v>
      </c>
    </row>
    <row r="70" spans="1:3" x14ac:dyDescent="0.2">
      <c r="A70" s="2">
        <v>68</v>
      </c>
      <c r="B70" s="2">
        <f t="shared" ca="1" si="1"/>
        <v>0.3211112985499302</v>
      </c>
      <c r="C70" s="2" t="s">
        <v>492</v>
      </c>
    </row>
    <row r="71" spans="1:3" x14ac:dyDescent="0.2">
      <c r="A71" s="2">
        <v>69</v>
      </c>
      <c r="B71" s="2">
        <f t="shared" ca="1" si="1"/>
        <v>0.94979438929947169</v>
      </c>
      <c r="C71" s="2" t="s">
        <v>492</v>
      </c>
    </row>
    <row r="72" spans="1:3" x14ac:dyDescent="0.2">
      <c r="A72" s="2">
        <v>70</v>
      </c>
      <c r="B72" s="2">
        <f t="shared" ca="1" si="1"/>
        <v>0.59510529360860487</v>
      </c>
      <c r="C72" s="2" t="s">
        <v>492</v>
      </c>
    </row>
    <row r="73" spans="1:3" x14ac:dyDescent="0.2">
      <c r="A73" s="2">
        <v>71</v>
      </c>
      <c r="B73" s="2">
        <f t="shared" ca="1" si="1"/>
        <v>0.59422555847506375</v>
      </c>
      <c r="C73" s="2" t="s">
        <v>492</v>
      </c>
    </row>
    <row r="74" spans="1:3" x14ac:dyDescent="0.2">
      <c r="A74" s="2">
        <v>72</v>
      </c>
      <c r="B74" s="2">
        <f t="shared" ca="1" si="1"/>
        <v>0.6394801684808592</v>
      </c>
      <c r="C74" s="2" t="s">
        <v>492</v>
      </c>
    </row>
    <row r="75" spans="1:3" x14ac:dyDescent="0.2">
      <c r="A75" s="2">
        <v>73</v>
      </c>
      <c r="B75" s="2">
        <f t="shared" ca="1" si="1"/>
        <v>0.5221474808593215</v>
      </c>
      <c r="C75" s="2" t="s">
        <v>493</v>
      </c>
    </row>
    <row r="76" spans="1:3" x14ac:dyDescent="0.2">
      <c r="A76" s="2">
        <v>74</v>
      </c>
      <c r="B76" s="2">
        <f t="shared" ca="1" si="1"/>
        <v>0.7009899632803851</v>
      </c>
      <c r="C76" s="2" t="s">
        <v>493</v>
      </c>
    </row>
    <row r="77" spans="1:3" x14ac:dyDescent="0.2">
      <c r="A77" s="2">
        <v>75</v>
      </c>
      <c r="B77" s="2">
        <f t="shared" ca="1" si="1"/>
        <v>0.5804240800344479</v>
      </c>
      <c r="C77" s="2" t="s">
        <v>493</v>
      </c>
    </row>
    <row r="78" spans="1:3" x14ac:dyDescent="0.2">
      <c r="A78" s="2">
        <v>76</v>
      </c>
      <c r="B78" s="2">
        <f t="shared" ca="1" si="1"/>
        <v>0.63582686270111066</v>
      </c>
      <c r="C78" s="2" t="s">
        <v>493</v>
      </c>
    </row>
    <row r="79" spans="1:3" x14ac:dyDescent="0.2">
      <c r="A79" s="2">
        <v>77</v>
      </c>
      <c r="B79" s="2">
        <f t="shared" ca="1" si="1"/>
        <v>0.66389540478428499</v>
      </c>
      <c r="C79" s="2" t="s">
        <v>492</v>
      </c>
    </row>
    <row r="80" spans="1:3" x14ac:dyDescent="0.2">
      <c r="A80" s="2">
        <v>78</v>
      </c>
      <c r="B80" s="2">
        <f t="shared" ca="1" si="1"/>
        <v>0.63670075228821021</v>
      </c>
      <c r="C80" s="2" t="s">
        <v>493</v>
      </c>
    </row>
    <row r="81" spans="1:3" x14ac:dyDescent="0.2">
      <c r="A81" s="2">
        <v>79</v>
      </c>
      <c r="B81" s="2">
        <f t="shared" ca="1" si="1"/>
        <v>0.85087555556782402</v>
      </c>
      <c r="C81" s="2" t="s">
        <v>492</v>
      </c>
    </row>
    <row r="82" spans="1:3" x14ac:dyDescent="0.2">
      <c r="A82" s="2">
        <v>80</v>
      </c>
      <c r="B82" s="2">
        <f t="shared" ca="1" si="1"/>
        <v>0.80064891855409148</v>
      </c>
      <c r="C82" s="2" t="s">
        <v>493</v>
      </c>
    </row>
    <row r="83" spans="1:3" x14ac:dyDescent="0.2">
      <c r="A83" s="2">
        <v>81</v>
      </c>
      <c r="B83" s="2">
        <f t="shared" ca="1" si="1"/>
        <v>0.88322238474719217</v>
      </c>
      <c r="C83" s="2" t="s">
        <v>493</v>
      </c>
    </row>
    <row r="84" spans="1:3" x14ac:dyDescent="0.2">
      <c r="A84" s="2">
        <v>82</v>
      </c>
      <c r="B84" s="2">
        <f t="shared" ca="1" si="1"/>
        <v>0.51513407102526831</v>
      </c>
      <c r="C84" s="2" t="s">
        <v>492</v>
      </c>
    </row>
    <row r="85" spans="1:3" x14ac:dyDescent="0.2">
      <c r="A85" s="2">
        <v>83</v>
      </c>
      <c r="B85" s="2">
        <f t="shared" ca="1" si="1"/>
        <v>0.81235699940056416</v>
      </c>
      <c r="C85" s="2" t="s">
        <v>493</v>
      </c>
    </row>
    <row r="86" spans="1:3" x14ac:dyDescent="0.2">
      <c r="A86" s="2">
        <v>84</v>
      </c>
      <c r="B86" s="2">
        <f t="shared" ca="1" si="1"/>
        <v>0.68174392855578281</v>
      </c>
      <c r="C86" s="2" t="s">
        <v>493</v>
      </c>
    </row>
    <row r="87" spans="1:3" x14ac:dyDescent="0.2">
      <c r="A87" s="2">
        <v>85</v>
      </c>
      <c r="B87" s="2">
        <f t="shared" ca="1" si="1"/>
        <v>0.63085882683140881</v>
      </c>
      <c r="C87" s="2" t="s">
        <v>492</v>
      </c>
    </row>
    <row r="88" spans="1:3" x14ac:dyDescent="0.2">
      <c r="A88" s="2">
        <v>86</v>
      </c>
      <c r="B88" s="2">
        <f t="shared" ca="1" si="1"/>
        <v>0.97088218377633773</v>
      </c>
      <c r="C88" s="2" t="s">
        <v>492</v>
      </c>
    </row>
    <row r="89" spans="1:3" x14ac:dyDescent="0.2">
      <c r="A89" s="2">
        <v>87</v>
      </c>
      <c r="B89" s="2">
        <f t="shared" ca="1" si="1"/>
        <v>0.54741245211931255</v>
      </c>
      <c r="C89" s="2" t="s">
        <v>492</v>
      </c>
    </row>
    <row r="90" spans="1:3" x14ac:dyDescent="0.2">
      <c r="A90" s="2">
        <v>88</v>
      </c>
      <c r="B90" s="2">
        <f t="shared" ca="1" si="1"/>
        <v>0.88114026200185158</v>
      </c>
      <c r="C90" s="2" t="s">
        <v>492</v>
      </c>
    </row>
    <row r="91" spans="1:3" x14ac:dyDescent="0.2">
      <c r="A91" s="2">
        <v>89</v>
      </c>
      <c r="B91" s="2">
        <f t="shared" ca="1" si="1"/>
        <v>0.52453822983110854</v>
      </c>
      <c r="C91" s="2" t="s">
        <v>492</v>
      </c>
    </row>
    <row r="92" spans="1:3" x14ac:dyDescent="0.2">
      <c r="A92" s="2">
        <v>90</v>
      </c>
      <c r="B92" s="2">
        <f t="shared" ca="1" si="1"/>
        <v>0.71051214052681133</v>
      </c>
      <c r="C92" s="2" t="s">
        <v>493</v>
      </c>
    </row>
    <row r="93" spans="1:3" x14ac:dyDescent="0.2">
      <c r="A93" s="2">
        <v>91</v>
      </c>
      <c r="B93" s="2">
        <f t="shared" ca="1" si="1"/>
        <v>0.70876997477780923</v>
      </c>
      <c r="C93" s="2" t="s">
        <v>493</v>
      </c>
    </row>
    <row r="94" spans="1:3" x14ac:dyDescent="0.2">
      <c r="A94" s="2">
        <v>92</v>
      </c>
      <c r="B94" s="2">
        <f t="shared" ca="1" si="1"/>
        <v>0.61059303618340599</v>
      </c>
      <c r="C94" s="2" t="s">
        <v>492</v>
      </c>
    </row>
    <row r="95" spans="1:3" x14ac:dyDescent="0.2">
      <c r="A95" s="2">
        <v>93</v>
      </c>
      <c r="B95" s="2">
        <f t="shared" ca="1" si="1"/>
        <v>0.60448145803305775</v>
      </c>
      <c r="C95" s="2" t="s">
        <v>493</v>
      </c>
    </row>
    <row r="96" spans="1:3" x14ac:dyDescent="0.2">
      <c r="A96" s="2">
        <v>94</v>
      </c>
      <c r="B96" s="2">
        <f t="shared" ca="1" si="1"/>
        <v>0.79465342914017389</v>
      </c>
      <c r="C96" s="2" t="s">
        <v>493</v>
      </c>
    </row>
    <row r="97" spans="1:3" x14ac:dyDescent="0.2">
      <c r="A97" s="2">
        <v>95</v>
      </c>
      <c r="B97" s="2">
        <f t="shared" ca="1" si="1"/>
        <v>0.58177766329792524</v>
      </c>
      <c r="C97" s="2" t="s">
        <v>492</v>
      </c>
    </row>
    <row r="98" spans="1:3" x14ac:dyDescent="0.2">
      <c r="A98" s="2">
        <v>96</v>
      </c>
      <c r="B98" s="2">
        <f t="shared" ca="1" si="1"/>
        <v>0.69126788002756645</v>
      </c>
      <c r="C98" s="2" t="s">
        <v>492</v>
      </c>
    </row>
    <row r="99" spans="1:3" x14ac:dyDescent="0.2">
      <c r="A99" s="2">
        <v>97</v>
      </c>
      <c r="B99" s="2">
        <f t="shared" ca="1" si="1"/>
        <v>0.7395998445987606</v>
      </c>
      <c r="C99" s="2" t="s">
        <v>493</v>
      </c>
    </row>
    <row r="100" spans="1:3" x14ac:dyDescent="0.2">
      <c r="A100" s="2">
        <v>98</v>
      </c>
      <c r="B100" s="2">
        <f t="shared" ca="1" si="1"/>
        <v>0.72290256008167464</v>
      </c>
      <c r="C100" s="2" t="s">
        <v>493</v>
      </c>
    </row>
    <row r="101" spans="1:3" x14ac:dyDescent="0.2">
      <c r="A101" s="2">
        <v>99</v>
      </c>
      <c r="B101" s="2">
        <f t="shared" ca="1" si="1"/>
        <v>0.98540305531316041</v>
      </c>
      <c r="C101" s="2" t="s">
        <v>493</v>
      </c>
    </row>
    <row r="102" spans="1:3" x14ac:dyDescent="0.2">
      <c r="A102" s="2">
        <v>100</v>
      </c>
      <c r="B102" s="2">
        <f t="shared" ca="1" si="1"/>
        <v>0.62975764744719487</v>
      </c>
      <c r="C102" s="2" t="s">
        <v>492</v>
      </c>
    </row>
    <row r="103" spans="1:3" x14ac:dyDescent="0.2">
      <c r="A103" s="2">
        <v>101</v>
      </c>
      <c r="B103" s="2">
        <f t="shared" ca="1" si="1"/>
        <v>0.68911139728514192</v>
      </c>
      <c r="C103" s="2" t="s">
        <v>493</v>
      </c>
    </row>
    <row r="104" spans="1:3" x14ac:dyDescent="0.2">
      <c r="A104" s="2">
        <v>102</v>
      </c>
      <c r="B104" s="2">
        <f t="shared" ca="1" si="1"/>
        <v>0.33121554677866488</v>
      </c>
      <c r="C104" s="2" t="s">
        <v>492</v>
      </c>
    </row>
    <row r="105" spans="1:3" x14ac:dyDescent="0.2">
      <c r="A105" s="2">
        <v>103</v>
      </c>
      <c r="B105" s="2">
        <f t="shared" ca="1" si="1"/>
        <v>0.91863824676882799</v>
      </c>
      <c r="C105" s="2" t="s">
        <v>492</v>
      </c>
    </row>
    <row r="106" spans="1:3" x14ac:dyDescent="0.2">
      <c r="A106" s="2">
        <v>104</v>
      </c>
      <c r="B106" s="2">
        <f t="shared" ca="1" si="1"/>
        <v>0.51086950438709489</v>
      </c>
      <c r="C106" s="2" t="s">
        <v>492</v>
      </c>
    </row>
    <row r="107" spans="1:3" x14ac:dyDescent="0.2">
      <c r="A107" s="2">
        <v>105</v>
      </c>
      <c r="B107" s="2">
        <f t="shared" ca="1" si="1"/>
        <v>0.6117296105597797</v>
      </c>
      <c r="C107" s="2" t="s">
        <v>493</v>
      </c>
    </row>
    <row r="108" spans="1:3" x14ac:dyDescent="0.2">
      <c r="A108" s="2">
        <v>106</v>
      </c>
      <c r="B108" s="2">
        <f t="shared" ca="1" si="1"/>
        <v>0.71879322288542813</v>
      </c>
      <c r="C108" s="2" t="s">
        <v>492</v>
      </c>
    </row>
    <row r="109" spans="1:3" x14ac:dyDescent="0.2">
      <c r="A109" s="2">
        <v>107</v>
      </c>
      <c r="B109" s="2">
        <f t="shared" ca="1" si="1"/>
        <v>0.93545399846697808</v>
      </c>
      <c r="C109" s="2" t="s">
        <v>492</v>
      </c>
    </row>
    <row r="110" spans="1:3" x14ac:dyDescent="0.2">
      <c r="A110" s="2">
        <v>108</v>
      </c>
      <c r="B110" s="2">
        <f t="shared" ca="1" si="1"/>
        <v>0.52238548505651572</v>
      </c>
      <c r="C110" s="2" t="s">
        <v>492</v>
      </c>
    </row>
    <row r="111" spans="1:3" x14ac:dyDescent="0.2">
      <c r="A111" s="2">
        <v>109</v>
      </c>
      <c r="B111" s="2">
        <f t="shared" ca="1" si="1"/>
        <v>0.47232225321917143</v>
      </c>
      <c r="C111" s="2" t="s">
        <v>492</v>
      </c>
    </row>
    <row r="112" spans="1:3" x14ac:dyDescent="0.2">
      <c r="A112" s="2">
        <v>110</v>
      </c>
      <c r="B112" s="2">
        <f t="shared" ca="1" si="1"/>
        <v>0.56885576754802547</v>
      </c>
      <c r="C112" s="2" t="s">
        <v>492</v>
      </c>
    </row>
    <row r="113" spans="1:3" x14ac:dyDescent="0.2">
      <c r="A113" s="2">
        <v>111</v>
      </c>
      <c r="B113" s="2">
        <f t="shared" ca="1" si="1"/>
        <v>0.62102202005317608</v>
      </c>
      <c r="C113" s="2" t="s">
        <v>493</v>
      </c>
    </row>
    <row r="114" spans="1:3" x14ac:dyDescent="0.2">
      <c r="A114" s="2">
        <v>112</v>
      </c>
      <c r="B114" s="2">
        <f t="shared" ca="1" si="1"/>
        <v>0.68782035660258511</v>
      </c>
      <c r="C114" s="2" t="s">
        <v>492</v>
      </c>
    </row>
    <row r="115" spans="1:3" x14ac:dyDescent="0.2">
      <c r="A115" s="2">
        <v>113</v>
      </c>
      <c r="B115" s="2">
        <f t="shared" ca="1" si="1"/>
        <v>0.76951537405531756</v>
      </c>
      <c r="C115" s="2" t="s">
        <v>492</v>
      </c>
    </row>
    <row r="116" spans="1:3" x14ac:dyDescent="0.2">
      <c r="A116" s="2">
        <v>114</v>
      </c>
      <c r="B116" s="2">
        <f t="shared" ca="1" si="1"/>
        <v>0.68125427447691234</v>
      </c>
      <c r="C116" s="2" t="s">
        <v>492</v>
      </c>
    </row>
    <row r="117" spans="1:3" x14ac:dyDescent="0.2">
      <c r="A117" s="2">
        <v>115</v>
      </c>
      <c r="B117" s="2">
        <f t="shared" ca="1" si="1"/>
        <v>0.6294358652254165</v>
      </c>
      <c r="C117" s="2" t="s">
        <v>492</v>
      </c>
    </row>
    <row r="118" spans="1:3" x14ac:dyDescent="0.2">
      <c r="A118" s="2">
        <v>116</v>
      </c>
      <c r="B118" s="2">
        <f t="shared" ca="1" si="1"/>
        <v>0.47476817779068514</v>
      </c>
      <c r="C118" s="2" t="s">
        <v>492</v>
      </c>
    </row>
    <row r="119" spans="1:3" x14ac:dyDescent="0.2">
      <c r="A119" s="2">
        <v>117</v>
      </c>
      <c r="B119" s="2">
        <f t="shared" ca="1" si="1"/>
        <v>0.51982370404137268</v>
      </c>
      <c r="C119" s="2" t="s">
        <v>492</v>
      </c>
    </row>
    <row r="120" spans="1:3" x14ac:dyDescent="0.2">
      <c r="A120" s="2">
        <v>118</v>
      </c>
      <c r="B120" s="2">
        <f t="shared" ca="1" si="1"/>
        <v>0.65424105551426548</v>
      </c>
      <c r="C120" s="2" t="s">
        <v>492</v>
      </c>
    </row>
    <row r="121" spans="1:3" x14ac:dyDescent="0.2">
      <c r="A121" s="2">
        <v>119</v>
      </c>
      <c r="B121" s="2">
        <f t="shared" ca="1" si="1"/>
        <v>0.56784355015169408</v>
      </c>
      <c r="C121" s="2" t="s">
        <v>492</v>
      </c>
    </row>
    <row r="122" spans="1:3" x14ac:dyDescent="0.2">
      <c r="A122" s="2">
        <v>120</v>
      </c>
      <c r="B122" s="2">
        <f t="shared" ca="1" si="1"/>
        <v>0.82607677322322837</v>
      </c>
      <c r="C122" s="2" t="s">
        <v>493</v>
      </c>
    </row>
    <row r="123" spans="1:3" x14ac:dyDescent="0.2">
      <c r="A123" s="2">
        <v>121</v>
      </c>
      <c r="B123" s="2">
        <f t="shared" ca="1" si="1"/>
        <v>0.97502402266452259</v>
      </c>
      <c r="C123" s="2" t="s">
        <v>493</v>
      </c>
    </row>
    <row r="124" spans="1:3" x14ac:dyDescent="0.2">
      <c r="A124" s="2">
        <v>122</v>
      </c>
      <c r="B124" s="2">
        <f t="shared" ca="1" si="1"/>
        <v>0.65386334060021523</v>
      </c>
      <c r="C124" s="2" t="s">
        <v>492</v>
      </c>
    </row>
    <row r="125" spans="1:3" x14ac:dyDescent="0.2">
      <c r="A125" s="2">
        <v>123</v>
      </c>
      <c r="B125" s="2">
        <f t="shared" ca="1" si="1"/>
        <v>0.57584139991312844</v>
      </c>
      <c r="C125" s="2" t="s">
        <v>493</v>
      </c>
    </row>
    <row r="126" spans="1:3" x14ac:dyDescent="0.2">
      <c r="A126" s="2">
        <v>124</v>
      </c>
      <c r="B126" s="2">
        <f t="shared" ca="1" si="1"/>
        <v>0.62164570543171838</v>
      </c>
      <c r="C126" s="2" t="s">
        <v>493</v>
      </c>
    </row>
    <row r="127" spans="1:3" x14ac:dyDescent="0.2">
      <c r="A127" s="2">
        <v>125</v>
      </c>
      <c r="B127" s="2">
        <f t="shared" ca="1" si="1"/>
        <v>0.47422516421267613</v>
      </c>
      <c r="C127" s="2" t="s">
        <v>492</v>
      </c>
    </row>
    <row r="128" spans="1:3" x14ac:dyDescent="0.2">
      <c r="A128" s="2">
        <v>126</v>
      </c>
      <c r="B128" s="2">
        <f t="shared" ca="1" si="1"/>
        <v>0.75832451007296187</v>
      </c>
      <c r="C128" s="2" t="s">
        <v>492</v>
      </c>
    </row>
    <row r="129" spans="1:3" x14ac:dyDescent="0.2">
      <c r="A129" s="2">
        <v>127</v>
      </c>
      <c r="B129" s="2">
        <f t="shared" ca="1" si="1"/>
        <v>0.6517180529268306</v>
      </c>
      <c r="C129" s="2" t="s">
        <v>492</v>
      </c>
    </row>
    <row r="130" spans="1:3" x14ac:dyDescent="0.2">
      <c r="A130" s="2">
        <v>128</v>
      </c>
      <c r="B130" s="2">
        <f t="shared" ca="1" si="1"/>
        <v>0.62062530084796608</v>
      </c>
      <c r="C130" s="2" t="s">
        <v>492</v>
      </c>
    </row>
    <row r="131" spans="1:3" x14ac:dyDescent="0.2">
      <c r="A131" s="2">
        <v>129</v>
      </c>
      <c r="B131" s="2">
        <f t="shared" ref="B131:B194" ca="1" si="2">IF(C131="Bomb",_xlfn.NORM.INV(RAND(),0.7,0.1),_xlfn.NORM.INV(RAND(),0.6,0.15))</f>
        <v>0.59425163998792119</v>
      </c>
      <c r="C131" s="2" t="s">
        <v>492</v>
      </c>
    </row>
    <row r="132" spans="1:3" x14ac:dyDescent="0.2">
      <c r="A132" s="2">
        <v>130</v>
      </c>
      <c r="B132" s="2">
        <f t="shared" ca="1" si="2"/>
        <v>0.64201882361184515</v>
      </c>
      <c r="C132" s="2" t="s">
        <v>493</v>
      </c>
    </row>
    <row r="133" spans="1:3" x14ac:dyDescent="0.2">
      <c r="A133" s="2">
        <v>131</v>
      </c>
      <c r="B133" s="2">
        <f t="shared" ca="1" si="2"/>
        <v>0.71713328016578981</v>
      </c>
      <c r="C133" s="2" t="s">
        <v>493</v>
      </c>
    </row>
    <row r="134" spans="1:3" x14ac:dyDescent="0.2">
      <c r="A134" s="2">
        <v>132</v>
      </c>
      <c r="B134" s="2">
        <f t="shared" ca="1" si="2"/>
        <v>0.78391993234885593</v>
      </c>
      <c r="C134" s="2" t="s">
        <v>493</v>
      </c>
    </row>
    <row r="135" spans="1:3" x14ac:dyDescent="0.2">
      <c r="A135" s="2">
        <v>133</v>
      </c>
      <c r="B135" s="2">
        <f t="shared" ca="1" si="2"/>
        <v>0.50810089931572144</v>
      </c>
      <c r="C135" s="2" t="s">
        <v>493</v>
      </c>
    </row>
    <row r="136" spans="1:3" x14ac:dyDescent="0.2">
      <c r="A136" s="2">
        <v>134</v>
      </c>
      <c r="B136" s="2">
        <f t="shared" ca="1" si="2"/>
        <v>0.76346613836183075</v>
      </c>
      <c r="C136" s="2" t="s">
        <v>492</v>
      </c>
    </row>
    <row r="137" spans="1:3" x14ac:dyDescent="0.2">
      <c r="A137" s="2">
        <v>135</v>
      </c>
      <c r="B137" s="2">
        <f t="shared" ca="1" si="2"/>
        <v>0.5851289541735526</v>
      </c>
      <c r="C137" s="2" t="s">
        <v>493</v>
      </c>
    </row>
    <row r="138" spans="1:3" x14ac:dyDescent="0.2">
      <c r="A138" s="2">
        <v>136</v>
      </c>
      <c r="B138" s="2">
        <f t="shared" ca="1" si="2"/>
        <v>0.64836311271489055</v>
      </c>
      <c r="C138" s="2" t="s">
        <v>493</v>
      </c>
    </row>
    <row r="139" spans="1:3" x14ac:dyDescent="0.2">
      <c r="A139" s="2">
        <v>137</v>
      </c>
      <c r="B139" s="2">
        <f t="shared" ca="1" si="2"/>
        <v>0.7945617254424876</v>
      </c>
      <c r="C139" s="2" t="s">
        <v>492</v>
      </c>
    </row>
    <row r="140" spans="1:3" x14ac:dyDescent="0.2">
      <c r="A140" s="2">
        <v>138</v>
      </c>
      <c r="B140" s="2">
        <f t="shared" ca="1" si="2"/>
        <v>0.55323396668463609</v>
      </c>
      <c r="C140" s="2" t="s">
        <v>493</v>
      </c>
    </row>
    <row r="141" spans="1:3" x14ac:dyDescent="0.2">
      <c r="A141" s="2">
        <v>139</v>
      </c>
      <c r="B141" s="2">
        <f t="shared" ca="1" si="2"/>
        <v>0.71489276819474989</v>
      </c>
      <c r="C141" s="2" t="s">
        <v>492</v>
      </c>
    </row>
    <row r="142" spans="1:3" x14ac:dyDescent="0.2">
      <c r="A142" s="2">
        <v>140</v>
      </c>
      <c r="B142" s="2">
        <f t="shared" ca="1" si="2"/>
        <v>0.7556355382710308</v>
      </c>
      <c r="C142" s="2" t="s">
        <v>492</v>
      </c>
    </row>
    <row r="143" spans="1:3" x14ac:dyDescent="0.2">
      <c r="A143" s="2">
        <v>141</v>
      </c>
      <c r="B143" s="2">
        <f t="shared" ca="1" si="2"/>
        <v>0.51814469926081075</v>
      </c>
      <c r="C143" s="2" t="s">
        <v>492</v>
      </c>
    </row>
    <row r="144" spans="1:3" x14ac:dyDescent="0.2">
      <c r="A144" s="2">
        <v>142</v>
      </c>
      <c r="B144" s="2">
        <f t="shared" ca="1" si="2"/>
        <v>0.69470254203399795</v>
      </c>
      <c r="C144" s="2" t="s">
        <v>493</v>
      </c>
    </row>
    <row r="145" spans="1:3" x14ac:dyDescent="0.2">
      <c r="A145" s="2">
        <v>143</v>
      </c>
      <c r="B145" s="2">
        <f t="shared" ca="1" si="2"/>
        <v>0.51874074537196579</v>
      </c>
      <c r="C145" s="2" t="s">
        <v>492</v>
      </c>
    </row>
    <row r="146" spans="1:3" x14ac:dyDescent="0.2">
      <c r="A146" s="2">
        <v>144</v>
      </c>
      <c r="B146" s="2">
        <f t="shared" ca="1" si="2"/>
        <v>0.56212516569638327</v>
      </c>
      <c r="C146" s="2" t="s">
        <v>493</v>
      </c>
    </row>
    <row r="147" spans="1:3" x14ac:dyDescent="0.2">
      <c r="A147" s="2">
        <v>145</v>
      </c>
      <c r="B147" s="2">
        <f t="shared" ca="1" si="2"/>
        <v>0.73413159040011178</v>
      </c>
      <c r="C147" s="2" t="s">
        <v>492</v>
      </c>
    </row>
    <row r="148" spans="1:3" x14ac:dyDescent="0.2">
      <c r="A148" s="2">
        <v>146</v>
      </c>
      <c r="B148" s="2">
        <f t="shared" ca="1" si="2"/>
        <v>0.76725932155120347</v>
      </c>
      <c r="C148" s="2" t="s">
        <v>492</v>
      </c>
    </row>
    <row r="149" spans="1:3" x14ac:dyDescent="0.2">
      <c r="A149" s="2">
        <v>147</v>
      </c>
      <c r="B149" s="2">
        <f t="shared" ca="1" si="2"/>
        <v>0.85026535092710209</v>
      </c>
      <c r="C149" s="2" t="s">
        <v>493</v>
      </c>
    </row>
    <row r="150" spans="1:3" x14ac:dyDescent="0.2">
      <c r="A150" s="2">
        <v>148</v>
      </c>
      <c r="B150" s="2">
        <f t="shared" ca="1" si="2"/>
        <v>0.53445235307599082</v>
      </c>
      <c r="C150" s="2" t="s">
        <v>492</v>
      </c>
    </row>
    <row r="151" spans="1:3" x14ac:dyDescent="0.2">
      <c r="A151" s="2">
        <v>149</v>
      </c>
      <c r="B151" s="2">
        <f t="shared" ca="1" si="2"/>
        <v>0.37280316038653971</v>
      </c>
      <c r="C151" s="2" t="s">
        <v>492</v>
      </c>
    </row>
    <row r="152" spans="1:3" x14ac:dyDescent="0.2">
      <c r="A152" s="2">
        <v>150</v>
      </c>
      <c r="B152" s="2">
        <f t="shared" ca="1" si="2"/>
        <v>0.36916309799459113</v>
      </c>
      <c r="C152" s="2" t="s">
        <v>492</v>
      </c>
    </row>
    <row r="153" spans="1:3" x14ac:dyDescent="0.2">
      <c r="A153" s="2">
        <v>151</v>
      </c>
      <c r="B153" s="2">
        <f t="shared" ca="1" si="2"/>
        <v>0.76834829223868673</v>
      </c>
      <c r="C153" s="2" t="s">
        <v>493</v>
      </c>
    </row>
    <row r="154" spans="1:3" x14ac:dyDescent="0.2">
      <c r="A154" s="2">
        <v>152</v>
      </c>
      <c r="B154" s="2">
        <f t="shared" ca="1" si="2"/>
        <v>0.80068543891868893</v>
      </c>
      <c r="C154" s="2" t="s">
        <v>493</v>
      </c>
    </row>
    <row r="155" spans="1:3" x14ac:dyDescent="0.2">
      <c r="A155" s="2">
        <v>153</v>
      </c>
      <c r="B155" s="2">
        <f t="shared" ca="1" si="2"/>
        <v>0.77089671443688523</v>
      </c>
      <c r="C155" s="2" t="s">
        <v>493</v>
      </c>
    </row>
    <row r="156" spans="1:3" x14ac:dyDescent="0.2">
      <c r="A156" s="2">
        <v>154</v>
      </c>
      <c r="B156" s="2">
        <f t="shared" ca="1" si="2"/>
        <v>0.47645225465202379</v>
      </c>
      <c r="C156" s="2" t="s">
        <v>492</v>
      </c>
    </row>
    <row r="157" spans="1:3" x14ac:dyDescent="0.2">
      <c r="A157" s="2">
        <v>155</v>
      </c>
      <c r="B157" s="2">
        <f t="shared" ca="1" si="2"/>
        <v>0.63803554959335107</v>
      </c>
      <c r="C157" s="2" t="s">
        <v>493</v>
      </c>
    </row>
    <row r="158" spans="1:3" x14ac:dyDescent="0.2">
      <c r="A158" s="2">
        <v>156</v>
      </c>
      <c r="B158" s="2">
        <f t="shared" ca="1" si="2"/>
        <v>0.86373188778807763</v>
      </c>
      <c r="C158" s="2" t="s">
        <v>493</v>
      </c>
    </row>
    <row r="159" spans="1:3" x14ac:dyDescent="0.2">
      <c r="A159" s="2">
        <v>157</v>
      </c>
      <c r="B159" s="2">
        <f t="shared" ca="1" si="2"/>
        <v>0.76541163709552529</v>
      </c>
      <c r="C159" s="2" t="s">
        <v>492</v>
      </c>
    </row>
    <row r="160" spans="1:3" x14ac:dyDescent="0.2">
      <c r="A160" s="2">
        <v>158</v>
      </c>
      <c r="B160" s="2">
        <f t="shared" ca="1" si="2"/>
        <v>0.89958633399768706</v>
      </c>
      <c r="C160" s="2" t="s">
        <v>492</v>
      </c>
    </row>
    <row r="161" spans="1:3" x14ac:dyDescent="0.2">
      <c r="A161" s="2">
        <v>159</v>
      </c>
      <c r="B161" s="2">
        <f t="shared" ca="1" si="2"/>
        <v>0.62021782860063901</v>
      </c>
      <c r="C161" s="2" t="s">
        <v>493</v>
      </c>
    </row>
    <row r="162" spans="1:3" x14ac:dyDescent="0.2">
      <c r="A162" s="2">
        <v>160</v>
      </c>
      <c r="B162" s="2">
        <f t="shared" ca="1" si="2"/>
        <v>0.53204079764898893</v>
      </c>
      <c r="C162" s="2" t="s">
        <v>493</v>
      </c>
    </row>
    <row r="163" spans="1:3" x14ac:dyDescent="0.2">
      <c r="A163" s="2">
        <v>161</v>
      </c>
      <c r="B163" s="2">
        <f t="shared" ca="1" si="2"/>
        <v>0.78366714373592938</v>
      </c>
      <c r="C163" s="2" t="s">
        <v>493</v>
      </c>
    </row>
    <row r="164" spans="1:3" x14ac:dyDescent="0.2">
      <c r="A164" s="2">
        <v>162</v>
      </c>
      <c r="B164" s="2">
        <f t="shared" ca="1" si="2"/>
        <v>0.4923006287082225</v>
      </c>
      <c r="C164" s="2" t="s">
        <v>492</v>
      </c>
    </row>
    <row r="165" spans="1:3" x14ac:dyDescent="0.2">
      <c r="A165" s="2">
        <v>163</v>
      </c>
      <c r="B165" s="2">
        <f t="shared" ca="1" si="2"/>
        <v>0.67321921248453709</v>
      </c>
      <c r="C165" s="2" t="s">
        <v>492</v>
      </c>
    </row>
    <row r="166" spans="1:3" x14ac:dyDescent="0.2">
      <c r="A166" s="2">
        <v>164</v>
      </c>
      <c r="B166" s="2">
        <f t="shared" ca="1" si="2"/>
        <v>0.57663551005555402</v>
      </c>
      <c r="C166" s="2" t="s">
        <v>492</v>
      </c>
    </row>
    <row r="167" spans="1:3" x14ac:dyDescent="0.2">
      <c r="A167" s="2">
        <v>165</v>
      </c>
      <c r="B167" s="2">
        <f t="shared" ca="1" si="2"/>
        <v>0.7160798424129623</v>
      </c>
      <c r="C167" s="2" t="s">
        <v>492</v>
      </c>
    </row>
    <row r="168" spans="1:3" x14ac:dyDescent="0.2">
      <c r="A168" s="2">
        <v>166</v>
      </c>
      <c r="B168" s="2">
        <f t="shared" ca="1" si="2"/>
        <v>0.98693980746520071</v>
      </c>
      <c r="C168" s="2" t="s">
        <v>493</v>
      </c>
    </row>
    <row r="169" spans="1:3" x14ac:dyDescent="0.2">
      <c r="A169" s="2">
        <v>167</v>
      </c>
      <c r="B169" s="2">
        <f t="shared" ca="1" si="2"/>
        <v>0.83781777010814418</v>
      </c>
      <c r="C169" s="2" t="s">
        <v>493</v>
      </c>
    </row>
    <row r="170" spans="1:3" x14ac:dyDescent="0.2">
      <c r="A170" s="2">
        <v>168</v>
      </c>
      <c r="B170" s="2">
        <f t="shared" ca="1" si="2"/>
        <v>0.78066559751509601</v>
      </c>
      <c r="C170" s="2" t="s">
        <v>493</v>
      </c>
    </row>
    <row r="171" spans="1:3" x14ac:dyDescent="0.2">
      <c r="A171" s="2">
        <v>169</v>
      </c>
      <c r="B171" s="2">
        <f t="shared" ca="1" si="2"/>
        <v>0.61405700697008347</v>
      </c>
      <c r="C171" s="2" t="s">
        <v>492</v>
      </c>
    </row>
    <row r="172" spans="1:3" x14ac:dyDescent="0.2">
      <c r="A172" s="2">
        <v>170</v>
      </c>
      <c r="B172" s="2">
        <f t="shared" ca="1" si="2"/>
        <v>0.36965738581135388</v>
      </c>
      <c r="C172" s="2" t="s">
        <v>492</v>
      </c>
    </row>
    <row r="173" spans="1:3" x14ac:dyDescent="0.2">
      <c r="A173" s="2">
        <v>171</v>
      </c>
      <c r="B173" s="2">
        <f t="shared" ca="1" si="2"/>
        <v>0.69134805763644847</v>
      </c>
      <c r="C173" s="2" t="s">
        <v>493</v>
      </c>
    </row>
    <row r="174" spans="1:3" x14ac:dyDescent="0.2">
      <c r="A174" s="2">
        <v>172</v>
      </c>
      <c r="B174" s="2">
        <f t="shared" ca="1" si="2"/>
        <v>0.57712521112166559</v>
      </c>
      <c r="C174" s="2" t="s">
        <v>493</v>
      </c>
    </row>
    <row r="175" spans="1:3" x14ac:dyDescent="0.2">
      <c r="A175" s="2">
        <v>173</v>
      </c>
      <c r="B175" s="2">
        <f t="shared" ca="1" si="2"/>
        <v>0.63308379962133499</v>
      </c>
      <c r="C175" s="2" t="s">
        <v>493</v>
      </c>
    </row>
    <row r="176" spans="1:3" x14ac:dyDescent="0.2">
      <c r="A176" s="2">
        <v>174</v>
      </c>
      <c r="B176" s="2">
        <f t="shared" ca="1" si="2"/>
        <v>0.58720710396825582</v>
      </c>
      <c r="C176" s="2" t="s">
        <v>492</v>
      </c>
    </row>
    <row r="177" spans="1:3" x14ac:dyDescent="0.2">
      <c r="A177" s="2">
        <v>175</v>
      </c>
      <c r="B177" s="2">
        <f t="shared" ca="1" si="2"/>
        <v>0.6041618358937052</v>
      </c>
      <c r="C177" s="2" t="s">
        <v>493</v>
      </c>
    </row>
    <row r="178" spans="1:3" x14ac:dyDescent="0.2">
      <c r="A178" s="2">
        <v>176</v>
      </c>
      <c r="B178" s="2">
        <f t="shared" ca="1" si="2"/>
        <v>0.64110706311163401</v>
      </c>
      <c r="C178" s="2" t="s">
        <v>493</v>
      </c>
    </row>
    <row r="179" spans="1:3" x14ac:dyDescent="0.2">
      <c r="A179" s="2">
        <v>177</v>
      </c>
      <c r="B179" s="2">
        <f t="shared" ca="1" si="2"/>
        <v>0.56878043667472455</v>
      </c>
      <c r="C179" s="2" t="s">
        <v>492</v>
      </c>
    </row>
    <row r="180" spans="1:3" x14ac:dyDescent="0.2">
      <c r="A180" s="2">
        <v>178</v>
      </c>
      <c r="B180" s="2">
        <f t="shared" ca="1" si="2"/>
        <v>0.50860220676220336</v>
      </c>
      <c r="C180" s="2" t="s">
        <v>492</v>
      </c>
    </row>
    <row r="181" spans="1:3" x14ac:dyDescent="0.2">
      <c r="A181" s="2">
        <v>179</v>
      </c>
      <c r="B181" s="2">
        <f t="shared" ca="1" si="2"/>
        <v>0.72375788166386734</v>
      </c>
      <c r="C181" s="2" t="s">
        <v>493</v>
      </c>
    </row>
    <row r="182" spans="1:3" x14ac:dyDescent="0.2">
      <c r="A182" s="2">
        <v>180</v>
      </c>
      <c r="B182" s="2">
        <f t="shared" ca="1" si="2"/>
        <v>0.7570689132758216</v>
      </c>
      <c r="C182" s="2" t="s">
        <v>493</v>
      </c>
    </row>
    <row r="183" spans="1:3" x14ac:dyDescent="0.2">
      <c r="A183" s="2">
        <v>181</v>
      </c>
      <c r="B183" s="2">
        <f t="shared" ca="1" si="2"/>
        <v>0.54100893669636152</v>
      </c>
      <c r="C183" s="2" t="s">
        <v>493</v>
      </c>
    </row>
    <row r="184" spans="1:3" x14ac:dyDescent="0.2">
      <c r="A184" s="2">
        <v>182</v>
      </c>
      <c r="B184" s="2">
        <f t="shared" ca="1" si="2"/>
        <v>0.52653805728778613</v>
      </c>
      <c r="C184" s="2" t="s">
        <v>493</v>
      </c>
    </row>
    <row r="185" spans="1:3" x14ac:dyDescent="0.2">
      <c r="A185" s="2">
        <v>183</v>
      </c>
      <c r="B185" s="2">
        <f t="shared" ca="1" si="2"/>
        <v>0.62385560788683603</v>
      </c>
      <c r="C185" s="2" t="s">
        <v>492</v>
      </c>
    </row>
    <row r="186" spans="1:3" x14ac:dyDescent="0.2">
      <c r="A186" s="2">
        <v>184</v>
      </c>
      <c r="B186" s="2">
        <f t="shared" ca="1" si="2"/>
        <v>0.74983098889892386</v>
      </c>
      <c r="C186" s="2" t="s">
        <v>493</v>
      </c>
    </row>
    <row r="187" spans="1:3" x14ac:dyDescent="0.2">
      <c r="A187" s="2">
        <v>185</v>
      </c>
      <c r="B187" s="2">
        <f t="shared" ca="1" si="2"/>
        <v>0.69688150502099844</v>
      </c>
      <c r="C187" s="2" t="s">
        <v>492</v>
      </c>
    </row>
    <row r="188" spans="1:3" x14ac:dyDescent="0.2">
      <c r="A188" s="2">
        <v>186</v>
      </c>
      <c r="B188" s="2">
        <f t="shared" ca="1" si="2"/>
        <v>0.78373530001033109</v>
      </c>
      <c r="C188" s="2" t="s">
        <v>493</v>
      </c>
    </row>
    <row r="189" spans="1:3" x14ac:dyDescent="0.2">
      <c r="A189" s="2">
        <v>187</v>
      </c>
      <c r="B189" s="2">
        <f t="shared" ca="1" si="2"/>
        <v>0.72586206364435335</v>
      </c>
      <c r="C189" s="2" t="s">
        <v>492</v>
      </c>
    </row>
    <row r="190" spans="1:3" x14ac:dyDescent="0.2">
      <c r="A190" s="2">
        <v>188</v>
      </c>
      <c r="B190" s="2">
        <f t="shared" ca="1" si="2"/>
        <v>0.60533107554565069</v>
      </c>
      <c r="C190" s="2" t="s">
        <v>493</v>
      </c>
    </row>
    <row r="191" spans="1:3" x14ac:dyDescent="0.2">
      <c r="A191" s="2">
        <v>189</v>
      </c>
      <c r="B191" s="2">
        <f t="shared" ca="1" si="2"/>
        <v>0.60809730112555205</v>
      </c>
      <c r="C191" s="2" t="s">
        <v>493</v>
      </c>
    </row>
    <row r="192" spans="1:3" x14ac:dyDescent="0.2">
      <c r="A192" s="2">
        <v>190</v>
      </c>
      <c r="B192" s="2">
        <f t="shared" ca="1" si="2"/>
        <v>0.63904194397413461</v>
      </c>
      <c r="C192" s="2" t="s">
        <v>492</v>
      </c>
    </row>
    <row r="193" spans="1:3" x14ac:dyDescent="0.2">
      <c r="A193" s="2">
        <v>191</v>
      </c>
      <c r="B193" s="2">
        <f t="shared" ca="1" si="2"/>
        <v>0.58972835489238506</v>
      </c>
      <c r="C193" s="2" t="s">
        <v>493</v>
      </c>
    </row>
    <row r="194" spans="1:3" x14ac:dyDescent="0.2">
      <c r="A194" s="2">
        <v>192</v>
      </c>
      <c r="B194" s="2">
        <f t="shared" ca="1" si="2"/>
        <v>0.66300550998025365</v>
      </c>
      <c r="C194" s="2" t="s">
        <v>492</v>
      </c>
    </row>
    <row r="195" spans="1:3" x14ac:dyDescent="0.2">
      <c r="A195" s="2">
        <v>193</v>
      </c>
      <c r="B195" s="2">
        <f t="shared" ref="B195:B258" ca="1" si="3">IF(C195="Bomb",_xlfn.NORM.INV(RAND(),0.7,0.1),_xlfn.NORM.INV(RAND(),0.6,0.15))</f>
        <v>0.57959072192628847</v>
      </c>
      <c r="C195" s="2" t="s">
        <v>493</v>
      </c>
    </row>
    <row r="196" spans="1:3" x14ac:dyDescent="0.2">
      <c r="A196" s="2">
        <v>194</v>
      </c>
      <c r="B196" s="2">
        <f t="shared" ca="1" si="3"/>
        <v>0.631557860092677</v>
      </c>
      <c r="C196" s="2" t="s">
        <v>492</v>
      </c>
    </row>
    <row r="197" spans="1:3" x14ac:dyDescent="0.2">
      <c r="A197" s="2">
        <v>195</v>
      </c>
      <c r="B197" s="2">
        <f t="shared" ca="1" si="3"/>
        <v>0.72086859007288506</v>
      </c>
      <c r="C197" s="2" t="s">
        <v>492</v>
      </c>
    </row>
    <row r="198" spans="1:3" x14ac:dyDescent="0.2">
      <c r="A198" s="2">
        <v>196</v>
      </c>
      <c r="B198" s="2">
        <f t="shared" ca="1" si="3"/>
        <v>0.80092305074539338</v>
      </c>
      <c r="C198" s="2" t="s">
        <v>493</v>
      </c>
    </row>
    <row r="199" spans="1:3" x14ac:dyDescent="0.2">
      <c r="A199" s="2">
        <v>197</v>
      </c>
      <c r="B199" s="2">
        <f t="shared" ca="1" si="3"/>
        <v>0.69084359924075078</v>
      </c>
      <c r="C199" s="2" t="s">
        <v>492</v>
      </c>
    </row>
    <row r="200" spans="1:3" x14ac:dyDescent="0.2">
      <c r="A200" s="2">
        <v>198</v>
      </c>
      <c r="B200" s="2">
        <f t="shared" ca="1" si="3"/>
        <v>0.84609838574853224</v>
      </c>
      <c r="C200" s="2" t="s">
        <v>493</v>
      </c>
    </row>
    <row r="201" spans="1:3" x14ac:dyDescent="0.2">
      <c r="A201" s="2">
        <v>199</v>
      </c>
      <c r="B201" s="2">
        <f t="shared" ca="1" si="3"/>
        <v>0.53367527641967594</v>
      </c>
      <c r="C201" s="2" t="s">
        <v>492</v>
      </c>
    </row>
    <row r="202" spans="1:3" x14ac:dyDescent="0.2">
      <c r="A202" s="2">
        <v>200</v>
      </c>
      <c r="B202" s="2">
        <f t="shared" ca="1" si="3"/>
        <v>0.67912895824698571</v>
      </c>
      <c r="C202" s="2" t="s">
        <v>493</v>
      </c>
    </row>
    <row r="203" spans="1:3" x14ac:dyDescent="0.2">
      <c r="A203" s="2">
        <v>201</v>
      </c>
      <c r="B203" s="2">
        <f t="shared" ca="1" si="3"/>
        <v>0.69544574207290355</v>
      </c>
      <c r="C203" s="2" t="s">
        <v>492</v>
      </c>
    </row>
    <row r="204" spans="1:3" x14ac:dyDescent="0.2">
      <c r="A204" s="2">
        <v>202</v>
      </c>
      <c r="B204" s="2">
        <f t="shared" ca="1" si="3"/>
        <v>0.79056487845206114</v>
      </c>
      <c r="C204" s="2" t="s">
        <v>493</v>
      </c>
    </row>
    <row r="205" spans="1:3" x14ac:dyDescent="0.2">
      <c r="A205" s="2">
        <v>203</v>
      </c>
      <c r="B205" s="2">
        <f t="shared" ca="1" si="3"/>
        <v>0.7911285406909212</v>
      </c>
      <c r="C205" s="2" t="s">
        <v>492</v>
      </c>
    </row>
    <row r="206" spans="1:3" x14ac:dyDescent="0.2">
      <c r="A206" s="2">
        <v>204</v>
      </c>
      <c r="B206" s="2">
        <f t="shared" ca="1" si="3"/>
        <v>0.66739449555345109</v>
      </c>
      <c r="C206" s="2" t="s">
        <v>492</v>
      </c>
    </row>
    <row r="207" spans="1:3" x14ac:dyDescent="0.2">
      <c r="A207" s="2">
        <v>205</v>
      </c>
      <c r="B207" s="2">
        <f t="shared" ca="1" si="3"/>
        <v>0.62966961280300815</v>
      </c>
      <c r="C207" s="2" t="s">
        <v>492</v>
      </c>
    </row>
    <row r="208" spans="1:3" x14ac:dyDescent="0.2">
      <c r="A208" s="2">
        <v>206</v>
      </c>
      <c r="B208" s="2">
        <f t="shared" ca="1" si="3"/>
        <v>0.64531405864588531</v>
      </c>
      <c r="C208" s="2" t="s">
        <v>493</v>
      </c>
    </row>
    <row r="209" spans="1:3" x14ac:dyDescent="0.2">
      <c r="A209" s="2">
        <v>207</v>
      </c>
      <c r="B209" s="2">
        <f t="shared" ca="1" si="3"/>
        <v>0.71674494105182018</v>
      </c>
      <c r="C209" s="2" t="s">
        <v>493</v>
      </c>
    </row>
    <row r="210" spans="1:3" x14ac:dyDescent="0.2">
      <c r="A210" s="2">
        <v>208</v>
      </c>
      <c r="B210" s="2">
        <f t="shared" ca="1" si="3"/>
        <v>0.69861591169083537</v>
      </c>
      <c r="C210" s="2" t="s">
        <v>493</v>
      </c>
    </row>
    <row r="211" spans="1:3" x14ac:dyDescent="0.2">
      <c r="A211" s="2">
        <v>209</v>
      </c>
      <c r="B211" s="2">
        <f t="shared" ca="1" si="3"/>
        <v>0.49992803745547504</v>
      </c>
      <c r="C211" s="2" t="s">
        <v>492</v>
      </c>
    </row>
    <row r="212" spans="1:3" x14ac:dyDescent="0.2">
      <c r="A212" s="2">
        <v>210</v>
      </c>
      <c r="B212" s="2">
        <f t="shared" ca="1" si="3"/>
        <v>0.62608058438981351</v>
      </c>
      <c r="C212" s="2" t="s">
        <v>492</v>
      </c>
    </row>
    <row r="213" spans="1:3" x14ac:dyDescent="0.2">
      <c r="A213" s="2">
        <v>211</v>
      </c>
      <c r="B213" s="2">
        <f t="shared" ca="1" si="3"/>
        <v>0.54821784206932944</v>
      </c>
      <c r="C213" s="2" t="s">
        <v>492</v>
      </c>
    </row>
    <row r="214" spans="1:3" x14ac:dyDescent="0.2">
      <c r="A214" s="2">
        <v>212</v>
      </c>
      <c r="B214" s="2">
        <f t="shared" ca="1" si="3"/>
        <v>0.78733217606508632</v>
      </c>
      <c r="C214" s="2" t="s">
        <v>492</v>
      </c>
    </row>
    <row r="215" spans="1:3" x14ac:dyDescent="0.2">
      <c r="A215" s="2">
        <v>213</v>
      </c>
      <c r="B215" s="2">
        <f t="shared" ca="1" si="3"/>
        <v>0.67448727233775785</v>
      </c>
      <c r="C215" s="2" t="s">
        <v>492</v>
      </c>
    </row>
    <row r="216" spans="1:3" x14ac:dyDescent="0.2">
      <c r="A216" s="2">
        <v>214</v>
      </c>
      <c r="B216" s="2">
        <f t="shared" ca="1" si="3"/>
        <v>0.68650415555753719</v>
      </c>
      <c r="C216" s="2" t="s">
        <v>492</v>
      </c>
    </row>
    <row r="217" spans="1:3" x14ac:dyDescent="0.2">
      <c r="A217" s="2">
        <v>215</v>
      </c>
      <c r="B217" s="2">
        <f t="shared" ca="1" si="3"/>
        <v>0.68568065377728937</v>
      </c>
      <c r="C217" s="2" t="s">
        <v>493</v>
      </c>
    </row>
    <row r="218" spans="1:3" x14ac:dyDescent="0.2">
      <c r="A218" s="2">
        <v>216</v>
      </c>
      <c r="B218" s="2">
        <f t="shared" ca="1" si="3"/>
        <v>0.87949990353894569</v>
      </c>
      <c r="C218" s="2" t="s">
        <v>493</v>
      </c>
    </row>
    <row r="219" spans="1:3" x14ac:dyDescent="0.2">
      <c r="A219" s="2">
        <v>217</v>
      </c>
      <c r="B219" s="2">
        <f t="shared" ca="1" si="3"/>
        <v>0.64858515218494295</v>
      </c>
      <c r="C219" s="2" t="s">
        <v>493</v>
      </c>
    </row>
    <row r="220" spans="1:3" x14ac:dyDescent="0.2">
      <c r="A220" s="2">
        <v>218</v>
      </c>
      <c r="B220" s="2">
        <f t="shared" ca="1" si="3"/>
        <v>0.6564195450000393</v>
      </c>
      <c r="C220" s="2" t="s">
        <v>492</v>
      </c>
    </row>
    <row r="221" spans="1:3" x14ac:dyDescent="0.2">
      <c r="A221" s="2">
        <v>219</v>
      </c>
      <c r="B221" s="2">
        <f t="shared" ca="1" si="3"/>
        <v>0.68783862430144815</v>
      </c>
      <c r="C221" s="2" t="s">
        <v>493</v>
      </c>
    </row>
    <row r="222" spans="1:3" x14ac:dyDescent="0.2">
      <c r="A222" s="2">
        <v>220</v>
      </c>
      <c r="B222" s="2">
        <f t="shared" ca="1" si="3"/>
        <v>0.63942760864764625</v>
      </c>
      <c r="C222" s="2" t="s">
        <v>492</v>
      </c>
    </row>
    <row r="223" spans="1:3" x14ac:dyDescent="0.2">
      <c r="A223" s="2">
        <v>221</v>
      </c>
      <c r="B223" s="2">
        <f t="shared" ca="1" si="3"/>
        <v>0.73692581181385575</v>
      </c>
      <c r="C223" s="2" t="s">
        <v>493</v>
      </c>
    </row>
    <row r="224" spans="1:3" x14ac:dyDescent="0.2">
      <c r="A224" s="2">
        <v>222</v>
      </c>
      <c r="B224" s="2">
        <f t="shared" ca="1" si="3"/>
        <v>0.85028975926460071</v>
      </c>
      <c r="C224" s="2" t="s">
        <v>493</v>
      </c>
    </row>
    <row r="225" spans="1:3" x14ac:dyDescent="0.2">
      <c r="A225" s="2">
        <v>223</v>
      </c>
      <c r="B225" s="2">
        <f t="shared" ca="1" si="3"/>
        <v>0.40768009100491653</v>
      </c>
      <c r="C225" s="2" t="s">
        <v>492</v>
      </c>
    </row>
    <row r="226" spans="1:3" x14ac:dyDescent="0.2">
      <c r="A226" s="2">
        <v>224</v>
      </c>
      <c r="B226" s="2">
        <f t="shared" ca="1" si="3"/>
        <v>0.56966495649857918</v>
      </c>
      <c r="C226" s="2" t="s">
        <v>492</v>
      </c>
    </row>
    <row r="227" spans="1:3" x14ac:dyDescent="0.2">
      <c r="A227" s="2">
        <v>225</v>
      </c>
      <c r="B227" s="2">
        <f t="shared" ca="1" si="3"/>
        <v>0.70415786400563585</v>
      </c>
      <c r="C227" s="2" t="s">
        <v>493</v>
      </c>
    </row>
    <row r="228" spans="1:3" x14ac:dyDescent="0.2">
      <c r="A228" s="2">
        <v>226</v>
      </c>
      <c r="B228" s="2">
        <f t="shared" ca="1" si="3"/>
        <v>0.67474584429772044</v>
      </c>
      <c r="C228" s="2" t="s">
        <v>492</v>
      </c>
    </row>
    <row r="229" spans="1:3" x14ac:dyDescent="0.2">
      <c r="A229" s="2">
        <v>227</v>
      </c>
      <c r="B229" s="2">
        <f t="shared" ca="1" si="3"/>
        <v>0.66724669578750384</v>
      </c>
      <c r="C229" s="2" t="s">
        <v>492</v>
      </c>
    </row>
    <row r="230" spans="1:3" x14ac:dyDescent="0.2">
      <c r="A230" s="2">
        <v>228</v>
      </c>
      <c r="B230" s="2">
        <f t="shared" ca="1" si="3"/>
        <v>0.59955808436680669</v>
      </c>
      <c r="C230" s="2" t="s">
        <v>492</v>
      </c>
    </row>
    <row r="231" spans="1:3" x14ac:dyDescent="0.2">
      <c r="A231" s="2">
        <v>229</v>
      </c>
      <c r="B231" s="2">
        <f t="shared" ca="1" si="3"/>
        <v>0.29751389312397747</v>
      </c>
      <c r="C231" s="2" t="s">
        <v>492</v>
      </c>
    </row>
    <row r="232" spans="1:3" x14ac:dyDescent="0.2">
      <c r="A232" s="2">
        <v>230</v>
      </c>
      <c r="B232" s="2">
        <f t="shared" ca="1" si="3"/>
        <v>0.86105451774214292</v>
      </c>
      <c r="C232" s="2" t="s">
        <v>493</v>
      </c>
    </row>
    <row r="233" spans="1:3" x14ac:dyDescent="0.2">
      <c r="A233" s="2">
        <v>231</v>
      </c>
      <c r="B233" s="2">
        <f t="shared" ca="1" si="3"/>
        <v>0.6871264066707683</v>
      </c>
      <c r="C233" s="2" t="s">
        <v>493</v>
      </c>
    </row>
    <row r="234" spans="1:3" x14ac:dyDescent="0.2">
      <c r="A234" s="2">
        <v>232</v>
      </c>
      <c r="B234" s="2">
        <f t="shared" ca="1" si="3"/>
        <v>0.57845148546351199</v>
      </c>
      <c r="C234" s="2" t="s">
        <v>492</v>
      </c>
    </row>
    <row r="235" spans="1:3" x14ac:dyDescent="0.2">
      <c r="A235" s="2">
        <v>233</v>
      </c>
      <c r="B235" s="2">
        <f t="shared" ca="1" si="3"/>
        <v>0.59179711763424125</v>
      </c>
      <c r="C235" s="2" t="s">
        <v>492</v>
      </c>
    </row>
    <row r="236" spans="1:3" x14ac:dyDescent="0.2">
      <c r="A236" s="2">
        <v>234</v>
      </c>
      <c r="B236" s="2">
        <f t="shared" ca="1" si="3"/>
        <v>0.74491472060456609</v>
      </c>
      <c r="C236" s="2" t="s">
        <v>493</v>
      </c>
    </row>
    <row r="237" spans="1:3" x14ac:dyDescent="0.2">
      <c r="A237" s="2">
        <v>235</v>
      </c>
      <c r="B237" s="2">
        <f t="shared" ca="1" si="3"/>
        <v>0.48129612885357237</v>
      </c>
      <c r="C237" s="2" t="s">
        <v>492</v>
      </c>
    </row>
    <row r="238" spans="1:3" x14ac:dyDescent="0.2">
      <c r="A238" s="2">
        <v>236</v>
      </c>
      <c r="B238" s="2">
        <f t="shared" ca="1" si="3"/>
        <v>0.70737361124523512</v>
      </c>
      <c r="C238" s="2" t="s">
        <v>493</v>
      </c>
    </row>
    <row r="239" spans="1:3" x14ac:dyDescent="0.2">
      <c r="A239" s="2">
        <v>237</v>
      </c>
      <c r="B239" s="2">
        <f t="shared" ca="1" si="3"/>
        <v>0.33970878666286741</v>
      </c>
      <c r="C239" s="2" t="s">
        <v>492</v>
      </c>
    </row>
    <row r="240" spans="1:3" x14ac:dyDescent="0.2">
      <c r="A240" s="2">
        <v>238</v>
      </c>
      <c r="B240" s="2">
        <f t="shared" ca="1" si="3"/>
        <v>0.75711500633963513</v>
      </c>
      <c r="C240" s="2" t="s">
        <v>493</v>
      </c>
    </row>
    <row r="241" spans="1:3" x14ac:dyDescent="0.2">
      <c r="A241" s="2">
        <v>239</v>
      </c>
      <c r="B241" s="2">
        <f t="shared" ca="1" si="3"/>
        <v>0.44967082424785465</v>
      </c>
      <c r="C241" s="2" t="s">
        <v>492</v>
      </c>
    </row>
    <row r="242" spans="1:3" x14ac:dyDescent="0.2">
      <c r="A242" s="2">
        <v>240</v>
      </c>
      <c r="B242" s="2">
        <f t="shared" ca="1" si="3"/>
        <v>0.72844736640256613</v>
      </c>
      <c r="C242" s="2" t="s">
        <v>492</v>
      </c>
    </row>
    <row r="243" spans="1:3" x14ac:dyDescent="0.2">
      <c r="A243" s="2">
        <v>241</v>
      </c>
      <c r="B243" s="2">
        <f t="shared" ca="1" si="3"/>
        <v>0.56089658769566875</v>
      </c>
      <c r="C243" s="2" t="s">
        <v>493</v>
      </c>
    </row>
    <row r="244" spans="1:3" x14ac:dyDescent="0.2">
      <c r="A244" s="2">
        <v>242</v>
      </c>
      <c r="B244" s="2">
        <f t="shared" ca="1" si="3"/>
        <v>0.54161890580175265</v>
      </c>
      <c r="C244" s="2" t="s">
        <v>493</v>
      </c>
    </row>
    <row r="245" spans="1:3" x14ac:dyDescent="0.2">
      <c r="A245" s="2">
        <v>243</v>
      </c>
      <c r="B245" s="2">
        <f t="shared" ca="1" si="3"/>
        <v>0.92441436706726643</v>
      </c>
      <c r="C245" s="2" t="s">
        <v>493</v>
      </c>
    </row>
    <row r="246" spans="1:3" x14ac:dyDescent="0.2">
      <c r="A246" s="2">
        <v>244</v>
      </c>
      <c r="B246" s="2">
        <f t="shared" ca="1" si="3"/>
        <v>0.54900745353672131</v>
      </c>
      <c r="C246" s="2" t="s">
        <v>492</v>
      </c>
    </row>
    <row r="247" spans="1:3" x14ac:dyDescent="0.2">
      <c r="A247" s="2">
        <v>245</v>
      </c>
      <c r="B247" s="2">
        <f t="shared" ca="1" si="3"/>
        <v>0.69296809034584028</v>
      </c>
      <c r="C247" s="2" t="s">
        <v>493</v>
      </c>
    </row>
    <row r="248" spans="1:3" x14ac:dyDescent="0.2">
      <c r="A248" s="2">
        <v>246</v>
      </c>
      <c r="B248" s="2">
        <f t="shared" ca="1" si="3"/>
        <v>0.7274023509664147</v>
      </c>
      <c r="C248" s="2" t="s">
        <v>493</v>
      </c>
    </row>
    <row r="249" spans="1:3" x14ac:dyDescent="0.2">
      <c r="A249" s="2">
        <v>247</v>
      </c>
      <c r="B249" s="2">
        <f t="shared" ca="1" si="3"/>
        <v>0.71986028251202483</v>
      </c>
      <c r="C249" s="2" t="s">
        <v>492</v>
      </c>
    </row>
    <row r="250" spans="1:3" x14ac:dyDescent="0.2">
      <c r="A250" s="2">
        <v>248</v>
      </c>
      <c r="B250" s="2">
        <f t="shared" ca="1" si="3"/>
        <v>0.62970586670655626</v>
      </c>
      <c r="C250" s="2" t="s">
        <v>493</v>
      </c>
    </row>
    <row r="251" spans="1:3" x14ac:dyDescent="0.2">
      <c r="A251" s="2">
        <v>249</v>
      </c>
      <c r="B251" s="2">
        <f t="shared" ca="1" si="3"/>
        <v>0.71185347421699319</v>
      </c>
      <c r="C251" s="2" t="s">
        <v>492</v>
      </c>
    </row>
    <row r="252" spans="1:3" x14ac:dyDescent="0.2">
      <c r="A252" s="2">
        <v>250</v>
      </c>
      <c r="B252" s="2">
        <f t="shared" ca="1" si="3"/>
        <v>0.57683341284609513</v>
      </c>
      <c r="C252" s="2" t="s">
        <v>493</v>
      </c>
    </row>
    <row r="253" spans="1:3" x14ac:dyDescent="0.2">
      <c r="A253" s="2">
        <v>251</v>
      </c>
      <c r="B253" s="2">
        <f t="shared" ca="1" si="3"/>
        <v>0.9085231866492296</v>
      </c>
      <c r="C253" s="2" t="s">
        <v>492</v>
      </c>
    </row>
    <row r="254" spans="1:3" x14ac:dyDescent="0.2">
      <c r="A254" s="2">
        <v>252</v>
      </c>
      <c r="B254" s="2">
        <f t="shared" ca="1" si="3"/>
        <v>0.59952013521441616</v>
      </c>
      <c r="C254" s="2" t="s">
        <v>493</v>
      </c>
    </row>
    <row r="255" spans="1:3" x14ac:dyDescent="0.2">
      <c r="A255" s="2">
        <v>253</v>
      </c>
      <c r="B255" s="2">
        <f t="shared" ca="1" si="3"/>
        <v>0.75918067577240811</v>
      </c>
      <c r="C255" s="2" t="s">
        <v>493</v>
      </c>
    </row>
    <row r="256" spans="1:3" x14ac:dyDescent="0.2">
      <c r="A256" s="2">
        <v>254</v>
      </c>
      <c r="B256" s="2">
        <f t="shared" ca="1" si="3"/>
        <v>0.54709389516947449</v>
      </c>
      <c r="C256" s="2" t="s">
        <v>493</v>
      </c>
    </row>
    <row r="257" spans="1:3" x14ac:dyDescent="0.2">
      <c r="A257" s="2">
        <v>255</v>
      </c>
      <c r="B257" s="2">
        <f t="shared" ca="1" si="3"/>
        <v>0.80736022937136431</v>
      </c>
      <c r="C257" s="2" t="s">
        <v>492</v>
      </c>
    </row>
    <row r="258" spans="1:3" x14ac:dyDescent="0.2">
      <c r="A258" s="2">
        <v>256</v>
      </c>
      <c r="B258" s="2">
        <f t="shared" ca="1" si="3"/>
        <v>0.57489794680294226</v>
      </c>
      <c r="C258" s="2" t="s">
        <v>492</v>
      </c>
    </row>
    <row r="259" spans="1:3" x14ac:dyDescent="0.2">
      <c r="A259" s="2">
        <v>257</v>
      </c>
      <c r="B259" s="2">
        <f t="shared" ref="B259:B322" ca="1" si="4">IF(C259="Bomb",_xlfn.NORM.INV(RAND(),0.7,0.1),_xlfn.NORM.INV(RAND(),0.6,0.15))</f>
        <v>0.62833270379519746</v>
      </c>
      <c r="C259" s="2" t="s">
        <v>492</v>
      </c>
    </row>
    <row r="260" spans="1:3" x14ac:dyDescent="0.2">
      <c r="A260" s="2">
        <v>258</v>
      </c>
      <c r="B260" s="2">
        <f t="shared" ca="1" si="4"/>
        <v>0.7570008988696777</v>
      </c>
      <c r="C260" s="2" t="s">
        <v>492</v>
      </c>
    </row>
    <row r="261" spans="1:3" x14ac:dyDescent="0.2">
      <c r="A261" s="2">
        <v>259</v>
      </c>
      <c r="B261" s="2">
        <f t="shared" ca="1" si="4"/>
        <v>0.66278487140506603</v>
      </c>
      <c r="C261" s="2" t="s">
        <v>492</v>
      </c>
    </row>
    <row r="262" spans="1:3" x14ac:dyDescent="0.2">
      <c r="A262" s="2">
        <v>260</v>
      </c>
      <c r="B262" s="2">
        <f t="shared" ca="1" si="4"/>
        <v>0.72299241299520911</v>
      </c>
      <c r="C262" s="2" t="s">
        <v>493</v>
      </c>
    </row>
    <row r="263" spans="1:3" x14ac:dyDescent="0.2">
      <c r="A263" s="2">
        <v>261</v>
      </c>
      <c r="B263" s="2">
        <f t="shared" ca="1" si="4"/>
        <v>0.67956436609356752</v>
      </c>
      <c r="C263" s="2" t="s">
        <v>493</v>
      </c>
    </row>
    <row r="264" spans="1:3" x14ac:dyDescent="0.2">
      <c r="A264" s="2">
        <v>262</v>
      </c>
      <c r="B264" s="2">
        <f t="shared" ca="1" si="4"/>
        <v>0.51414357176278347</v>
      </c>
      <c r="C264" s="2" t="s">
        <v>493</v>
      </c>
    </row>
    <row r="265" spans="1:3" x14ac:dyDescent="0.2">
      <c r="A265" s="2">
        <v>263</v>
      </c>
      <c r="B265" s="2">
        <f t="shared" ca="1" si="4"/>
        <v>0.90295416446962284</v>
      </c>
      <c r="C265" s="2" t="s">
        <v>493</v>
      </c>
    </row>
    <row r="266" spans="1:3" x14ac:dyDescent="0.2">
      <c r="A266" s="2">
        <v>264</v>
      </c>
      <c r="B266" s="2">
        <f t="shared" ca="1" si="4"/>
        <v>0.90918558908661362</v>
      </c>
      <c r="C266" s="2" t="s">
        <v>492</v>
      </c>
    </row>
    <row r="267" spans="1:3" x14ac:dyDescent="0.2">
      <c r="A267" s="2">
        <v>265</v>
      </c>
      <c r="B267" s="2">
        <f t="shared" ca="1" si="4"/>
        <v>0.60201596660425583</v>
      </c>
      <c r="C267" s="2" t="s">
        <v>493</v>
      </c>
    </row>
    <row r="268" spans="1:3" x14ac:dyDescent="0.2">
      <c r="A268" s="2">
        <v>266</v>
      </c>
      <c r="B268" s="2">
        <f t="shared" ca="1" si="4"/>
        <v>0.60143566411194826</v>
      </c>
      <c r="C268" s="2" t="s">
        <v>493</v>
      </c>
    </row>
    <row r="269" spans="1:3" x14ac:dyDescent="0.2">
      <c r="A269" s="2">
        <v>267</v>
      </c>
      <c r="B269" s="2">
        <f t="shared" ca="1" si="4"/>
        <v>0.5623246100276732</v>
      </c>
      <c r="C269" s="2" t="s">
        <v>492</v>
      </c>
    </row>
    <row r="270" spans="1:3" x14ac:dyDescent="0.2">
      <c r="A270" s="2">
        <v>268</v>
      </c>
      <c r="B270" s="2">
        <f t="shared" ca="1" si="4"/>
        <v>0.4505648585277604</v>
      </c>
      <c r="C270" s="2" t="s">
        <v>492</v>
      </c>
    </row>
    <row r="271" spans="1:3" x14ac:dyDescent="0.2">
      <c r="A271" s="2">
        <v>269</v>
      </c>
      <c r="B271" s="2">
        <f t="shared" ca="1" si="4"/>
        <v>0.61539354042058347</v>
      </c>
      <c r="C271" s="2" t="s">
        <v>493</v>
      </c>
    </row>
    <row r="272" spans="1:3" x14ac:dyDescent="0.2">
      <c r="A272" s="2">
        <v>270</v>
      </c>
      <c r="B272" s="2">
        <f t="shared" ca="1" si="4"/>
        <v>0.67006265636423501</v>
      </c>
      <c r="C272" s="2" t="s">
        <v>493</v>
      </c>
    </row>
    <row r="273" spans="1:3" x14ac:dyDescent="0.2">
      <c r="A273" s="2">
        <v>271</v>
      </c>
      <c r="B273" s="2">
        <f t="shared" ca="1" si="4"/>
        <v>0.61866721670393865</v>
      </c>
      <c r="C273" s="2" t="s">
        <v>492</v>
      </c>
    </row>
    <row r="274" spans="1:3" x14ac:dyDescent="0.2">
      <c r="A274" s="2">
        <v>272</v>
      </c>
      <c r="B274" s="2">
        <f t="shared" ca="1" si="4"/>
        <v>0.8793312269126432</v>
      </c>
      <c r="C274" s="2" t="s">
        <v>492</v>
      </c>
    </row>
    <row r="275" spans="1:3" x14ac:dyDescent="0.2">
      <c r="A275" s="2">
        <v>273</v>
      </c>
      <c r="B275" s="2">
        <f t="shared" ca="1" si="4"/>
        <v>0.71433284492226756</v>
      </c>
      <c r="C275" s="2" t="s">
        <v>493</v>
      </c>
    </row>
    <row r="276" spans="1:3" x14ac:dyDescent="0.2">
      <c r="A276" s="2">
        <v>274</v>
      </c>
      <c r="B276" s="2">
        <f t="shared" ca="1" si="4"/>
        <v>0.53357864496898322</v>
      </c>
      <c r="C276" s="2" t="s">
        <v>492</v>
      </c>
    </row>
    <row r="277" spans="1:3" x14ac:dyDescent="0.2">
      <c r="A277" s="2">
        <v>275</v>
      </c>
      <c r="B277" s="2">
        <f t="shared" ca="1" si="4"/>
        <v>0.73080985269459298</v>
      </c>
      <c r="C277" s="2" t="s">
        <v>492</v>
      </c>
    </row>
    <row r="278" spans="1:3" x14ac:dyDescent="0.2">
      <c r="A278" s="2">
        <v>276</v>
      </c>
      <c r="B278" s="2">
        <f t="shared" ca="1" si="4"/>
        <v>0.7994751886398086</v>
      </c>
      <c r="C278" s="2" t="s">
        <v>493</v>
      </c>
    </row>
    <row r="279" spans="1:3" x14ac:dyDescent="0.2">
      <c r="A279" s="2">
        <v>277</v>
      </c>
      <c r="B279" s="2">
        <f t="shared" ca="1" si="4"/>
        <v>0.66467466515595175</v>
      </c>
      <c r="C279" s="2" t="s">
        <v>493</v>
      </c>
    </row>
    <row r="280" spans="1:3" x14ac:dyDescent="0.2">
      <c r="A280" s="2">
        <v>278</v>
      </c>
      <c r="B280" s="2">
        <f t="shared" ca="1" si="4"/>
        <v>0.40959151960540452</v>
      </c>
      <c r="C280" s="2" t="s">
        <v>492</v>
      </c>
    </row>
    <row r="281" spans="1:3" x14ac:dyDescent="0.2">
      <c r="A281" s="2">
        <v>279</v>
      </c>
      <c r="B281" s="2">
        <f t="shared" ca="1" si="4"/>
        <v>0.59481998364937538</v>
      </c>
      <c r="C281" s="2" t="s">
        <v>492</v>
      </c>
    </row>
    <row r="282" spans="1:3" x14ac:dyDescent="0.2">
      <c r="A282" s="2">
        <v>280</v>
      </c>
      <c r="B282" s="2">
        <f t="shared" ca="1" si="4"/>
        <v>0.33773120360455644</v>
      </c>
      <c r="C282" s="2" t="s">
        <v>492</v>
      </c>
    </row>
    <row r="283" spans="1:3" x14ac:dyDescent="0.2">
      <c r="A283" s="2">
        <v>281</v>
      </c>
      <c r="B283" s="2">
        <f t="shared" ca="1" si="4"/>
        <v>0.58677597225257738</v>
      </c>
      <c r="C283" s="2" t="s">
        <v>492</v>
      </c>
    </row>
    <row r="284" spans="1:3" x14ac:dyDescent="0.2">
      <c r="A284" s="2">
        <v>282</v>
      </c>
      <c r="B284" s="2">
        <f t="shared" ca="1" si="4"/>
        <v>0.7316768238187229</v>
      </c>
      <c r="C284" s="2" t="s">
        <v>493</v>
      </c>
    </row>
    <row r="285" spans="1:3" x14ac:dyDescent="0.2">
      <c r="A285" s="2">
        <v>283</v>
      </c>
      <c r="B285" s="2">
        <f t="shared" ca="1" si="4"/>
        <v>0.67359198124061537</v>
      </c>
      <c r="C285" s="2" t="s">
        <v>493</v>
      </c>
    </row>
    <row r="286" spans="1:3" x14ac:dyDescent="0.2">
      <c r="A286" s="2">
        <v>284</v>
      </c>
      <c r="B286" s="2">
        <f t="shared" ca="1" si="4"/>
        <v>0.73907284295193909</v>
      </c>
      <c r="C286" s="2" t="s">
        <v>493</v>
      </c>
    </row>
    <row r="287" spans="1:3" x14ac:dyDescent="0.2">
      <c r="A287" s="2">
        <v>285</v>
      </c>
      <c r="B287" s="2">
        <f t="shared" ca="1" si="4"/>
        <v>0.97068340130629072</v>
      </c>
      <c r="C287" s="2" t="s">
        <v>492</v>
      </c>
    </row>
    <row r="288" spans="1:3" x14ac:dyDescent="0.2">
      <c r="A288" s="2">
        <v>286</v>
      </c>
      <c r="B288" s="2">
        <f t="shared" ca="1" si="4"/>
        <v>0.6714767887904266</v>
      </c>
      <c r="C288" s="2" t="s">
        <v>493</v>
      </c>
    </row>
    <row r="289" spans="1:3" x14ac:dyDescent="0.2">
      <c r="A289" s="2">
        <v>287</v>
      </c>
      <c r="B289" s="2">
        <f t="shared" ca="1" si="4"/>
        <v>0.7703355127088265</v>
      </c>
      <c r="C289" s="2" t="s">
        <v>493</v>
      </c>
    </row>
    <row r="290" spans="1:3" x14ac:dyDescent="0.2">
      <c r="A290" s="2">
        <v>288</v>
      </c>
      <c r="B290" s="2">
        <f t="shared" ca="1" si="4"/>
        <v>0.70391160073867998</v>
      </c>
      <c r="C290" s="2" t="s">
        <v>493</v>
      </c>
    </row>
    <row r="291" spans="1:3" x14ac:dyDescent="0.2">
      <c r="A291" s="2">
        <v>289</v>
      </c>
      <c r="B291" s="2">
        <f t="shared" ca="1" si="4"/>
        <v>0.53487064154690378</v>
      </c>
      <c r="C291" s="2" t="s">
        <v>493</v>
      </c>
    </row>
    <row r="292" spans="1:3" x14ac:dyDescent="0.2">
      <c r="A292" s="2">
        <v>290</v>
      </c>
      <c r="B292" s="2">
        <f t="shared" ca="1" si="4"/>
        <v>0.68032090238527743</v>
      </c>
      <c r="C292" s="2" t="s">
        <v>492</v>
      </c>
    </row>
    <row r="293" spans="1:3" x14ac:dyDescent="0.2">
      <c r="A293" s="2">
        <v>291</v>
      </c>
      <c r="B293" s="2">
        <f t="shared" ca="1" si="4"/>
        <v>0.60934520181097462</v>
      </c>
      <c r="C293" s="2" t="s">
        <v>493</v>
      </c>
    </row>
    <row r="294" spans="1:3" x14ac:dyDescent="0.2">
      <c r="A294" s="2">
        <v>292</v>
      </c>
      <c r="B294" s="2">
        <f t="shared" ca="1" si="4"/>
        <v>0.53175211713332349</v>
      </c>
      <c r="C294" s="2" t="s">
        <v>492</v>
      </c>
    </row>
    <row r="295" spans="1:3" x14ac:dyDescent="0.2">
      <c r="A295" s="2">
        <v>293</v>
      </c>
      <c r="B295" s="2">
        <f t="shared" ca="1" si="4"/>
        <v>0.62775219505429813</v>
      </c>
      <c r="C295" s="2" t="s">
        <v>493</v>
      </c>
    </row>
    <row r="296" spans="1:3" x14ac:dyDescent="0.2">
      <c r="A296" s="2">
        <v>294</v>
      </c>
      <c r="B296" s="2">
        <f t="shared" ca="1" si="4"/>
        <v>0.49649926558486174</v>
      </c>
      <c r="C296" s="2" t="s">
        <v>492</v>
      </c>
    </row>
    <row r="297" spans="1:3" x14ac:dyDescent="0.2">
      <c r="A297" s="2">
        <v>295</v>
      </c>
      <c r="B297" s="2">
        <f t="shared" ca="1" si="4"/>
        <v>0.4180401422752269</v>
      </c>
      <c r="C297" s="2" t="s">
        <v>492</v>
      </c>
    </row>
    <row r="298" spans="1:3" x14ac:dyDescent="0.2">
      <c r="A298" s="2">
        <v>296</v>
      </c>
      <c r="B298" s="2">
        <f t="shared" ca="1" si="4"/>
        <v>0.64666315054578782</v>
      </c>
      <c r="C298" s="2" t="s">
        <v>493</v>
      </c>
    </row>
    <row r="299" spans="1:3" x14ac:dyDescent="0.2">
      <c r="A299" s="2">
        <v>297</v>
      </c>
      <c r="B299" s="2">
        <f t="shared" ca="1" si="4"/>
        <v>0.78967258936815043</v>
      </c>
      <c r="C299" s="2" t="s">
        <v>493</v>
      </c>
    </row>
    <row r="300" spans="1:3" x14ac:dyDescent="0.2">
      <c r="A300" s="2">
        <v>298</v>
      </c>
      <c r="B300" s="2">
        <f t="shared" ca="1" si="4"/>
        <v>0.58610509632175833</v>
      </c>
      <c r="C300" s="2" t="s">
        <v>492</v>
      </c>
    </row>
    <row r="301" spans="1:3" x14ac:dyDescent="0.2">
      <c r="A301" s="2">
        <v>299</v>
      </c>
      <c r="B301" s="2">
        <f t="shared" ca="1" si="4"/>
        <v>0.5835044121864752</v>
      </c>
      <c r="C301" s="2" t="s">
        <v>493</v>
      </c>
    </row>
    <row r="302" spans="1:3" x14ac:dyDescent="0.2">
      <c r="A302" s="2">
        <v>300</v>
      </c>
      <c r="B302" s="2">
        <f t="shared" ca="1" si="4"/>
        <v>0.6465716892454948</v>
      </c>
      <c r="C302" s="2" t="s">
        <v>493</v>
      </c>
    </row>
    <row r="303" spans="1:3" x14ac:dyDescent="0.2">
      <c r="A303" s="2">
        <v>301</v>
      </c>
      <c r="B303" s="2">
        <f t="shared" ca="1" si="4"/>
        <v>0.69837870963027582</v>
      </c>
      <c r="C303" s="2" t="s">
        <v>493</v>
      </c>
    </row>
    <row r="304" spans="1:3" x14ac:dyDescent="0.2">
      <c r="A304" s="2">
        <v>302</v>
      </c>
      <c r="B304" s="2">
        <f t="shared" ca="1" si="4"/>
        <v>0.56378665614563683</v>
      </c>
      <c r="C304" s="2" t="s">
        <v>493</v>
      </c>
    </row>
    <row r="305" spans="1:3" x14ac:dyDescent="0.2">
      <c r="A305" s="2">
        <v>303</v>
      </c>
      <c r="B305" s="2">
        <f t="shared" ca="1" si="4"/>
        <v>0.64346676750533849</v>
      </c>
      <c r="C305" s="2" t="s">
        <v>493</v>
      </c>
    </row>
    <row r="306" spans="1:3" x14ac:dyDescent="0.2">
      <c r="A306" s="2">
        <v>304</v>
      </c>
      <c r="B306" s="2">
        <f t="shared" ca="1" si="4"/>
        <v>0.65859947398587859</v>
      </c>
      <c r="C306" s="2" t="s">
        <v>493</v>
      </c>
    </row>
    <row r="307" spans="1:3" x14ac:dyDescent="0.2">
      <c r="A307" s="2">
        <v>305</v>
      </c>
      <c r="B307" s="2">
        <f t="shared" ca="1" si="4"/>
        <v>0.61757862017740728</v>
      </c>
      <c r="C307" s="2" t="s">
        <v>492</v>
      </c>
    </row>
    <row r="308" spans="1:3" x14ac:dyDescent="0.2">
      <c r="A308" s="2">
        <v>306</v>
      </c>
      <c r="B308" s="2">
        <f t="shared" ca="1" si="4"/>
        <v>0.59140795023185433</v>
      </c>
      <c r="C308" s="2" t="s">
        <v>493</v>
      </c>
    </row>
    <row r="309" spans="1:3" x14ac:dyDescent="0.2">
      <c r="A309" s="2">
        <v>307</v>
      </c>
      <c r="B309" s="2">
        <f t="shared" ca="1" si="4"/>
        <v>0.51377032330285144</v>
      </c>
      <c r="C309" s="2" t="s">
        <v>492</v>
      </c>
    </row>
    <row r="310" spans="1:3" x14ac:dyDescent="0.2">
      <c r="A310" s="2">
        <v>308</v>
      </c>
      <c r="B310" s="2">
        <f t="shared" ca="1" si="4"/>
        <v>0.68119227614478595</v>
      </c>
      <c r="C310" s="2" t="s">
        <v>493</v>
      </c>
    </row>
    <row r="311" spans="1:3" x14ac:dyDescent="0.2">
      <c r="A311" s="2">
        <v>309</v>
      </c>
      <c r="B311" s="2">
        <f t="shared" ca="1" si="4"/>
        <v>0.79403747224189236</v>
      </c>
      <c r="C311" s="2" t="s">
        <v>493</v>
      </c>
    </row>
    <row r="312" spans="1:3" x14ac:dyDescent="0.2">
      <c r="A312" s="2">
        <v>310</v>
      </c>
      <c r="B312" s="2">
        <f t="shared" ca="1" si="4"/>
        <v>0.17124595808024462</v>
      </c>
      <c r="C312" s="2" t="s">
        <v>492</v>
      </c>
    </row>
    <row r="313" spans="1:3" x14ac:dyDescent="0.2">
      <c r="A313" s="2">
        <v>311</v>
      </c>
      <c r="B313" s="2">
        <f t="shared" ca="1" si="4"/>
        <v>0.64381485891026535</v>
      </c>
      <c r="C313" s="2" t="s">
        <v>493</v>
      </c>
    </row>
    <row r="314" spans="1:3" x14ac:dyDescent="0.2">
      <c r="A314" s="2">
        <v>312</v>
      </c>
      <c r="B314" s="2">
        <f t="shared" ca="1" si="4"/>
        <v>0.74339012590999909</v>
      </c>
      <c r="C314" s="2" t="s">
        <v>493</v>
      </c>
    </row>
    <row r="315" spans="1:3" x14ac:dyDescent="0.2">
      <c r="A315" s="2">
        <v>313</v>
      </c>
      <c r="B315" s="2">
        <f t="shared" ca="1" si="4"/>
        <v>0.6189449530976302</v>
      </c>
      <c r="C315" s="2" t="s">
        <v>492</v>
      </c>
    </row>
    <row r="316" spans="1:3" x14ac:dyDescent="0.2">
      <c r="A316" s="2">
        <v>314</v>
      </c>
      <c r="B316" s="2">
        <f t="shared" ca="1" si="4"/>
        <v>0.20382860699177802</v>
      </c>
      <c r="C316" s="2" t="s">
        <v>492</v>
      </c>
    </row>
    <row r="317" spans="1:3" x14ac:dyDescent="0.2">
      <c r="A317" s="2">
        <v>315</v>
      </c>
      <c r="B317" s="2">
        <f t="shared" ca="1" si="4"/>
        <v>0.78543359808546431</v>
      </c>
      <c r="C317" s="2" t="s">
        <v>493</v>
      </c>
    </row>
    <row r="318" spans="1:3" x14ac:dyDescent="0.2">
      <c r="A318" s="2">
        <v>316</v>
      </c>
      <c r="B318" s="2">
        <f t="shared" ca="1" si="4"/>
        <v>0.77423839592059884</v>
      </c>
      <c r="C318" s="2" t="s">
        <v>493</v>
      </c>
    </row>
    <row r="319" spans="1:3" x14ac:dyDescent="0.2">
      <c r="A319" s="2">
        <v>317</v>
      </c>
      <c r="B319" s="2">
        <f t="shared" ca="1" si="4"/>
        <v>0.38552577899863238</v>
      </c>
      <c r="C319" s="2" t="s">
        <v>492</v>
      </c>
    </row>
    <row r="320" spans="1:3" x14ac:dyDescent="0.2">
      <c r="A320" s="2">
        <v>318</v>
      </c>
      <c r="B320" s="2">
        <f t="shared" ca="1" si="4"/>
        <v>0.71441347249585707</v>
      </c>
      <c r="C320" s="2" t="s">
        <v>493</v>
      </c>
    </row>
    <row r="321" spans="1:3" x14ac:dyDescent="0.2">
      <c r="A321" s="2">
        <v>319</v>
      </c>
      <c r="B321" s="2">
        <f t="shared" ca="1" si="4"/>
        <v>0.757614157739946</v>
      </c>
      <c r="C321" s="2" t="s">
        <v>492</v>
      </c>
    </row>
    <row r="322" spans="1:3" x14ac:dyDescent="0.2">
      <c r="A322" s="2">
        <v>320</v>
      </c>
      <c r="B322" s="2">
        <f t="shared" ca="1" si="4"/>
        <v>0.70051414017784397</v>
      </c>
      <c r="C322" s="2" t="s">
        <v>492</v>
      </c>
    </row>
    <row r="323" spans="1:3" x14ac:dyDescent="0.2">
      <c r="A323" s="2">
        <v>321</v>
      </c>
      <c r="B323" s="2">
        <f t="shared" ref="B323:B386" ca="1" si="5">IF(C323="Bomb",_xlfn.NORM.INV(RAND(),0.7,0.1),_xlfn.NORM.INV(RAND(),0.6,0.15))</f>
        <v>0.64677427479203131</v>
      </c>
      <c r="C323" s="2" t="s">
        <v>493</v>
      </c>
    </row>
    <row r="324" spans="1:3" x14ac:dyDescent="0.2">
      <c r="A324" s="2">
        <v>322</v>
      </c>
      <c r="B324" s="2">
        <f t="shared" ca="1" si="5"/>
        <v>0.61615500603169149</v>
      </c>
      <c r="C324" s="2" t="s">
        <v>493</v>
      </c>
    </row>
    <row r="325" spans="1:3" x14ac:dyDescent="0.2">
      <c r="A325" s="2">
        <v>323</v>
      </c>
      <c r="B325" s="2">
        <f t="shared" ca="1" si="5"/>
        <v>0.78555923477016965</v>
      </c>
      <c r="C325" s="2" t="s">
        <v>493</v>
      </c>
    </row>
    <row r="326" spans="1:3" x14ac:dyDescent="0.2">
      <c r="A326" s="2">
        <v>324</v>
      </c>
      <c r="B326" s="2">
        <f t="shared" ca="1" si="5"/>
        <v>0.70701425767353498</v>
      </c>
      <c r="C326" s="2" t="s">
        <v>492</v>
      </c>
    </row>
    <row r="327" spans="1:3" x14ac:dyDescent="0.2">
      <c r="A327" s="2">
        <v>325</v>
      </c>
      <c r="B327" s="2">
        <f t="shared" ca="1" si="5"/>
        <v>0.38793250278800662</v>
      </c>
      <c r="C327" s="2" t="s">
        <v>492</v>
      </c>
    </row>
    <row r="328" spans="1:3" x14ac:dyDescent="0.2">
      <c r="A328" s="2">
        <v>326</v>
      </c>
      <c r="B328" s="2">
        <f t="shared" ca="1" si="5"/>
        <v>0.81421787500602061</v>
      </c>
      <c r="C328" s="2" t="s">
        <v>493</v>
      </c>
    </row>
    <row r="329" spans="1:3" x14ac:dyDescent="0.2">
      <c r="A329" s="2">
        <v>327</v>
      </c>
      <c r="B329" s="2">
        <f t="shared" ca="1" si="5"/>
        <v>0.89734430749913696</v>
      </c>
      <c r="C329" s="2" t="s">
        <v>492</v>
      </c>
    </row>
    <row r="330" spans="1:3" x14ac:dyDescent="0.2">
      <c r="A330" s="2">
        <v>328</v>
      </c>
      <c r="B330" s="2">
        <f t="shared" ca="1" si="5"/>
        <v>0.91196165963191378</v>
      </c>
      <c r="C330" s="2" t="s">
        <v>492</v>
      </c>
    </row>
    <row r="331" spans="1:3" x14ac:dyDescent="0.2">
      <c r="A331" s="2">
        <v>329</v>
      </c>
      <c r="B331" s="2">
        <f t="shared" ca="1" si="5"/>
        <v>0.63507322601887184</v>
      </c>
      <c r="C331" s="2" t="s">
        <v>493</v>
      </c>
    </row>
    <row r="332" spans="1:3" x14ac:dyDescent="0.2">
      <c r="A332" s="2">
        <v>330</v>
      </c>
      <c r="B332" s="2">
        <f t="shared" ca="1" si="5"/>
        <v>0.2771480037365357</v>
      </c>
      <c r="C332" s="2" t="s">
        <v>492</v>
      </c>
    </row>
    <row r="333" spans="1:3" x14ac:dyDescent="0.2">
      <c r="A333" s="2">
        <v>331</v>
      </c>
      <c r="B333" s="2">
        <f t="shared" ca="1" si="5"/>
        <v>0.82914959219487505</v>
      </c>
      <c r="C333" s="2" t="s">
        <v>492</v>
      </c>
    </row>
    <row r="334" spans="1:3" x14ac:dyDescent="0.2">
      <c r="A334" s="2">
        <v>332</v>
      </c>
      <c r="B334" s="2">
        <f t="shared" ca="1" si="5"/>
        <v>0.67151043213919515</v>
      </c>
      <c r="C334" s="2" t="s">
        <v>493</v>
      </c>
    </row>
    <row r="335" spans="1:3" x14ac:dyDescent="0.2">
      <c r="A335" s="2">
        <v>333</v>
      </c>
      <c r="B335" s="2">
        <f t="shared" ca="1" si="5"/>
        <v>0.49548631825082329</v>
      </c>
      <c r="C335" s="2" t="s">
        <v>492</v>
      </c>
    </row>
    <row r="336" spans="1:3" x14ac:dyDescent="0.2">
      <c r="A336" s="2">
        <v>334</v>
      </c>
      <c r="B336" s="2">
        <f t="shared" ca="1" si="5"/>
        <v>0.48325094087143305</v>
      </c>
      <c r="C336" s="2" t="s">
        <v>492</v>
      </c>
    </row>
    <row r="337" spans="1:3" x14ac:dyDescent="0.2">
      <c r="A337" s="2">
        <v>335</v>
      </c>
      <c r="B337" s="2">
        <f t="shared" ca="1" si="5"/>
        <v>0.62265719606359671</v>
      </c>
      <c r="C337" s="2" t="s">
        <v>492</v>
      </c>
    </row>
    <row r="338" spans="1:3" x14ac:dyDescent="0.2">
      <c r="A338" s="2">
        <v>336</v>
      </c>
      <c r="B338" s="2">
        <f t="shared" ca="1" si="5"/>
        <v>0.58581289785122737</v>
      </c>
      <c r="C338" s="2" t="s">
        <v>493</v>
      </c>
    </row>
    <row r="339" spans="1:3" x14ac:dyDescent="0.2">
      <c r="A339" s="2">
        <v>337</v>
      </c>
      <c r="B339" s="2">
        <f t="shared" ca="1" si="5"/>
        <v>0.65137912983963497</v>
      </c>
      <c r="C339" s="2" t="s">
        <v>493</v>
      </c>
    </row>
    <row r="340" spans="1:3" x14ac:dyDescent="0.2">
      <c r="A340" s="2">
        <v>338</v>
      </c>
      <c r="B340" s="2">
        <f t="shared" ca="1" si="5"/>
        <v>0.92230066583816994</v>
      </c>
      <c r="C340" s="2" t="s">
        <v>493</v>
      </c>
    </row>
    <row r="341" spans="1:3" x14ac:dyDescent="0.2">
      <c r="A341" s="2">
        <v>339</v>
      </c>
      <c r="B341" s="2">
        <f t="shared" ca="1" si="5"/>
        <v>0.51181993024693062</v>
      </c>
      <c r="C341" s="2" t="s">
        <v>492</v>
      </c>
    </row>
    <row r="342" spans="1:3" x14ac:dyDescent="0.2">
      <c r="A342" s="2">
        <v>340</v>
      </c>
      <c r="B342" s="2">
        <f t="shared" ca="1" si="5"/>
        <v>0.62984255587184335</v>
      </c>
      <c r="C342" s="2" t="s">
        <v>492</v>
      </c>
    </row>
    <row r="343" spans="1:3" x14ac:dyDescent="0.2">
      <c r="A343" s="2">
        <v>341</v>
      </c>
      <c r="B343" s="2">
        <f t="shared" ca="1" si="5"/>
        <v>0.73951589922789851</v>
      </c>
      <c r="C343" s="2" t="s">
        <v>492</v>
      </c>
    </row>
    <row r="344" spans="1:3" x14ac:dyDescent="0.2">
      <c r="A344" s="2">
        <v>342</v>
      </c>
      <c r="B344" s="2">
        <f t="shared" ca="1" si="5"/>
        <v>0.5619441666536199</v>
      </c>
      <c r="C344" s="2" t="s">
        <v>492</v>
      </c>
    </row>
    <row r="345" spans="1:3" x14ac:dyDescent="0.2">
      <c r="A345" s="2">
        <v>343</v>
      </c>
      <c r="B345" s="2">
        <f t="shared" ca="1" si="5"/>
        <v>0.80144355057284589</v>
      </c>
      <c r="C345" s="2" t="s">
        <v>493</v>
      </c>
    </row>
    <row r="346" spans="1:3" x14ac:dyDescent="0.2">
      <c r="A346" s="2">
        <v>344</v>
      </c>
      <c r="B346" s="2">
        <f t="shared" ca="1" si="5"/>
        <v>0.71436668350183963</v>
      </c>
      <c r="C346" s="2" t="s">
        <v>493</v>
      </c>
    </row>
    <row r="347" spans="1:3" x14ac:dyDescent="0.2">
      <c r="A347" s="2">
        <v>345</v>
      </c>
      <c r="B347" s="2">
        <f t="shared" ca="1" si="5"/>
        <v>0.88524536156827649</v>
      </c>
      <c r="C347" s="2" t="s">
        <v>492</v>
      </c>
    </row>
    <row r="348" spans="1:3" x14ac:dyDescent="0.2">
      <c r="A348" s="2">
        <v>346</v>
      </c>
      <c r="B348" s="2">
        <f t="shared" ca="1" si="5"/>
        <v>0.77697233970545665</v>
      </c>
      <c r="C348" s="2" t="s">
        <v>493</v>
      </c>
    </row>
    <row r="349" spans="1:3" x14ac:dyDescent="0.2">
      <c r="A349" s="2">
        <v>347</v>
      </c>
      <c r="B349" s="2">
        <f t="shared" ca="1" si="5"/>
        <v>0.57249988138086216</v>
      </c>
      <c r="C349" s="2" t="s">
        <v>492</v>
      </c>
    </row>
    <row r="350" spans="1:3" x14ac:dyDescent="0.2">
      <c r="A350" s="2">
        <v>348</v>
      </c>
      <c r="B350" s="2">
        <f t="shared" ca="1" si="5"/>
        <v>0.75695770325730771</v>
      </c>
      <c r="C350" s="2" t="s">
        <v>493</v>
      </c>
    </row>
    <row r="351" spans="1:3" x14ac:dyDescent="0.2">
      <c r="A351" s="2">
        <v>349</v>
      </c>
      <c r="B351" s="2">
        <f t="shared" ca="1" si="5"/>
        <v>0.90110304482082504</v>
      </c>
      <c r="C351" s="2" t="s">
        <v>493</v>
      </c>
    </row>
    <row r="352" spans="1:3" x14ac:dyDescent="0.2">
      <c r="A352" s="2">
        <v>350</v>
      </c>
      <c r="B352" s="2">
        <f t="shared" ca="1" si="5"/>
        <v>0.64751228307420394</v>
      </c>
      <c r="C352" s="2" t="s">
        <v>492</v>
      </c>
    </row>
    <row r="353" spans="1:3" x14ac:dyDescent="0.2">
      <c r="A353" s="2">
        <v>351</v>
      </c>
      <c r="B353" s="2">
        <f t="shared" ca="1" si="5"/>
        <v>0.58197499220467463</v>
      </c>
      <c r="C353" s="2" t="s">
        <v>492</v>
      </c>
    </row>
    <row r="354" spans="1:3" x14ac:dyDescent="0.2">
      <c r="A354" s="2">
        <v>352</v>
      </c>
      <c r="B354" s="2">
        <f t="shared" ca="1" si="5"/>
        <v>0.88036796068887335</v>
      </c>
      <c r="C354" s="2" t="s">
        <v>492</v>
      </c>
    </row>
    <row r="355" spans="1:3" x14ac:dyDescent="0.2">
      <c r="A355" s="2">
        <v>353</v>
      </c>
      <c r="B355" s="2">
        <f t="shared" ca="1" si="5"/>
        <v>0.69328835827286628</v>
      </c>
      <c r="C355" s="2" t="s">
        <v>493</v>
      </c>
    </row>
    <row r="356" spans="1:3" x14ac:dyDescent="0.2">
      <c r="A356" s="2">
        <v>354</v>
      </c>
      <c r="B356" s="2">
        <f t="shared" ca="1" si="5"/>
        <v>0.72849600461183195</v>
      </c>
      <c r="C356" s="2" t="s">
        <v>493</v>
      </c>
    </row>
    <row r="357" spans="1:3" x14ac:dyDescent="0.2">
      <c r="A357" s="2">
        <v>355</v>
      </c>
      <c r="B357" s="2">
        <f t="shared" ca="1" si="5"/>
        <v>0.74750064758740697</v>
      </c>
      <c r="C357" s="2" t="s">
        <v>493</v>
      </c>
    </row>
    <row r="358" spans="1:3" x14ac:dyDescent="0.2">
      <c r="A358" s="2">
        <v>356</v>
      </c>
      <c r="B358" s="2">
        <f t="shared" ca="1" si="5"/>
        <v>0.67638002967416344</v>
      </c>
      <c r="C358" s="2" t="s">
        <v>493</v>
      </c>
    </row>
    <row r="359" spans="1:3" x14ac:dyDescent="0.2">
      <c r="A359" s="2">
        <v>357</v>
      </c>
      <c r="B359" s="2">
        <f t="shared" ca="1" si="5"/>
        <v>0.61569902324648385</v>
      </c>
      <c r="C359" s="2" t="s">
        <v>492</v>
      </c>
    </row>
    <row r="360" spans="1:3" x14ac:dyDescent="0.2">
      <c r="A360" s="2">
        <v>358</v>
      </c>
      <c r="B360" s="2">
        <f t="shared" ca="1" si="5"/>
        <v>0.66189380067769188</v>
      </c>
      <c r="C360" s="2" t="s">
        <v>493</v>
      </c>
    </row>
    <row r="361" spans="1:3" x14ac:dyDescent="0.2">
      <c r="A361" s="2">
        <v>359</v>
      </c>
      <c r="B361" s="2">
        <f t="shared" ca="1" si="5"/>
        <v>0.4571377374005946</v>
      </c>
      <c r="C361" s="2" t="s">
        <v>492</v>
      </c>
    </row>
    <row r="362" spans="1:3" x14ac:dyDescent="0.2">
      <c r="A362" s="2">
        <v>360</v>
      </c>
      <c r="B362" s="2">
        <f t="shared" ca="1" si="5"/>
        <v>0.71244867861918193</v>
      </c>
      <c r="C362" s="2" t="s">
        <v>492</v>
      </c>
    </row>
    <row r="363" spans="1:3" x14ac:dyDescent="0.2">
      <c r="A363" s="2">
        <v>361</v>
      </c>
      <c r="B363" s="2">
        <f t="shared" ca="1" si="5"/>
        <v>0.76603044205088633</v>
      </c>
      <c r="C363" s="2" t="s">
        <v>493</v>
      </c>
    </row>
    <row r="364" spans="1:3" x14ac:dyDescent="0.2">
      <c r="A364" s="2">
        <v>362</v>
      </c>
      <c r="B364" s="2">
        <f t="shared" ca="1" si="5"/>
        <v>0.5644446685299761</v>
      </c>
      <c r="C364" s="2" t="s">
        <v>493</v>
      </c>
    </row>
    <row r="365" spans="1:3" x14ac:dyDescent="0.2">
      <c r="A365" s="2">
        <v>363</v>
      </c>
      <c r="B365" s="2">
        <f t="shared" ca="1" si="5"/>
        <v>0.51393536540026186</v>
      </c>
      <c r="C365" s="2" t="s">
        <v>492</v>
      </c>
    </row>
    <row r="366" spans="1:3" x14ac:dyDescent="0.2">
      <c r="A366" s="2">
        <v>364</v>
      </c>
      <c r="B366" s="2">
        <f t="shared" ca="1" si="5"/>
        <v>0.73099976902212671</v>
      </c>
      <c r="C366" s="2" t="s">
        <v>493</v>
      </c>
    </row>
    <row r="367" spans="1:3" x14ac:dyDescent="0.2">
      <c r="A367" s="2">
        <v>365</v>
      </c>
      <c r="B367" s="2">
        <f t="shared" ca="1" si="5"/>
        <v>0.65815079448446101</v>
      </c>
      <c r="C367" s="2" t="s">
        <v>492</v>
      </c>
    </row>
    <row r="368" spans="1:3" x14ac:dyDescent="0.2">
      <c r="A368" s="2">
        <v>366</v>
      </c>
      <c r="B368" s="2">
        <f t="shared" ca="1" si="5"/>
        <v>0.55789294809344003</v>
      </c>
      <c r="C368" s="2" t="s">
        <v>492</v>
      </c>
    </row>
    <row r="369" spans="1:3" x14ac:dyDescent="0.2">
      <c r="A369" s="2">
        <v>367</v>
      </c>
      <c r="B369" s="2">
        <f t="shared" ca="1" si="5"/>
        <v>0.65483055559780023</v>
      </c>
      <c r="C369" s="2" t="s">
        <v>493</v>
      </c>
    </row>
    <row r="370" spans="1:3" x14ac:dyDescent="0.2">
      <c r="A370" s="2">
        <v>368</v>
      </c>
      <c r="B370" s="2">
        <f t="shared" ca="1" si="5"/>
        <v>0.80750763440915296</v>
      </c>
      <c r="C370" s="2" t="s">
        <v>493</v>
      </c>
    </row>
    <row r="371" spans="1:3" x14ac:dyDescent="0.2">
      <c r="A371" s="2">
        <v>369</v>
      </c>
      <c r="B371" s="2">
        <f t="shared" ca="1" si="5"/>
        <v>0.51467185427450757</v>
      </c>
      <c r="C371" s="2" t="s">
        <v>492</v>
      </c>
    </row>
    <row r="372" spans="1:3" x14ac:dyDescent="0.2">
      <c r="A372" s="2">
        <v>370</v>
      </c>
      <c r="B372" s="2">
        <f t="shared" ca="1" si="5"/>
        <v>0.7526946595397086</v>
      </c>
      <c r="C372" s="2" t="s">
        <v>493</v>
      </c>
    </row>
    <row r="373" spans="1:3" x14ac:dyDescent="0.2">
      <c r="A373" s="2">
        <v>371</v>
      </c>
      <c r="B373" s="2">
        <f t="shared" ca="1" si="5"/>
        <v>0.71997776876419073</v>
      </c>
      <c r="C373" s="2" t="s">
        <v>493</v>
      </c>
    </row>
    <row r="374" spans="1:3" x14ac:dyDescent="0.2">
      <c r="A374" s="2">
        <v>372</v>
      </c>
      <c r="B374" s="2">
        <f t="shared" ca="1" si="5"/>
        <v>0.26603955932741402</v>
      </c>
      <c r="C374" s="2" t="s">
        <v>492</v>
      </c>
    </row>
    <row r="375" spans="1:3" x14ac:dyDescent="0.2">
      <c r="A375" s="2">
        <v>373</v>
      </c>
      <c r="B375" s="2">
        <f t="shared" ca="1" si="5"/>
        <v>0.87879478791006238</v>
      </c>
      <c r="C375" s="2" t="s">
        <v>493</v>
      </c>
    </row>
    <row r="376" spans="1:3" x14ac:dyDescent="0.2">
      <c r="A376" s="2">
        <v>374</v>
      </c>
      <c r="B376" s="2">
        <f t="shared" ca="1" si="5"/>
        <v>0.8898563280319266</v>
      </c>
      <c r="C376" s="2" t="s">
        <v>493</v>
      </c>
    </row>
    <row r="377" spans="1:3" x14ac:dyDescent="0.2">
      <c r="A377" s="2">
        <v>375</v>
      </c>
      <c r="B377" s="2">
        <f t="shared" ca="1" si="5"/>
        <v>0.76873080997386911</v>
      </c>
      <c r="C377" s="2" t="s">
        <v>492</v>
      </c>
    </row>
    <row r="378" spans="1:3" x14ac:dyDescent="0.2">
      <c r="A378" s="2">
        <v>376</v>
      </c>
      <c r="B378" s="2">
        <f t="shared" ca="1" si="5"/>
        <v>0.66257179766076024</v>
      </c>
      <c r="C378" s="2" t="s">
        <v>493</v>
      </c>
    </row>
    <row r="379" spans="1:3" x14ac:dyDescent="0.2">
      <c r="A379" s="2">
        <v>377</v>
      </c>
      <c r="B379" s="2">
        <f t="shared" ca="1" si="5"/>
        <v>0.70313206443373055</v>
      </c>
      <c r="C379" s="2" t="s">
        <v>493</v>
      </c>
    </row>
    <row r="380" spans="1:3" x14ac:dyDescent="0.2">
      <c r="A380" s="2">
        <v>378</v>
      </c>
      <c r="B380" s="2">
        <f t="shared" ca="1" si="5"/>
        <v>0.65761415131065093</v>
      </c>
      <c r="C380" s="2" t="s">
        <v>493</v>
      </c>
    </row>
    <row r="381" spans="1:3" x14ac:dyDescent="0.2">
      <c r="A381" s="2">
        <v>379</v>
      </c>
      <c r="B381" s="2">
        <f t="shared" ca="1" si="5"/>
        <v>0.74130988747141868</v>
      </c>
      <c r="C381" s="2" t="s">
        <v>493</v>
      </c>
    </row>
    <row r="382" spans="1:3" x14ac:dyDescent="0.2">
      <c r="A382" s="2">
        <v>380</v>
      </c>
      <c r="B382" s="2">
        <f t="shared" ca="1" si="5"/>
        <v>0.24318802412917484</v>
      </c>
      <c r="C382" s="2" t="s">
        <v>493</v>
      </c>
    </row>
    <row r="383" spans="1:3" x14ac:dyDescent="0.2">
      <c r="A383" s="2">
        <v>381</v>
      </c>
      <c r="B383" s="2">
        <f t="shared" ca="1" si="5"/>
        <v>0.58606231867360048</v>
      </c>
      <c r="C383" s="2" t="s">
        <v>493</v>
      </c>
    </row>
    <row r="384" spans="1:3" x14ac:dyDescent="0.2">
      <c r="A384" s="2">
        <v>382</v>
      </c>
      <c r="B384" s="2">
        <f t="shared" ca="1" si="5"/>
        <v>0.74936177755521305</v>
      </c>
      <c r="C384" s="2" t="s">
        <v>493</v>
      </c>
    </row>
    <row r="385" spans="1:3" x14ac:dyDescent="0.2">
      <c r="A385" s="2">
        <v>383</v>
      </c>
      <c r="B385" s="2">
        <f t="shared" ca="1" si="5"/>
        <v>0.76527456176190878</v>
      </c>
      <c r="C385" s="2" t="s">
        <v>492</v>
      </c>
    </row>
    <row r="386" spans="1:3" x14ac:dyDescent="0.2">
      <c r="A386" s="2">
        <v>384</v>
      </c>
      <c r="B386" s="2">
        <f t="shared" ca="1" si="5"/>
        <v>0.61179774030159018</v>
      </c>
      <c r="C386" s="2" t="s">
        <v>493</v>
      </c>
    </row>
    <row r="387" spans="1:3" x14ac:dyDescent="0.2">
      <c r="A387" s="2">
        <v>385</v>
      </c>
      <c r="B387" s="2">
        <f t="shared" ref="B387:B450" ca="1" si="6">IF(C387="Bomb",_xlfn.NORM.INV(RAND(),0.7,0.1),_xlfn.NORM.INV(RAND(),0.6,0.15))</f>
        <v>0.71753002425989831</v>
      </c>
      <c r="C387" s="2" t="s">
        <v>492</v>
      </c>
    </row>
    <row r="388" spans="1:3" x14ac:dyDescent="0.2">
      <c r="A388" s="2">
        <v>386</v>
      </c>
      <c r="B388" s="2">
        <f t="shared" ca="1" si="6"/>
        <v>0.42861672580967813</v>
      </c>
      <c r="C388" s="2" t="s">
        <v>492</v>
      </c>
    </row>
    <row r="389" spans="1:3" x14ac:dyDescent="0.2">
      <c r="A389" s="2">
        <v>387</v>
      </c>
      <c r="B389" s="2">
        <f t="shared" ca="1" si="6"/>
        <v>0.73830198614614073</v>
      </c>
      <c r="C389" s="2" t="s">
        <v>492</v>
      </c>
    </row>
    <row r="390" spans="1:3" x14ac:dyDescent="0.2">
      <c r="A390" s="2">
        <v>388</v>
      </c>
      <c r="B390" s="2">
        <f t="shared" ca="1" si="6"/>
        <v>0.79436504548656828</v>
      </c>
      <c r="C390" s="2" t="s">
        <v>492</v>
      </c>
    </row>
    <row r="391" spans="1:3" x14ac:dyDescent="0.2">
      <c r="A391" s="2">
        <v>389</v>
      </c>
      <c r="B391" s="2">
        <f t="shared" ca="1" si="6"/>
        <v>0.62381398974305091</v>
      </c>
      <c r="C391" s="2" t="s">
        <v>492</v>
      </c>
    </row>
    <row r="392" spans="1:3" x14ac:dyDescent="0.2">
      <c r="A392" s="2">
        <v>390</v>
      </c>
      <c r="B392" s="2">
        <f t="shared" ca="1" si="6"/>
        <v>0.84569490969616112</v>
      </c>
      <c r="C392" s="2" t="s">
        <v>493</v>
      </c>
    </row>
    <row r="393" spans="1:3" x14ac:dyDescent="0.2">
      <c r="A393" s="2">
        <v>391</v>
      </c>
      <c r="B393" s="2">
        <f t="shared" ca="1" si="6"/>
        <v>0.68307675018107072</v>
      </c>
      <c r="C393" s="2" t="s">
        <v>493</v>
      </c>
    </row>
    <row r="394" spans="1:3" x14ac:dyDescent="0.2">
      <c r="A394" s="2">
        <v>392</v>
      </c>
      <c r="B394" s="2">
        <f t="shared" ca="1" si="6"/>
        <v>0.44626153162314208</v>
      </c>
      <c r="C394" s="2" t="s">
        <v>492</v>
      </c>
    </row>
    <row r="395" spans="1:3" x14ac:dyDescent="0.2">
      <c r="A395" s="2">
        <v>393</v>
      </c>
      <c r="B395" s="2">
        <f t="shared" ca="1" si="6"/>
        <v>0.52616134400690229</v>
      </c>
      <c r="C395" s="2" t="s">
        <v>492</v>
      </c>
    </row>
    <row r="396" spans="1:3" x14ac:dyDescent="0.2">
      <c r="A396" s="2">
        <v>394</v>
      </c>
      <c r="B396" s="2">
        <f t="shared" ca="1" si="6"/>
        <v>0.466423770897198</v>
      </c>
      <c r="C396" s="2" t="s">
        <v>492</v>
      </c>
    </row>
    <row r="397" spans="1:3" x14ac:dyDescent="0.2">
      <c r="A397" s="2">
        <v>395</v>
      </c>
      <c r="B397" s="2">
        <f t="shared" ca="1" si="6"/>
        <v>0.77325256913911844</v>
      </c>
      <c r="C397" s="2" t="s">
        <v>493</v>
      </c>
    </row>
    <row r="398" spans="1:3" x14ac:dyDescent="0.2">
      <c r="A398" s="2">
        <v>396</v>
      </c>
      <c r="B398" s="2">
        <f t="shared" ca="1" si="6"/>
        <v>0.7085813928749215</v>
      </c>
      <c r="C398" s="2" t="s">
        <v>493</v>
      </c>
    </row>
    <row r="399" spans="1:3" x14ac:dyDescent="0.2">
      <c r="A399" s="2">
        <v>397</v>
      </c>
      <c r="B399" s="2">
        <f t="shared" ca="1" si="6"/>
        <v>0.75029888531498035</v>
      </c>
      <c r="C399" s="2" t="s">
        <v>492</v>
      </c>
    </row>
    <row r="400" spans="1:3" x14ac:dyDescent="0.2">
      <c r="A400" s="2">
        <v>398</v>
      </c>
      <c r="B400" s="2">
        <f t="shared" ca="1" si="6"/>
        <v>0.8077742089321458</v>
      </c>
      <c r="C400" s="2" t="s">
        <v>493</v>
      </c>
    </row>
    <row r="401" spans="1:3" x14ac:dyDescent="0.2">
      <c r="A401" s="2">
        <v>399</v>
      </c>
      <c r="B401" s="2">
        <f t="shared" ca="1" si="6"/>
        <v>0.60149520159810432</v>
      </c>
      <c r="C401" s="2" t="s">
        <v>492</v>
      </c>
    </row>
    <row r="402" spans="1:3" x14ac:dyDescent="0.2">
      <c r="A402" s="2">
        <v>400</v>
      </c>
      <c r="B402" s="2">
        <f t="shared" ca="1" si="6"/>
        <v>0.83181333864517448</v>
      </c>
      <c r="C402" s="2" t="s">
        <v>493</v>
      </c>
    </row>
    <row r="403" spans="1:3" x14ac:dyDescent="0.2">
      <c r="A403" s="2">
        <v>401</v>
      </c>
      <c r="B403" s="2">
        <f t="shared" ca="1" si="6"/>
        <v>0.61345333668386415</v>
      </c>
      <c r="C403" s="2" t="s">
        <v>492</v>
      </c>
    </row>
    <row r="404" spans="1:3" x14ac:dyDescent="0.2">
      <c r="A404" s="2">
        <v>402</v>
      </c>
      <c r="B404" s="2">
        <f t="shared" ca="1" si="6"/>
        <v>0.71527992525192907</v>
      </c>
      <c r="C404" s="2" t="s">
        <v>492</v>
      </c>
    </row>
    <row r="405" spans="1:3" x14ac:dyDescent="0.2">
      <c r="A405" s="2">
        <v>403</v>
      </c>
      <c r="B405" s="2">
        <f t="shared" ca="1" si="6"/>
        <v>0.71882760049117955</v>
      </c>
      <c r="C405" s="2" t="s">
        <v>492</v>
      </c>
    </row>
    <row r="406" spans="1:3" x14ac:dyDescent="0.2">
      <c r="A406" s="2">
        <v>404</v>
      </c>
      <c r="B406" s="2">
        <f t="shared" ca="1" si="6"/>
        <v>0.70512940380067246</v>
      </c>
      <c r="C406" s="2" t="s">
        <v>493</v>
      </c>
    </row>
    <row r="407" spans="1:3" x14ac:dyDescent="0.2">
      <c r="A407" s="2">
        <v>405</v>
      </c>
      <c r="B407" s="2">
        <f t="shared" ca="1" si="6"/>
        <v>0.77708704319343624</v>
      </c>
      <c r="C407" s="2" t="s">
        <v>493</v>
      </c>
    </row>
    <row r="408" spans="1:3" x14ac:dyDescent="0.2">
      <c r="A408" s="2">
        <v>406</v>
      </c>
      <c r="B408" s="2">
        <f t="shared" ca="1" si="6"/>
        <v>0.63824623145309112</v>
      </c>
      <c r="C408" s="2" t="s">
        <v>492</v>
      </c>
    </row>
    <row r="409" spans="1:3" x14ac:dyDescent="0.2">
      <c r="A409" s="2">
        <v>407</v>
      </c>
      <c r="B409" s="2">
        <f t="shared" ca="1" si="6"/>
        <v>0.58919373872497771</v>
      </c>
      <c r="C409" s="2" t="s">
        <v>492</v>
      </c>
    </row>
    <row r="410" spans="1:3" x14ac:dyDescent="0.2">
      <c r="A410" s="2">
        <v>408</v>
      </c>
      <c r="B410" s="2">
        <f t="shared" ca="1" si="6"/>
        <v>0.6846974970674794</v>
      </c>
      <c r="C410" s="2" t="s">
        <v>493</v>
      </c>
    </row>
    <row r="411" spans="1:3" x14ac:dyDescent="0.2">
      <c r="A411" s="2">
        <v>409</v>
      </c>
      <c r="B411" s="2">
        <f t="shared" ca="1" si="6"/>
        <v>0.63202540549262232</v>
      </c>
      <c r="C411" s="2" t="s">
        <v>493</v>
      </c>
    </row>
    <row r="412" spans="1:3" x14ac:dyDescent="0.2">
      <c r="A412" s="2">
        <v>410</v>
      </c>
      <c r="B412" s="2">
        <f t="shared" ca="1" si="6"/>
        <v>0.57753003530195057</v>
      </c>
      <c r="C412" s="2" t="s">
        <v>493</v>
      </c>
    </row>
    <row r="413" spans="1:3" x14ac:dyDescent="0.2">
      <c r="A413" s="2">
        <v>411</v>
      </c>
      <c r="B413" s="2">
        <f t="shared" ca="1" si="6"/>
        <v>0.71295352114227051</v>
      </c>
      <c r="C413" s="2" t="s">
        <v>492</v>
      </c>
    </row>
    <row r="414" spans="1:3" x14ac:dyDescent="0.2">
      <c r="A414" s="2">
        <v>412</v>
      </c>
      <c r="B414" s="2">
        <f t="shared" ca="1" si="6"/>
        <v>0.37212157607187946</v>
      </c>
      <c r="C414" s="2" t="s">
        <v>492</v>
      </c>
    </row>
    <row r="415" spans="1:3" x14ac:dyDescent="0.2">
      <c r="A415" s="2">
        <v>413</v>
      </c>
      <c r="B415" s="2">
        <f t="shared" ca="1" si="6"/>
        <v>0.84467627899449538</v>
      </c>
      <c r="C415" s="2" t="s">
        <v>493</v>
      </c>
    </row>
    <row r="416" spans="1:3" x14ac:dyDescent="0.2">
      <c r="A416" s="2">
        <v>414</v>
      </c>
      <c r="B416" s="2">
        <f t="shared" ca="1" si="6"/>
        <v>0.62066327325074044</v>
      </c>
      <c r="C416" s="2" t="s">
        <v>493</v>
      </c>
    </row>
    <row r="417" spans="1:3" x14ac:dyDescent="0.2">
      <c r="A417" s="2">
        <v>415</v>
      </c>
      <c r="B417" s="2">
        <f t="shared" ca="1" si="6"/>
        <v>0.58062904598444842</v>
      </c>
      <c r="C417" s="2" t="s">
        <v>492</v>
      </c>
    </row>
    <row r="418" spans="1:3" x14ac:dyDescent="0.2">
      <c r="A418" s="2">
        <v>416</v>
      </c>
      <c r="B418" s="2">
        <f t="shared" ca="1" si="6"/>
        <v>0.72848723116083813</v>
      </c>
      <c r="C418" s="2" t="s">
        <v>493</v>
      </c>
    </row>
    <row r="419" spans="1:3" x14ac:dyDescent="0.2">
      <c r="A419" s="2">
        <v>417</v>
      </c>
      <c r="B419" s="2">
        <f t="shared" ca="1" si="6"/>
        <v>0.66079171064703224</v>
      </c>
      <c r="C419" s="2" t="s">
        <v>493</v>
      </c>
    </row>
    <row r="420" spans="1:3" x14ac:dyDescent="0.2">
      <c r="A420" s="2">
        <v>418</v>
      </c>
      <c r="B420" s="2">
        <f t="shared" ca="1" si="6"/>
        <v>0.52648409893314552</v>
      </c>
      <c r="C420" s="2" t="s">
        <v>492</v>
      </c>
    </row>
    <row r="421" spans="1:3" x14ac:dyDescent="0.2">
      <c r="A421" s="2">
        <v>419</v>
      </c>
      <c r="B421" s="2">
        <f t="shared" ca="1" si="6"/>
        <v>0.51436617429030118</v>
      </c>
      <c r="C421" s="2" t="s">
        <v>492</v>
      </c>
    </row>
    <row r="422" spans="1:3" x14ac:dyDescent="0.2">
      <c r="A422" s="2">
        <v>420</v>
      </c>
      <c r="B422" s="2">
        <f t="shared" ca="1" si="6"/>
        <v>0.50541162391973637</v>
      </c>
      <c r="C422" s="2" t="s">
        <v>493</v>
      </c>
    </row>
    <row r="423" spans="1:3" x14ac:dyDescent="0.2">
      <c r="A423" s="2">
        <v>421</v>
      </c>
      <c r="B423" s="2">
        <f t="shared" ca="1" si="6"/>
        <v>0.70442689460821628</v>
      </c>
      <c r="C423" s="2" t="s">
        <v>493</v>
      </c>
    </row>
    <row r="424" spans="1:3" x14ac:dyDescent="0.2">
      <c r="A424" s="2">
        <v>422</v>
      </c>
      <c r="B424" s="2">
        <f t="shared" ca="1" si="6"/>
        <v>0.2768501322780631</v>
      </c>
      <c r="C424" s="2" t="s">
        <v>492</v>
      </c>
    </row>
    <row r="425" spans="1:3" x14ac:dyDescent="0.2">
      <c r="A425" s="2">
        <v>423</v>
      </c>
      <c r="B425" s="2">
        <f t="shared" ca="1" si="6"/>
        <v>0.47093683111442003</v>
      </c>
      <c r="C425" s="2" t="s">
        <v>492</v>
      </c>
    </row>
    <row r="426" spans="1:3" x14ac:dyDescent="0.2">
      <c r="A426" s="2">
        <v>424</v>
      </c>
      <c r="B426" s="2">
        <f t="shared" ca="1" si="6"/>
        <v>0.64166942123782444</v>
      </c>
      <c r="C426" s="2" t="s">
        <v>492</v>
      </c>
    </row>
    <row r="427" spans="1:3" x14ac:dyDescent="0.2">
      <c r="A427" s="2">
        <v>425</v>
      </c>
      <c r="B427" s="2">
        <f t="shared" ca="1" si="6"/>
        <v>0.81425694888728273</v>
      </c>
      <c r="C427" s="2" t="s">
        <v>493</v>
      </c>
    </row>
    <row r="428" spans="1:3" x14ac:dyDescent="0.2">
      <c r="A428" s="2">
        <v>426</v>
      </c>
      <c r="B428" s="2">
        <f t="shared" ca="1" si="6"/>
        <v>0.40583322240094977</v>
      </c>
      <c r="C428" s="2" t="s">
        <v>492</v>
      </c>
    </row>
    <row r="429" spans="1:3" x14ac:dyDescent="0.2">
      <c r="A429" s="2">
        <v>427</v>
      </c>
      <c r="B429" s="2">
        <f t="shared" ca="1" si="6"/>
        <v>0.63258367210648192</v>
      </c>
      <c r="C429" s="2" t="s">
        <v>493</v>
      </c>
    </row>
    <row r="430" spans="1:3" x14ac:dyDescent="0.2">
      <c r="A430" s="2">
        <v>428</v>
      </c>
      <c r="B430" s="2">
        <f t="shared" ca="1" si="6"/>
        <v>0.70221993215274237</v>
      </c>
      <c r="C430" s="2" t="s">
        <v>492</v>
      </c>
    </row>
    <row r="431" spans="1:3" x14ac:dyDescent="0.2">
      <c r="A431" s="2">
        <v>429</v>
      </c>
      <c r="B431" s="2">
        <f t="shared" ca="1" si="6"/>
        <v>0.45947198478513096</v>
      </c>
      <c r="C431" s="2" t="s">
        <v>492</v>
      </c>
    </row>
    <row r="432" spans="1:3" x14ac:dyDescent="0.2">
      <c r="A432" s="2">
        <v>430</v>
      </c>
      <c r="B432" s="2">
        <f t="shared" ca="1" si="6"/>
        <v>0.65041943550815573</v>
      </c>
      <c r="C432" s="2" t="s">
        <v>493</v>
      </c>
    </row>
    <row r="433" spans="1:3" x14ac:dyDescent="0.2">
      <c r="A433" s="2">
        <v>431</v>
      </c>
      <c r="B433" s="2">
        <f t="shared" ca="1" si="6"/>
        <v>0.57036650712419812</v>
      </c>
      <c r="C433" s="2" t="s">
        <v>493</v>
      </c>
    </row>
    <row r="434" spans="1:3" x14ac:dyDescent="0.2">
      <c r="A434" s="2">
        <v>432</v>
      </c>
      <c r="B434" s="2">
        <f t="shared" ca="1" si="6"/>
        <v>0.37314327750214793</v>
      </c>
      <c r="C434" s="2" t="s">
        <v>492</v>
      </c>
    </row>
    <row r="435" spans="1:3" x14ac:dyDescent="0.2">
      <c r="A435" s="2">
        <v>433</v>
      </c>
      <c r="B435" s="2">
        <f t="shared" ca="1" si="6"/>
        <v>0.7931716895429366</v>
      </c>
      <c r="C435" s="2" t="s">
        <v>493</v>
      </c>
    </row>
    <row r="436" spans="1:3" x14ac:dyDescent="0.2">
      <c r="A436" s="2">
        <v>434</v>
      </c>
      <c r="B436" s="2">
        <f t="shared" ca="1" si="6"/>
        <v>0.57869077315885442</v>
      </c>
      <c r="C436" s="2" t="s">
        <v>492</v>
      </c>
    </row>
    <row r="437" spans="1:3" x14ac:dyDescent="0.2">
      <c r="A437" s="2">
        <v>435</v>
      </c>
      <c r="B437" s="2">
        <f t="shared" ca="1" si="6"/>
        <v>0.71538663262750124</v>
      </c>
      <c r="C437" s="2" t="s">
        <v>493</v>
      </c>
    </row>
    <row r="438" spans="1:3" x14ac:dyDescent="0.2">
      <c r="A438" s="2">
        <v>436</v>
      </c>
      <c r="B438" s="2">
        <f t="shared" ca="1" si="6"/>
        <v>0.83799644622791281</v>
      </c>
      <c r="C438" s="2" t="s">
        <v>493</v>
      </c>
    </row>
    <row r="439" spans="1:3" x14ac:dyDescent="0.2">
      <c r="A439" s="2">
        <v>437</v>
      </c>
      <c r="B439" s="2">
        <f t="shared" ca="1" si="6"/>
        <v>0.60790204246638069</v>
      </c>
      <c r="C439" s="2" t="s">
        <v>492</v>
      </c>
    </row>
    <row r="440" spans="1:3" x14ac:dyDescent="0.2">
      <c r="A440" s="2">
        <v>438</v>
      </c>
      <c r="B440" s="2">
        <f t="shared" ca="1" si="6"/>
        <v>0.72140884592235355</v>
      </c>
      <c r="C440" s="2" t="s">
        <v>493</v>
      </c>
    </row>
    <row r="441" spans="1:3" x14ac:dyDescent="0.2">
      <c r="A441" s="2">
        <v>439</v>
      </c>
      <c r="B441" s="2">
        <f t="shared" ca="1" si="6"/>
        <v>0.67654501196668126</v>
      </c>
      <c r="C441" s="2" t="s">
        <v>493</v>
      </c>
    </row>
    <row r="442" spans="1:3" x14ac:dyDescent="0.2">
      <c r="A442" s="2">
        <v>440</v>
      </c>
      <c r="B442" s="2">
        <f t="shared" ca="1" si="6"/>
        <v>0.6210936369902238</v>
      </c>
      <c r="C442" s="2" t="s">
        <v>493</v>
      </c>
    </row>
    <row r="443" spans="1:3" x14ac:dyDescent="0.2">
      <c r="A443" s="2">
        <v>441</v>
      </c>
      <c r="B443" s="2">
        <f t="shared" ca="1" si="6"/>
        <v>0.69478675855334926</v>
      </c>
      <c r="C443" s="2" t="s">
        <v>493</v>
      </c>
    </row>
    <row r="444" spans="1:3" x14ac:dyDescent="0.2">
      <c r="A444" s="2">
        <v>442</v>
      </c>
      <c r="B444" s="2">
        <f t="shared" ca="1" si="6"/>
        <v>0.65770590934436635</v>
      </c>
      <c r="C444" s="2" t="s">
        <v>493</v>
      </c>
    </row>
    <row r="445" spans="1:3" x14ac:dyDescent="0.2">
      <c r="A445" s="2">
        <v>443</v>
      </c>
      <c r="B445" s="2">
        <f t="shared" ca="1" si="6"/>
        <v>0.53676312234076018</v>
      </c>
      <c r="C445" s="2" t="s">
        <v>493</v>
      </c>
    </row>
    <row r="446" spans="1:3" x14ac:dyDescent="0.2">
      <c r="A446" s="2">
        <v>444</v>
      </c>
      <c r="B446" s="2">
        <f t="shared" ca="1" si="6"/>
        <v>0.65661296061151964</v>
      </c>
      <c r="C446" s="2" t="s">
        <v>492</v>
      </c>
    </row>
    <row r="447" spans="1:3" x14ac:dyDescent="0.2">
      <c r="A447" s="2">
        <v>445</v>
      </c>
      <c r="B447" s="2">
        <f t="shared" ca="1" si="6"/>
        <v>0.68842535582680164</v>
      </c>
      <c r="C447" s="2" t="s">
        <v>492</v>
      </c>
    </row>
    <row r="448" spans="1:3" x14ac:dyDescent="0.2">
      <c r="A448" s="2">
        <v>446</v>
      </c>
      <c r="B448" s="2">
        <f t="shared" ca="1" si="6"/>
        <v>0.80830749018980474</v>
      </c>
      <c r="C448" s="2" t="s">
        <v>493</v>
      </c>
    </row>
    <row r="449" spans="1:3" x14ac:dyDescent="0.2">
      <c r="A449" s="2">
        <v>447</v>
      </c>
      <c r="B449" s="2">
        <f t="shared" ca="1" si="6"/>
        <v>0.70578342784638248</v>
      </c>
      <c r="C449" s="2" t="s">
        <v>492</v>
      </c>
    </row>
    <row r="450" spans="1:3" x14ac:dyDescent="0.2">
      <c r="A450" s="2">
        <v>448</v>
      </c>
      <c r="B450" s="2">
        <f t="shared" ca="1" si="6"/>
        <v>0.74294900777482464</v>
      </c>
      <c r="C450" s="2" t="s">
        <v>493</v>
      </c>
    </row>
    <row r="451" spans="1:3" x14ac:dyDescent="0.2">
      <c r="A451" s="2">
        <v>449</v>
      </c>
      <c r="B451" s="2">
        <f t="shared" ref="B451:B514" ca="1" si="7">IF(C451="Bomb",_xlfn.NORM.INV(RAND(),0.7,0.1),_xlfn.NORM.INV(RAND(),0.6,0.15))</f>
        <v>0.82140272033431261</v>
      </c>
      <c r="C451" s="2" t="s">
        <v>493</v>
      </c>
    </row>
    <row r="452" spans="1:3" x14ac:dyDescent="0.2">
      <c r="A452" s="2">
        <v>450</v>
      </c>
      <c r="B452" s="2">
        <f t="shared" ca="1" si="7"/>
        <v>0.65656683849693898</v>
      </c>
      <c r="C452" s="2" t="s">
        <v>492</v>
      </c>
    </row>
    <row r="453" spans="1:3" x14ac:dyDescent="0.2">
      <c r="A453" s="2">
        <v>451</v>
      </c>
      <c r="B453" s="2">
        <f t="shared" ca="1" si="7"/>
        <v>0.76298500325299612</v>
      </c>
      <c r="C453" s="2" t="s">
        <v>493</v>
      </c>
    </row>
    <row r="454" spans="1:3" x14ac:dyDescent="0.2">
      <c r="A454" s="2">
        <v>452</v>
      </c>
      <c r="B454" s="2">
        <f t="shared" ca="1" si="7"/>
        <v>0.64461393846563542</v>
      </c>
      <c r="C454" s="2" t="s">
        <v>493</v>
      </c>
    </row>
    <row r="455" spans="1:3" x14ac:dyDescent="0.2">
      <c r="A455" s="2">
        <v>453</v>
      </c>
      <c r="B455" s="2">
        <f t="shared" ca="1" si="7"/>
        <v>0.672137014829849</v>
      </c>
      <c r="C455" s="2" t="s">
        <v>492</v>
      </c>
    </row>
    <row r="456" spans="1:3" x14ac:dyDescent="0.2">
      <c r="A456" s="2">
        <v>454</v>
      </c>
      <c r="B456" s="2">
        <f t="shared" ca="1" si="7"/>
        <v>0.66133679940782975</v>
      </c>
      <c r="C456" s="2" t="s">
        <v>493</v>
      </c>
    </row>
    <row r="457" spans="1:3" x14ac:dyDescent="0.2">
      <c r="A457" s="2">
        <v>455</v>
      </c>
      <c r="B457" s="2">
        <f t="shared" ca="1" si="7"/>
        <v>0.65237312595333286</v>
      </c>
      <c r="C457" s="2" t="s">
        <v>492</v>
      </c>
    </row>
    <row r="458" spans="1:3" x14ac:dyDescent="0.2">
      <c r="A458" s="2">
        <v>456</v>
      </c>
      <c r="B458" s="2">
        <f t="shared" ca="1" si="7"/>
        <v>0.79933883544483486</v>
      </c>
      <c r="C458" s="2" t="s">
        <v>492</v>
      </c>
    </row>
    <row r="459" spans="1:3" x14ac:dyDescent="0.2">
      <c r="A459" s="2">
        <v>457</v>
      </c>
      <c r="B459" s="2">
        <f t="shared" ca="1" si="7"/>
        <v>0.66912625634343958</v>
      </c>
      <c r="C459" s="2" t="s">
        <v>492</v>
      </c>
    </row>
    <row r="460" spans="1:3" x14ac:dyDescent="0.2">
      <c r="A460" s="2">
        <v>458</v>
      </c>
      <c r="B460" s="2">
        <f t="shared" ca="1" si="7"/>
        <v>0.52278884905570955</v>
      </c>
      <c r="C460" s="2" t="s">
        <v>492</v>
      </c>
    </row>
    <row r="461" spans="1:3" x14ac:dyDescent="0.2">
      <c r="A461" s="2">
        <v>459</v>
      </c>
      <c r="B461" s="2">
        <f t="shared" ca="1" si="7"/>
        <v>0.61493258093386172</v>
      </c>
      <c r="C461" s="2" t="s">
        <v>493</v>
      </c>
    </row>
    <row r="462" spans="1:3" x14ac:dyDescent="0.2">
      <c r="A462" s="2">
        <v>460</v>
      </c>
      <c r="B462" s="2">
        <f t="shared" ca="1" si="7"/>
        <v>0.81133511757682719</v>
      </c>
      <c r="C462" s="2" t="s">
        <v>493</v>
      </c>
    </row>
    <row r="463" spans="1:3" x14ac:dyDescent="0.2">
      <c r="A463" s="2">
        <v>461</v>
      </c>
      <c r="B463" s="2">
        <f t="shared" ca="1" si="7"/>
        <v>0.81782218049125055</v>
      </c>
      <c r="C463" s="2" t="s">
        <v>492</v>
      </c>
    </row>
    <row r="464" spans="1:3" x14ac:dyDescent="0.2">
      <c r="A464" s="2">
        <v>462</v>
      </c>
      <c r="B464" s="2">
        <f t="shared" ca="1" si="7"/>
        <v>0.60888203835657473</v>
      </c>
      <c r="C464" s="2" t="s">
        <v>493</v>
      </c>
    </row>
    <row r="465" spans="1:3" x14ac:dyDescent="0.2">
      <c r="A465" s="2">
        <v>463</v>
      </c>
      <c r="B465" s="2">
        <f t="shared" ca="1" si="7"/>
        <v>0.73526738997373242</v>
      </c>
      <c r="C465" s="2" t="s">
        <v>493</v>
      </c>
    </row>
    <row r="466" spans="1:3" x14ac:dyDescent="0.2">
      <c r="A466" s="2">
        <v>464</v>
      </c>
      <c r="B466" s="2">
        <f t="shared" ca="1" si="7"/>
        <v>0.70163160398507152</v>
      </c>
      <c r="C466" s="2" t="s">
        <v>493</v>
      </c>
    </row>
    <row r="467" spans="1:3" x14ac:dyDescent="0.2">
      <c r="A467" s="2">
        <v>465</v>
      </c>
      <c r="B467" s="2">
        <f t="shared" ca="1" si="7"/>
        <v>0.73937191930621227</v>
      </c>
      <c r="C467" s="2" t="s">
        <v>493</v>
      </c>
    </row>
    <row r="468" spans="1:3" x14ac:dyDescent="0.2">
      <c r="A468" s="2">
        <v>466</v>
      </c>
      <c r="B468" s="2">
        <f t="shared" ca="1" si="7"/>
        <v>0.64257541290457243</v>
      </c>
      <c r="C468" s="2" t="s">
        <v>492</v>
      </c>
    </row>
    <row r="469" spans="1:3" x14ac:dyDescent="0.2">
      <c r="A469" s="2">
        <v>467</v>
      </c>
      <c r="B469" s="2">
        <f t="shared" ca="1" si="7"/>
        <v>0.6442652735205957</v>
      </c>
      <c r="C469" s="2" t="s">
        <v>492</v>
      </c>
    </row>
    <row r="470" spans="1:3" x14ac:dyDescent="0.2">
      <c r="A470" s="2">
        <v>468</v>
      </c>
      <c r="B470" s="2">
        <f t="shared" ca="1" si="7"/>
        <v>0.6270665377957293</v>
      </c>
      <c r="C470" s="2" t="s">
        <v>492</v>
      </c>
    </row>
    <row r="471" spans="1:3" x14ac:dyDescent="0.2">
      <c r="A471" s="2">
        <v>469</v>
      </c>
      <c r="B471" s="2">
        <f t="shared" ca="1" si="7"/>
        <v>0.74073962482344191</v>
      </c>
      <c r="C471" s="2" t="s">
        <v>493</v>
      </c>
    </row>
    <row r="472" spans="1:3" x14ac:dyDescent="0.2">
      <c r="A472" s="2">
        <v>470</v>
      </c>
      <c r="B472" s="2">
        <f t="shared" ca="1" si="7"/>
        <v>0.41898689489097929</v>
      </c>
      <c r="C472" s="2" t="s">
        <v>492</v>
      </c>
    </row>
    <row r="473" spans="1:3" x14ac:dyDescent="0.2">
      <c r="A473" s="2">
        <v>471</v>
      </c>
      <c r="B473" s="2">
        <f t="shared" ca="1" si="7"/>
        <v>0.7239647277127419</v>
      </c>
      <c r="C473" s="2" t="s">
        <v>493</v>
      </c>
    </row>
    <row r="474" spans="1:3" x14ac:dyDescent="0.2">
      <c r="A474" s="2">
        <v>472</v>
      </c>
      <c r="B474" s="2">
        <f t="shared" ca="1" si="7"/>
        <v>0.91045898469115338</v>
      </c>
      <c r="C474" s="2" t="s">
        <v>493</v>
      </c>
    </row>
    <row r="475" spans="1:3" x14ac:dyDescent="0.2">
      <c r="A475" s="2">
        <v>473</v>
      </c>
      <c r="B475" s="2">
        <f t="shared" ca="1" si="7"/>
        <v>0.69863674084330274</v>
      </c>
      <c r="C475" s="2" t="s">
        <v>493</v>
      </c>
    </row>
    <row r="476" spans="1:3" x14ac:dyDescent="0.2">
      <c r="A476" s="2">
        <v>474</v>
      </c>
      <c r="B476" s="2">
        <f t="shared" ca="1" si="7"/>
        <v>0.66274560810258942</v>
      </c>
      <c r="C476" s="2" t="s">
        <v>492</v>
      </c>
    </row>
    <row r="477" spans="1:3" x14ac:dyDescent="0.2">
      <c r="A477" s="2">
        <v>475</v>
      </c>
      <c r="B477" s="2">
        <f t="shared" ca="1" si="7"/>
        <v>0.59852368653647559</v>
      </c>
      <c r="C477" s="2" t="s">
        <v>493</v>
      </c>
    </row>
    <row r="478" spans="1:3" x14ac:dyDescent="0.2">
      <c r="A478" s="2">
        <v>476</v>
      </c>
      <c r="B478" s="2">
        <f t="shared" ca="1" si="7"/>
        <v>0.66953411689346409</v>
      </c>
      <c r="C478" s="2" t="s">
        <v>493</v>
      </c>
    </row>
    <row r="479" spans="1:3" x14ac:dyDescent="0.2">
      <c r="A479" s="2">
        <v>477</v>
      </c>
      <c r="B479" s="2">
        <f t="shared" ca="1" si="7"/>
        <v>0.80247397374029938</v>
      </c>
      <c r="C479" s="2" t="s">
        <v>492</v>
      </c>
    </row>
    <row r="480" spans="1:3" x14ac:dyDescent="0.2">
      <c r="A480" s="2">
        <v>478</v>
      </c>
      <c r="B480" s="2">
        <f t="shared" ca="1" si="7"/>
        <v>0.82254128959444373</v>
      </c>
      <c r="C480" s="2" t="s">
        <v>492</v>
      </c>
    </row>
    <row r="481" spans="1:3" x14ac:dyDescent="0.2">
      <c r="A481" s="2">
        <v>479</v>
      </c>
      <c r="B481" s="2">
        <f t="shared" ca="1" si="7"/>
        <v>0.63845813969265042</v>
      </c>
      <c r="C481" s="2" t="s">
        <v>493</v>
      </c>
    </row>
    <row r="482" spans="1:3" x14ac:dyDescent="0.2">
      <c r="A482" s="2">
        <v>480</v>
      </c>
      <c r="B482" s="2">
        <f t="shared" ca="1" si="7"/>
        <v>0.67583638417394098</v>
      </c>
      <c r="C482" s="2" t="s">
        <v>493</v>
      </c>
    </row>
    <row r="483" spans="1:3" x14ac:dyDescent="0.2">
      <c r="A483" s="2">
        <v>481</v>
      </c>
      <c r="B483" s="2">
        <f t="shared" ca="1" si="7"/>
        <v>0.49913295202248825</v>
      </c>
      <c r="C483" s="2" t="s">
        <v>492</v>
      </c>
    </row>
    <row r="484" spans="1:3" x14ac:dyDescent="0.2">
      <c r="A484" s="2">
        <v>482</v>
      </c>
      <c r="B484" s="2">
        <f t="shared" ca="1" si="7"/>
        <v>0.6318764860828967</v>
      </c>
      <c r="C484" s="2" t="s">
        <v>492</v>
      </c>
    </row>
    <row r="485" spans="1:3" x14ac:dyDescent="0.2">
      <c r="A485" s="2">
        <v>483</v>
      </c>
      <c r="B485" s="2">
        <f t="shared" ca="1" si="7"/>
        <v>0.77515816098173862</v>
      </c>
      <c r="C485" s="2" t="s">
        <v>493</v>
      </c>
    </row>
    <row r="486" spans="1:3" x14ac:dyDescent="0.2">
      <c r="A486" s="2">
        <v>484</v>
      </c>
      <c r="B486" s="2">
        <f t="shared" ca="1" si="7"/>
        <v>0.60172433193753105</v>
      </c>
      <c r="C486" s="2" t="s">
        <v>493</v>
      </c>
    </row>
    <row r="487" spans="1:3" x14ac:dyDescent="0.2">
      <c r="A487" s="2">
        <v>485</v>
      </c>
      <c r="B487" s="2">
        <f t="shared" ca="1" si="7"/>
        <v>0.75787996080825193</v>
      </c>
      <c r="C487" s="2" t="s">
        <v>493</v>
      </c>
    </row>
    <row r="488" spans="1:3" x14ac:dyDescent="0.2">
      <c r="A488" s="2">
        <v>486</v>
      </c>
      <c r="B488" s="2">
        <f t="shared" ca="1" si="7"/>
        <v>0.59683372067109919</v>
      </c>
      <c r="C488" s="2" t="s">
        <v>492</v>
      </c>
    </row>
    <row r="489" spans="1:3" x14ac:dyDescent="0.2">
      <c r="A489" s="2">
        <v>487</v>
      </c>
      <c r="B489" s="2">
        <f t="shared" ca="1" si="7"/>
        <v>0.69553583913185291</v>
      </c>
      <c r="C489" s="2" t="s">
        <v>493</v>
      </c>
    </row>
    <row r="490" spans="1:3" x14ac:dyDescent="0.2">
      <c r="A490" s="2">
        <v>488</v>
      </c>
      <c r="B490" s="2">
        <f t="shared" ca="1" si="7"/>
        <v>0.54360290376783749</v>
      </c>
      <c r="C490" s="2" t="s">
        <v>492</v>
      </c>
    </row>
    <row r="491" spans="1:3" x14ac:dyDescent="0.2">
      <c r="A491" s="2">
        <v>489</v>
      </c>
      <c r="B491" s="2">
        <f t="shared" ca="1" si="7"/>
        <v>0.75692480633009174</v>
      </c>
      <c r="C491" s="2" t="s">
        <v>492</v>
      </c>
    </row>
    <row r="492" spans="1:3" x14ac:dyDescent="0.2">
      <c r="A492" s="2">
        <v>490</v>
      </c>
      <c r="B492" s="2">
        <f t="shared" ca="1" si="7"/>
        <v>0.76923246599881234</v>
      </c>
      <c r="C492" s="2" t="s">
        <v>493</v>
      </c>
    </row>
    <row r="493" spans="1:3" x14ac:dyDescent="0.2">
      <c r="A493" s="2">
        <v>491</v>
      </c>
      <c r="B493" s="2">
        <f t="shared" ca="1" si="7"/>
        <v>0.41430364602890518</v>
      </c>
      <c r="C493" s="2" t="s">
        <v>492</v>
      </c>
    </row>
    <row r="494" spans="1:3" x14ac:dyDescent="0.2">
      <c r="A494" s="2">
        <v>492</v>
      </c>
      <c r="B494" s="2">
        <f t="shared" ca="1" si="7"/>
        <v>0.65160961441968446</v>
      </c>
      <c r="C494" s="2" t="s">
        <v>493</v>
      </c>
    </row>
    <row r="495" spans="1:3" x14ac:dyDescent="0.2">
      <c r="A495" s="2">
        <v>493</v>
      </c>
      <c r="B495" s="2">
        <f t="shared" ca="1" si="7"/>
        <v>0.73807618448550871</v>
      </c>
      <c r="C495" s="2" t="s">
        <v>492</v>
      </c>
    </row>
    <row r="496" spans="1:3" x14ac:dyDescent="0.2">
      <c r="A496" s="2">
        <v>494</v>
      </c>
      <c r="B496" s="2">
        <f t="shared" ca="1" si="7"/>
        <v>0.33721744197976011</v>
      </c>
      <c r="C496" s="2" t="s">
        <v>492</v>
      </c>
    </row>
    <row r="497" spans="1:3" x14ac:dyDescent="0.2">
      <c r="A497" s="2">
        <v>495</v>
      </c>
      <c r="B497" s="2">
        <f t="shared" ca="1" si="7"/>
        <v>0.60634023243052937</v>
      </c>
      <c r="C497" s="2" t="s">
        <v>493</v>
      </c>
    </row>
    <row r="498" spans="1:3" x14ac:dyDescent="0.2">
      <c r="A498" s="2">
        <v>496</v>
      </c>
      <c r="B498" s="2">
        <f t="shared" ca="1" si="7"/>
        <v>0.70927934848489549</v>
      </c>
      <c r="C498" s="2" t="s">
        <v>493</v>
      </c>
    </row>
    <row r="499" spans="1:3" x14ac:dyDescent="0.2">
      <c r="A499" s="2">
        <v>497</v>
      </c>
      <c r="B499" s="2">
        <f t="shared" ca="1" si="7"/>
        <v>0.68079149899844982</v>
      </c>
      <c r="C499" s="2" t="s">
        <v>493</v>
      </c>
    </row>
    <row r="500" spans="1:3" x14ac:dyDescent="0.2">
      <c r="A500" s="2">
        <v>498</v>
      </c>
      <c r="B500" s="2">
        <f t="shared" ca="1" si="7"/>
        <v>0.35155357194068715</v>
      </c>
      <c r="C500" s="2" t="s">
        <v>492</v>
      </c>
    </row>
    <row r="501" spans="1:3" x14ac:dyDescent="0.2">
      <c r="A501" s="2">
        <v>499</v>
      </c>
      <c r="B501" s="2">
        <f t="shared" ca="1" si="7"/>
        <v>0.68677373394026242</v>
      </c>
      <c r="C501" s="2" t="s">
        <v>493</v>
      </c>
    </row>
    <row r="502" spans="1:3" x14ac:dyDescent="0.2">
      <c r="A502" s="2">
        <v>500</v>
      </c>
      <c r="B502" s="2">
        <f t="shared" ca="1" si="7"/>
        <v>0.73608677964270142</v>
      </c>
      <c r="C502" s="2" t="s">
        <v>493</v>
      </c>
    </row>
    <row r="503" spans="1:3" x14ac:dyDescent="0.2">
      <c r="A503" s="2">
        <v>501</v>
      </c>
      <c r="B503" s="2">
        <f t="shared" ca="1" si="7"/>
        <v>0.62540028962073335</v>
      </c>
      <c r="C503" s="2" t="s">
        <v>492</v>
      </c>
    </row>
    <row r="504" spans="1:3" x14ac:dyDescent="0.2">
      <c r="A504" s="2">
        <v>502</v>
      </c>
      <c r="B504" s="2">
        <f t="shared" ca="1" si="7"/>
        <v>0.83225561855087771</v>
      </c>
      <c r="C504" s="2" t="s">
        <v>492</v>
      </c>
    </row>
    <row r="505" spans="1:3" x14ac:dyDescent="0.2">
      <c r="A505" s="2">
        <v>503</v>
      </c>
      <c r="B505" s="2">
        <f t="shared" ca="1" si="7"/>
        <v>0.43508341315019927</v>
      </c>
      <c r="C505" s="2" t="s">
        <v>492</v>
      </c>
    </row>
    <row r="506" spans="1:3" x14ac:dyDescent="0.2">
      <c r="A506" s="2">
        <v>504</v>
      </c>
      <c r="B506" s="2">
        <f t="shared" ca="1" si="7"/>
        <v>0.62824807314591558</v>
      </c>
      <c r="C506" s="2" t="s">
        <v>492</v>
      </c>
    </row>
    <row r="507" spans="1:3" x14ac:dyDescent="0.2">
      <c r="A507" s="2">
        <v>505</v>
      </c>
      <c r="B507" s="2">
        <f t="shared" ca="1" si="7"/>
        <v>0.77273490483816132</v>
      </c>
      <c r="C507" s="2" t="s">
        <v>493</v>
      </c>
    </row>
    <row r="508" spans="1:3" x14ac:dyDescent="0.2">
      <c r="A508" s="2">
        <v>506</v>
      </c>
      <c r="B508" s="2">
        <f t="shared" ca="1" si="7"/>
        <v>0.53260611260114643</v>
      </c>
      <c r="C508" s="2" t="s">
        <v>493</v>
      </c>
    </row>
    <row r="509" spans="1:3" x14ac:dyDescent="0.2">
      <c r="A509" s="2">
        <v>507</v>
      </c>
      <c r="B509" s="2">
        <f t="shared" ca="1" si="7"/>
        <v>0.86169761367339193</v>
      </c>
      <c r="C509" s="2" t="s">
        <v>493</v>
      </c>
    </row>
    <row r="510" spans="1:3" x14ac:dyDescent="0.2">
      <c r="A510" s="2">
        <v>508</v>
      </c>
      <c r="B510" s="2">
        <f t="shared" ca="1" si="7"/>
        <v>0.63736009807890059</v>
      </c>
      <c r="C510" s="2" t="s">
        <v>492</v>
      </c>
    </row>
    <row r="511" spans="1:3" x14ac:dyDescent="0.2">
      <c r="A511" s="2">
        <v>509</v>
      </c>
      <c r="B511" s="2">
        <f t="shared" ca="1" si="7"/>
        <v>0.7743525809722992</v>
      </c>
      <c r="C511" s="2" t="s">
        <v>493</v>
      </c>
    </row>
    <row r="512" spans="1:3" x14ac:dyDescent="0.2">
      <c r="A512" s="2">
        <v>510</v>
      </c>
      <c r="B512" s="2">
        <f t="shared" ca="1" si="7"/>
        <v>0.76690112080600648</v>
      </c>
      <c r="C512" s="2" t="s">
        <v>493</v>
      </c>
    </row>
    <row r="513" spans="1:3" x14ac:dyDescent="0.2">
      <c r="A513" s="2">
        <v>511</v>
      </c>
      <c r="B513" s="2">
        <f t="shared" ca="1" si="7"/>
        <v>0.62428523232684885</v>
      </c>
      <c r="C513" s="2" t="s">
        <v>493</v>
      </c>
    </row>
    <row r="514" spans="1:3" x14ac:dyDescent="0.2">
      <c r="A514" s="2">
        <v>512</v>
      </c>
      <c r="B514" s="2">
        <f t="shared" ca="1" si="7"/>
        <v>0.80970956180585019</v>
      </c>
      <c r="C514" s="2" t="s">
        <v>493</v>
      </c>
    </row>
    <row r="515" spans="1:3" x14ac:dyDescent="0.2">
      <c r="A515" s="2">
        <v>513</v>
      </c>
      <c r="B515" s="2">
        <f t="shared" ref="B515:B578" ca="1" si="8">IF(C515="Bomb",_xlfn.NORM.INV(RAND(),0.7,0.1),_xlfn.NORM.INV(RAND(),0.6,0.15))</f>
        <v>0.71846504269804434</v>
      </c>
      <c r="C515" s="2" t="s">
        <v>493</v>
      </c>
    </row>
    <row r="516" spans="1:3" x14ac:dyDescent="0.2">
      <c r="A516" s="2">
        <v>514</v>
      </c>
      <c r="B516" s="2">
        <f t="shared" ca="1" si="8"/>
        <v>0.85572890839111193</v>
      </c>
      <c r="C516" s="2" t="s">
        <v>492</v>
      </c>
    </row>
    <row r="517" spans="1:3" x14ac:dyDescent="0.2">
      <c r="A517" s="2">
        <v>515</v>
      </c>
      <c r="B517" s="2">
        <f t="shared" ca="1" si="8"/>
        <v>0.63220428620764857</v>
      </c>
      <c r="C517" s="2" t="s">
        <v>493</v>
      </c>
    </row>
    <row r="518" spans="1:3" x14ac:dyDescent="0.2">
      <c r="A518" s="2">
        <v>516</v>
      </c>
      <c r="B518" s="2">
        <f t="shared" ca="1" si="8"/>
        <v>0.77084640634714474</v>
      </c>
      <c r="C518" s="2" t="s">
        <v>493</v>
      </c>
    </row>
    <row r="519" spans="1:3" x14ac:dyDescent="0.2">
      <c r="A519" s="2">
        <v>517</v>
      </c>
      <c r="B519" s="2">
        <f t="shared" ca="1" si="8"/>
        <v>0.56334971225391606</v>
      </c>
      <c r="C519" s="2" t="s">
        <v>493</v>
      </c>
    </row>
    <row r="520" spans="1:3" x14ac:dyDescent="0.2">
      <c r="A520" s="2">
        <v>518</v>
      </c>
      <c r="B520" s="2">
        <f t="shared" ca="1" si="8"/>
        <v>0.84109162866928799</v>
      </c>
      <c r="C520" s="2" t="s">
        <v>492</v>
      </c>
    </row>
    <row r="521" spans="1:3" x14ac:dyDescent="0.2">
      <c r="A521" s="2">
        <v>519</v>
      </c>
      <c r="B521" s="2">
        <f t="shared" ca="1" si="8"/>
        <v>0.60421540344833868</v>
      </c>
      <c r="C521" s="2" t="s">
        <v>493</v>
      </c>
    </row>
    <row r="522" spans="1:3" x14ac:dyDescent="0.2">
      <c r="A522" s="2">
        <v>520</v>
      </c>
      <c r="B522" s="2">
        <f t="shared" ca="1" si="8"/>
        <v>0.4088104346828999</v>
      </c>
      <c r="C522" s="2" t="s">
        <v>492</v>
      </c>
    </row>
    <row r="523" spans="1:3" x14ac:dyDescent="0.2">
      <c r="A523" s="2">
        <v>521</v>
      </c>
      <c r="B523" s="2">
        <f t="shared" ca="1" si="8"/>
        <v>0.38329574238263153</v>
      </c>
      <c r="C523" s="2" t="s">
        <v>492</v>
      </c>
    </row>
    <row r="524" spans="1:3" x14ac:dyDescent="0.2">
      <c r="A524" s="2">
        <v>522</v>
      </c>
      <c r="B524" s="2">
        <f t="shared" ca="1" si="8"/>
        <v>0.65587094633309684</v>
      </c>
      <c r="C524" s="2" t="s">
        <v>493</v>
      </c>
    </row>
    <row r="525" spans="1:3" x14ac:dyDescent="0.2">
      <c r="A525" s="2">
        <v>523</v>
      </c>
      <c r="B525" s="2">
        <f t="shared" ca="1" si="8"/>
        <v>0.7518746375085491</v>
      </c>
      <c r="C525" s="2" t="s">
        <v>493</v>
      </c>
    </row>
    <row r="526" spans="1:3" x14ac:dyDescent="0.2">
      <c r="A526" s="2">
        <v>524</v>
      </c>
      <c r="B526" s="2">
        <f t="shared" ca="1" si="8"/>
        <v>0.85126249526626852</v>
      </c>
      <c r="C526" s="2" t="s">
        <v>492</v>
      </c>
    </row>
    <row r="527" spans="1:3" x14ac:dyDescent="0.2">
      <c r="A527" s="2">
        <v>525</v>
      </c>
      <c r="B527" s="2">
        <f t="shared" ca="1" si="8"/>
        <v>0.75474790533094838</v>
      </c>
      <c r="C527" s="2" t="s">
        <v>493</v>
      </c>
    </row>
    <row r="528" spans="1:3" x14ac:dyDescent="0.2">
      <c r="A528" s="2">
        <v>526</v>
      </c>
      <c r="B528" s="2">
        <f t="shared" ca="1" si="8"/>
        <v>0.71474694596518928</v>
      </c>
      <c r="C528" s="2" t="s">
        <v>492</v>
      </c>
    </row>
    <row r="529" spans="1:3" x14ac:dyDescent="0.2">
      <c r="A529" s="2">
        <v>527</v>
      </c>
      <c r="B529" s="2">
        <f t="shared" ca="1" si="8"/>
        <v>0.64923678600013324</v>
      </c>
      <c r="C529" s="2" t="s">
        <v>492</v>
      </c>
    </row>
    <row r="530" spans="1:3" x14ac:dyDescent="0.2">
      <c r="A530" s="2">
        <v>528</v>
      </c>
      <c r="B530" s="2">
        <f t="shared" ca="1" si="8"/>
        <v>0.7822580094401681</v>
      </c>
      <c r="C530" s="2" t="s">
        <v>493</v>
      </c>
    </row>
    <row r="531" spans="1:3" x14ac:dyDescent="0.2">
      <c r="A531" s="2">
        <v>529</v>
      </c>
      <c r="B531" s="2">
        <f t="shared" ca="1" si="8"/>
        <v>0.90715116464078183</v>
      </c>
      <c r="C531" s="2" t="s">
        <v>493</v>
      </c>
    </row>
    <row r="532" spans="1:3" x14ac:dyDescent="0.2">
      <c r="A532" s="2">
        <v>530</v>
      </c>
      <c r="B532" s="2">
        <f t="shared" ca="1" si="8"/>
        <v>0.58048368085194113</v>
      </c>
      <c r="C532" s="2" t="s">
        <v>492</v>
      </c>
    </row>
    <row r="533" spans="1:3" x14ac:dyDescent="0.2">
      <c r="A533" s="2">
        <v>531</v>
      </c>
      <c r="B533" s="2">
        <f t="shared" ca="1" si="8"/>
        <v>0.66703975322746001</v>
      </c>
      <c r="C533" s="2" t="s">
        <v>493</v>
      </c>
    </row>
    <row r="534" spans="1:3" x14ac:dyDescent="0.2">
      <c r="A534" s="2">
        <v>532</v>
      </c>
      <c r="B534" s="2">
        <f t="shared" ca="1" si="8"/>
        <v>0.4575039467519309</v>
      </c>
      <c r="C534" s="2" t="s">
        <v>492</v>
      </c>
    </row>
    <row r="535" spans="1:3" x14ac:dyDescent="0.2">
      <c r="A535" s="2">
        <v>533</v>
      </c>
      <c r="B535" s="2">
        <f t="shared" ca="1" si="8"/>
        <v>0.67358498185215221</v>
      </c>
      <c r="C535" s="2" t="s">
        <v>492</v>
      </c>
    </row>
    <row r="536" spans="1:3" x14ac:dyDescent="0.2">
      <c r="A536" s="2">
        <v>534</v>
      </c>
      <c r="B536" s="2">
        <f t="shared" ca="1" si="8"/>
        <v>0.55444768068656491</v>
      </c>
      <c r="C536" s="2" t="s">
        <v>493</v>
      </c>
    </row>
    <row r="537" spans="1:3" x14ac:dyDescent="0.2">
      <c r="A537" s="2">
        <v>535</v>
      </c>
      <c r="B537" s="2">
        <f t="shared" ca="1" si="8"/>
        <v>0.84020754520213847</v>
      </c>
      <c r="C537" s="2" t="s">
        <v>492</v>
      </c>
    </row>
    <row r="538" spans="1:3" x14ac:dyDescent="0.2">
      <c r="A538" s="2">
        <v>536</v>
      </c>
      <c r="B538" s="2">
        <f t="shared" ca="1" si="8"/>
        <v>0.60792941575595016</v>
      </c>
      <c r="C538" s="2" t="s">
        <v>492</v>
      </c>
    </row>
    <row r="539" spans="1:3" x14ac:dyDescent="0.2">
      <c r="A539" s="2">
        <v>537</v>
      </c>
      <c r="B539" s="2">
        <f t="shared" ca="1" si="8"/>
        <v>0.44409938004669647</v>
      </c>
      <c r="C539" s="2" t="s">
        <v>492</v>
      </c>
    </row>
    <row r="540" spans="1:3" x14ac:dyDescent="0.2">
      <c r="A540" s="2">
        <v>538</v>
      </c>
      <c r="B540" s="2">
        <f t="shared" ca="1" si="8"/>
        <v>0.85570489272076367</v>
      </c>
      <c r="C540" s="2" t="s">
        <v>493</v>
      </c>
    </row>
    <row r="541" spans="1:3" x14ac:dyDescent="0.2">
      <c r="A541" s="2">
        <v>539</v>
      </c>
      <c r="B541" s="2">
        <f t="shared" ca="1" si="8"/>
        <v>0.71182166324668639</v>
      </c>
      <c r="C541" s="2" t="s">
        <v>492</v>
      </c>
    </row>
    <row r="542" spans="1:3" x14ac:dyDescent="0.2">
      <c r="A542" s="2">
        <v>540</v>
      </c>
      <c r="B542" s="2">
        <f t="shared" ca="1" si="8"/>
        <v>0.82092509476585274</v>
      </c>
      <c r="C542" s="2" t="s">
        <v>492</v>
      </c>
    </row>
    <row r="543" spans="1:3" x14ac:dyDescent="0.2">
      <c r="A543" s="2">
        <v>541</v>
      </c>
      <c r="B543" s="2">
        <f t="shared" ca="1" si="8"/>
        <v>0.58009568968795189</v>
      </c>
      <c r="C543" s="2" t="s">
        <v>492</v>
      </c>
    </row>
    <row r="544" spans="1:3" x14ac:dyDescent="0.2">
      <c r="A544" s="2">
        <v>542</v>
      </c>
      <c r="B544" s="2">
        <f t="shared" ca="1" si="8"/>
        <v>0.69511185492685856</v>
      </c>
      <c r="C544" s="2" t="s">
        <v>493</v>
      </c>
    </row>
    <row r="545" spans="1:3" x14ac:dyDescent="0.2">
      <c r="A545" s="2">
        <v>543</v>
      </c>
      <c r="B545" s="2">
        <f t="shared" ca="1" si="8"/>
        <v>0.69208373303313331</v>
      </c>
      <c r="C545" s="2" t="s">
        <v>493</v>
      </c>
    </row>
    <row r="546" spans="1:3" x14ac:dyDescent="0.2">
      <c r="A546" s="2">
        <v>544</v>
      </c>
      <c r="B546" s="2">
        <f t="shared" ca="1" si="8"/>
        <v>0.7430067613197967</v>
      </c>
      <c r="C546" s="2" t="s">
        <v>493</v>
      </c>
    </row>
    <row r="547" spans="1:3" x14ac:dyDescent="0.2">
      <c r="A547" s="2">
        <v>545</v>
      </c>
      <c r="B547" s="2">
        <f t="shared" ca="1" si="8"/>
        <v>0.6852281186217023</v>
      </c>
      <c r="C547" s="2" t="s">
        <v>492</v>
      </c>
    </row>
    <row r="548" spans="1:3" x14ac:dyDescent="0.2">
      <c r="A548" s="2">
        <v>546</v>
      </c>
      <c r="B548" s="2">
        <f t="shared" ca="1" si="8"/>
        <v>0.58571498974752245</v>
      </c>
      <c r="C548" s="2" t="s">
        <v>492</v>
      </c>
    </row>
    <row r="549" spans="1:3" x14ac:dyDescent="0.2">
      <c r="A549" s="2">
        <v>547</v>
      </c>
      <c r="B549" s="2">
        <f t="shared" ca="1" si="8"/>
        <v>0.5944797339254021</v>
      </c>
      <c r="C549" s="2" t="s">
        <v>493</v>
      </c>
    </row>
    <row r="550" spans="1:3" x14ac:dyDescent="0.2">
      <c r="A550" s="2">
        <v>548</v>
      </c>
      <c r="B550" s="2">
        <f t="shared" ca="1" si="8"/>
        <v>0.74684195807372167</v>
      </c>
      <c r="C550" s="2" t="s">
        <v>493</v>
      </c>
    </row>
    <row r="551" spans="1:3" x14ac:dyDescent="0.2">
      <c r="A551" s="2">
        <v>549</v>
      </c>
      <c r="B551" s="2">
        <f t="shared" ca="1" si="8"/>
        <v>0.59770822631155751</v>
      </c>
      <c r="C551" s="2" t="s">
        <v>492</v>
      </c>
    </row>
    <row r="552" spans="1:3" x14ac:dyDescent="0.2">
      <c r="A552" s="2">
        <v>550</v>
      </c>
      <c r="B552" s="2">
        <f t="shared" ca="1" si="8"/>
        <v>0.78732953750880474</v>
      </c>
      <c r="C552" s="2" t="s">
        <v>493</v>
      </c>
    </row>
    <row r="553" spans="1:3" x14ac:dyDescent="0.2">
      <c r="A553" s="2">
        <v>551</v>
      </c>
      <c r="B553" s="2">
        <f t="shared" ca="1" si="8"/>
        <v>0.52897883125650691</v>
      </c>
      <c r="C553" s="2" t="s">
        <v>492</v>
      </c>
    </row>
    <row r="554" spans="1:3" x14ac:dyDescent="0.2">
      <c r="A554" s="2">
        <v>552</v>
      </c>
      <c r="B554" s="2">
        <f t="shared" ca="1" si="8"/>
        <v>0.68415912522826805</v>
      </c>
      <c r="C554" s="2" t="s">
        <v>492</v>
      </c>
    </row>
    <row r="555" spans="1:3" x14ac:dyDescent="0.2">
      <c r="A555" s="2">
        <v>553</v>
      </c>
      <c r="B555" s="2">
        <f t="shared" ca="1" si="8"/>
        <v>0.35123571143138432</v>
      </c>
      <c r="C555" s="2" t="s">
        <v>492</v>
      </c>
    </row>
    <row r="556" spans="1:3" x14ac:dyDescent="0.2">
      <c r="A556" s="2">
        <v>554</v>
      </c>
      <c r="B556" s="2">
        <f t="shared" ca="1" si="8"/>
        <v>0.58775181396871334</v>
      </c>
      <c r="C556" s="2" t="s">
        <v>493</v>
      </c>
    </row>
    <row r="557" spans="1:3" x14ac:dyDescent="0.2">
      <c r="A557" s="2">
        <v>555</v>
      </c>
      <c r="B557" s="2">
        <f t="shared" ca="1" si="8"/>
        <v>0.6870444982843269</v>
      </c>
      <c r="C557" s="2" t="s">
        <v>492</v>
      </c>
    </row>
    <row r="558" spans="1:3" x14ac:dyDescent="0.2">
      <c r="A558" s="2">
        <v>556</v>
      </c>
      <c r="B558" s="2">
        <f t="shared" ca="1" si="8"/>
        <v>0.77665444862880406</v>
      </c>
      <c r="C558" s="2" t="s">
        <v>493</v>
      </c>
    </row>
    <row r="559" spans="1:3" x14ac:dyDescent="0.2">
      <c r="A559" s="2">
        <v>557</v>
      </c>
      <c r="B559" s="2">
        <f t="shared" ca="1" si="8"/>
        <v>0.78031106951323737</v>
      </c>
      <c r="C559" s="2" t="s">
        <v>493</v>
      </c>
    </row>
    <row r="560" spans="1:3" x14ac:dyDescent="0.2">
      <c r="A560" s="2">
        <v>558</v>
      </c>
      <c r="B560" s="2">
        <f t="shared" ca="1" si="8"/>
        <v>0.64437493717912042</v>
      </c>
      <c r="C560" s="2" t="s">
        <v>492</v>
      </c>
    </row>
    <row r="561" spans="1:3" x14ac:dyDescent="0.2">
      <c r="A561" s="2">
        <v>559</v>
      </c>
      <c r="B561" s="2">
        <f t="shared" ca="1" si="8"/>
        <v>0.83241531841607319</v>
      </c>
      <c r="C561" s="2" t="s">
        <v>493</v>
      </c>
    </row>
    <row r="562" spans="1:3" x14ac:dyDescent="0.2">
      <c r="A562" s="2">
        <v>560</v>
      </c>
      <c r="B562" s="2">
        <f t="shared" ca="1" si="8"/>
        <v>0.55614376234681839</v>
      </c>
      <c r="C562" s="2" t="s">
        <v>492</v>
      </c>
    </row>
    <row r="563" spans="1:3" x14ac:dyDescent="0.2">
      <c r="A563" s="2">
        <v>561</v>
      </c>
      <c r="B563" s="2">
        <f t="shared" ca="1" si="8"/>
        <v>0.57769853688819017</v>
      </c>
      <c r="C563" s="2" t="s">
        <v>492</v>
      </c>
    </row>
    <row r="564" spans="1:3" x14ac:dyDescent="0.2">
      <c r="A564" s="2">
        <v>562</v>
      </c>
      <c r="B564" s="2">
        <f t="shared" ca="1" si="8"/>
        <v>0.81911130736281823</v>
      </c>
      <c r="C564" s="2" t="s">
        <v>492</v>
      </c>
    </row>
    <row r="565" spans="1:3" x14ac:dyDescent="0.2">
      <c r="A565" s="2">
        <v>563</v>
      </c>
      <c r="B565" s="2">
        <f t="shared" ca="1" si="8"/>
        <v>0.75943103178539118</v>
      </c>
      <c r="C565" s="2" t="s">
        <v>492</v>
      </c>
    </row>
    <row r="566" spans="1:3" x14ac:dyDescent="0.2">
      <c r="A566" s="2">
        <v>564</v>
      </c>
      <c r="B566" s="2">
        <f t="shared" ca="1" si="8"/>
        <v>0.38393739305782787</v>
      </c>
      <c r="C566" s="2" t="s">
        <v>492</v>
      </c>
    </row>
    <row r="567" spans="1:3" x14ac:dyDescent="0.2">
      <c r="A567" s="2">
        <v>565</v>
      </c>
      <c r="B567" s="2">
        <f t="shared" ca="1" si="8"/>
        <v>0.74318213794347909</v>
      </c>
      <c r="C567" s="2" t="s">
        <v>492</v>
      </c>
    </row>
    <row r="568" spans="1:3" x14ac:dyDescent="0.2">
      <c r="A568" s="2">
        <v>566</v>
      </c>
      <c r="B568" s="2">
        <f t="shared" ca="1" si="8"/>
        <v>0.66884944138849589</v>
      </c>
      <c r="C568" s="2" t="s">
        <v>493</v>
      </c>
    </row>
    <row r="569" spans="1:3" x14ac:dyDescent="0.2">
      <c r="A569" s="2">
        <v>567</v>
      </c>
      <c r="B569" s="2">
        <f t="shared" ca="1" si="8"/>
        <v>0.56031818734340311</v>
      </c>
      <c r="C569" s="2" t="s">
        <v>493</v>
      </c>
    </row>
    <row r="570" spans="1:3" x14ac:dyDescent="0.2">
      <c r="A570" s="2">
        <v>568</v>
      </c>
      <c r="B570" s="2">
        <f t="shared" ca="1" si="8"/>
        <v>0.67994850533723017</v>
      </c>
      <c r="C570" s="2" t="s">
        <v>493</v>
      </c>
    </row>
    <row r="571" spans="1:3" x14ac:dyDescent="0.2">
      <c r="A571" s="2">
        <v>569</v>
      </c>
      <c r="B571" s="2">
        <f t="shared" ca="1" si="8"/>
        <v>0.69106236397773302</v>
      </c>
      <c r="C571" s="2" t="s">
        <v>492</v>
      </c>
    </row>
    <row r="572" spans="1:3" x14ac:dyDescent="0.2">
      <c r="A572" s="2">
        <v>570</v>
      </c>
      <c r="B572" s="2">
        <f t="shared" ca="1" si="8"/>
        <v>0.56620033994670083</v>
      </c>
      <c r="C572" s="2" t="s">
        <v>493</v>
      </c>
    </row>
    <row r="573" spans="1:3" x14ac:dyDescent="0.2">
      <c r="A573" s="2">
        <v>571</v>
      </c>
      <c r="B573" s="2">
        <f t="shared" ca="1" si="8"/>
        <v>0.38490062766847322</v>
      </c>
      <c r="C573" s="2" t="s">
        <v>492</v>
      </c>
    </row>
    <row r="574" spans="1:3" x14ac:dyDescent="0.2">
      <c r="A574" s="2">
        <v>572</v>
      </c>
      <c r="B574" s="2">
        <f t="shared" ca="1" si="8"/>
        <v>0.49858369795728363</v>
      </c>
      <c r="C574" s="2" t="s">
        <v>493</v>
      </c>
    </row>
    <row r="575" spans="1:3" x14ac:dyDescent="0.2">
      <c r="A575" s="2">
        <v>573</v>
      </c>
      <c r="B575" s="2">
        <f t="shared" ca="1" si="8"/>
        <v>0.50048943393827194</v>
      </c>
      <c r="C575" s="2" t="s">
        <v>493</v>
      </c>
    </row>
    <row r="576" spans="1:3" x14ac:dyDescent="0.2">
      <c r="A576" s="2">
        <v>574</v>
      </c>
      <c r="B576" s="2">
        <f t="shared" ca="1" si="8"/>
        <v>0.68736562675759361</v>
      </c>
      <c r="C576" s="2" t="s">
        <v>493</v>
      </c>
    </row>
    <row r="577" spans="1:3" x14ac:dyDescent="0.2">
      <c r="A577" s="2">
        <v>575</v>
      </c>
      <c r="B577" s="2">
        <f t="shared" ca="1" si="8"/>
        <v>0.71608245996353659</v>
      </c>
      <c r="C577" s="2" t="s">
        <v>492</v>
      </c>
    </row>
    <row r="578" spans="1:3" x14ac:dyDescent="0.2">
      <c r="A578" s="2">
        <v>576</v>
      </c>
      <c r="B578" s="2">
        <f t="shared" ca="1" si="8"/>
        <v>0.55422820768014425</v>
      </c>
      <c r="C578" s="2" t="s">
        <v>492</v>
      </c>
    </row>
    <row r="579" spans="1:3" x14ac:dyDescent="0.2">
      <c r="A579" s="2">
        <v>577</v>
      </c>
      <c r="B579" s="2">
        <f t="shared" ref="B579:B642" ca="1" si="9">IF(C579="Bomb",_xlfn.NORM.INV(RAND(),0.7,0.1),_xlfn.NORM.INV(RAND(),0.6,0.15))</f>
        <v>0.44350979681682212</v>
      </c>
      <c r="C579" s="2" t="s">
        <v>492</v>
      </c>
    </row>
    <row r="580" spans="1:3" x14ac:dyDescent="0.2">
      <c r="A580" s="2">
        <v>578</v>
      </c>
      <c r="B580" s="2">
        <f t="shared" ca="1" si="9"/>
        <v>0.66330304390223938</v>
      </c>
      <c r="C580" s="2" t="s">
        <v>493</v>
      </c>
    </row>
    <row r="581" spans="1:3" x14ac:dyDescent="0.2">
      <c r="A581" s="2">
        <v>579</v>
      </c>
      <c r="B581" s="2">
        <f t="shared" ca="1" si="9"/>
        <v>0.59056345399710097</v>
      </c>
      <c r="C581" s="2" t="s">
        <v>493</v>
      </c>
    </row>
    <row r="582" spans="1:3" x14ac:dyDescent="0.2">
      <c r="A582" s="2">
        <v>580</v>
      </c>
      <c r="B582" s="2">
        <f t="shared" ca="1" si="9"/>
        <v>0.6810341269141974</v>
      </c>
      <c r="C582" s="2" t="s">
        <v>493</v>
      </c>
    </row>
    <row r="583" spans="1:3" x14ac:dyDescent="0.2">
      <c r="A583" s="2">
        <v>581</v>
      </c>
      <c r="B583" s="2">
        <f t="shared" ca="1" si="9"/>
        <v>0.81792915718169124</v>
      </c>
      <c r="C583" s="2" t="s">
        <v>492</v>
      </c>
    </row>
    <row r="584" spans="1:3" x14ac:dyDescent="0.2">
      <c r="A584" s="2">
        <v>582</v>
      </c>
      <c r="B584" s="2">
        <f t="shared" ca="1" si="9"/>
        <v>0.89867148865723856</v>
      </c>
      <c r="C584" s="2" t="s">
        <v>493</v>
      </c>
    </row>
    <row r="585" spans="1:3" x14ac:dyDescent="0.2">
      <c r="A585" s="2">
        <v>583</v>
      </c>
      <c r="B585" s="2">
        <f t="shared" ca="1" si="9"/>
        <v>0.39461497174030258</v>
      </c>
      <c r="C585" s="2" t="s">
        <v>492</v>
      </c>
    </row>
    <row r="586" spans="1:3" x14ac:dyDescent="0.2">
      <c r="A586" s="2">
        <v>584</v>
      </c>
      <c r="B586" s="2">
        <f t="shared" ca="1" si="9"/>
        <v>0.54638469334170736</v>
      </c>
      <c r="C586" s="2" t="s">
        <v>493</v>
      </c>
    </row>
    <row r="587" spans="1:3" x14ac:dyDescent="0.2">
      <c r="A587" s="2">
        <v>585</v>
      </c>
      <c r="B587" s="2">
        <f t="shared" ca="1" si="9"/>
        <v>0.63187882186324384</v>
      </c>
      <c r="C587" s="2" t="s">
        <v>492</v>
      </c>
    </row>
    <row r="588" spans="1:3" x14ac:dyDescent="0.2">
      <c r="A588" s="2">
        <v>586</v>
      </c>
      <c r="B588" s="2">
        <f t="shared" ca="1" si="9"/>
        <v>0.61893867143529335</v>
      </c>
      <c r="C588" s="2" t="s">
        <v>492</v>
      </c>
    </row>
    <row r="589" spans="1:3" x14ac:dyDescent="0.2">
      <c r="A589" s="2">
        <v>587</v>
      </c>
      <c r="B589" s="2">
        <f t="shared" ca="1" si="9"/>
        <v>0.54952530239179476</v>
      </c>
      <c r="C589" s="2" t="s">
        <v>493</v>
      </c>
    </row>
    <row r="590" spans="1:3" x14ac:dyDescent="0.2">
      <c r="A590" s="2">
        <v>588</v>
      </c>
      <c r="B590" s="2">
        <f t="shared" ca="1" si="9"/>
        <v>0.77069132856097478</v>
      </c>
      <c r="C590" s="2" t="s">
        <v>492</v>
      </c>
    </row>
    <row r="591" spans="1:3" x14ac:dyDescent="0.2">
      <c r="A591" s="2">
        <v>589</v>
      </c>
      <c r="B591" s="2">
        <f t="shared" ca="1" si="9"/>
        <v>0.15178854375717626</v>
      </c>
      <c r="C591" s="2" t="s">
        <v>492</v>
      </c>
    </row>
    <row r="592" spans="1:3" x14ac:dyDescent="0.2">
      <c r="A592" s="2">
        <v>590</v>
      </c>
      <c r="B592" s="2">
        <f t="shared" ca="1" si="9"/>
        <v>0.61963391597417328</v>
      </c>
      <c r="C592" s="2" t="s">
        <v>493</v>
      </c>
    </row>
    <row r="593" spans="1:3" x14ac:dyDescent="0.2">
      <c r="A593" s="2">
        <v>591</v>
      </c>
      <c r="B593" s="2">
        <f t="shared" ca="1" si="9"/>
        <v>0.29818763973867973</v>
      </c>
      <c r="C593" s="2" t="s">
        <v>492</v>
      </c>
    </row>
    <row r="594" spans="1:3" x14ac:dyDescent="0.2">
      <c r="A594" s="2">
        <v>592</v>
      </c>
      <c r="B594" s="2">
        <f t="shared" ca="1" si="9"/>
        <v>0.92933897775891816</v>
      </c>
      <c r="C594" s="2" t="s">
        <v>493</v>
      </c>
    </row>
    <row r="595" spans="1:3" x14ac:dyDescent="0.2">
      <c r="A595" s="2">
        <v>593</v>
      </c>
      <c r="B595" s="2">
        <f t="shared" ca="1" si="9"/>
        <v>0.48944973917163964</v>
      </c>
      <c r="C595" s="2" t="s">
        <v>492</v>
      </c>
    </row>
    <row r="596" spans="1:3" x14ac:dyDescent="0.2">
      <c r="A596" s="2">
        <v>594</v>
      </c>
      <c r="B596" s="2">
        <f t="shared" ca="1" si="9"/>
        <v>0.56543071599367001</v>
      </c>
      <c r="C596" s="2" t="s">
        <v>493</v>
      </c>
    </row>
    <row r="597" spans="1:3" x14ac:dyDescent="0.2">
      <c r="A597" s="2">
        <v>595</v>
      </c>
      <c r="B597" s="2">
        <f t="shared" ca="1" si="9"/>
        <v>0.60408703539921005</v>
      </c>
      <c r="C597" s="2" t="s">
        <v>493</v>
      </c>
    </row>
    <row r="598" spans="1:3" x14ac:dyDescent="0.2">
      <c r="A598" s="2">
        <v>596</v>
      </c>
      <c r="B598" s="2">
        <f t="shared" ca="1" si="9"/>
        <v>0.57095841423988158</v>
      </c>
      <c r="C598" s="2" t="s">
        <v>493</v>
      </c>
    </row>
    <row r="599" spans="1:3" x14ac:dyDescent="0.2">
      <c r="A599" s="2">
        <v>597</v>
      </c>
      <c r="B599" s="2">
        <f t="shared" ca="1" si="9"/>
        <v>0.75605690091398936</v>
      </c>
      <c r="C599" s="2" t="s">
        <v>493</v>
      </c>
    </row>
    <row r="600" spans="1:3" x14ac:dyDescent="0.2">
      <c r="A600" s="2">
        <v>598</v>
      </c>
      <c r="B600" s="2">
        <f t="shared" ca="1" si="9"/>
        <v>0.5199736773970236</v>
      </c>
      <c r="C600" s="2" t="s">
        <v>492</v>
      </c>
    </row>
    <row r="601" spans="1:3" x14ac:dyDescent="0.2">
      <c r="A601" s="2">
        <v>599</v>
      </c>
      <c r="B601" s="2">
        <f t="shared" ca="1" si="9"/>
        <v>0.5696285281767266</v>
      </c>
      <c r="C601" s="2" t="s">
        <v>493</v>
      </c>
    </row>
    <row r="602" spans="1:3" x14ac:dyDescent="0.2">
      <c r="A602" s="2">
        <v>600</v>
      </c>
      <c r="B602" s="2">
        <f t="shared" ca="1" si="9"/>
        <v>0.68731573660153811</v>
      </c>
      <c r="C602" s="2" t="s">
        <v>493</v>
      </c>
    </row>
    <row r="603" spans="1:3" x14ac:dyDescent="0.2">
      <c r="A603" s="2">
        <v>601</v>
      </c>
      <c r="B603" s="2">
        <f t="shared" ca="1" si="9"/>
        <v>0.53945675094563195</v>
      </c>
      <c r="C603" s="2" t="s">
        <v>492</v>
      </c>
    </row>
    <row r="604" spans="1:3" x14ac:dyDescent="0.2">
      <c r="A604" s="2">
        <v>602</v>
      </c>
      <c r="B604" s="2">
        <f t="shared" ca="1" si="9"/>
        <v>0.90237712736819353</v>
      </c>
      <c r="C604" s="2" t="s">
        <v>492</v>
      </c>
    </row>
    <row r="605" spans="1:3" x14ac:dyDescent="0.2">
      <c r="A605" s="2">
        <v>603</v>
      </c>
      <c r="B605" s="2">
        <f t="shared" ca="1" si="9"/>
        <v>0.84107965033798504</v>
      </c>
      <c r="C605" s="2" t="s">
        <v>492</v>
      </c>
    </row>
    <row r="606" spans="1:3" x14ac:dyDescent="0.2">
      <c r="A606" s="2">
        <v>604</v>
      </c>
      <c r="B606" s="2">
        <f t="shared" ca="1" si="9"/>
        <v>0.80758844149908959</v>
      </c>
      <c r="C606" s="2" t="s">
        <v>493</v>
      </c>
    </row>
    <row r="607" spans="1:3" x14ac:dyDescent="0.2">
      <c r="A607" s="2">
        <v>605</v>
      </c>
      <c r="B607" s="2">
        <f t="shared" ca="1" si="9"/>
        <v>0.66761612555009231</v>
      </c>
      <c r="C607" s="2" t="s">
        <v>492</v>
      </c>
    </row>
    <row r="608" spans="1:3" x14ac:dyDescent="0.2">
      <c r="A608" s="2">
        <v>606</v>
      </c>
      <c r="B608" s="2">
        <f t="shared" ca="1" si="9"/>
        <v>0.59654918870087903</v>
      </c>
      <c r="C608" s="2" t="s">
        <v>493</v>
      </c>
    </row>
    <row r="609" spans="1:3" x14ac:dyDescent="0.2">
      <c r="A609" s="2">
        <v>607</v>
      </c>
      <c r="B609" s="2">
        <f t="shared" ca="1" si="9"/>
        <v>0.81127272691103225</v>
      </c>
      <c r="C609" s="2" t="s">
        <v>492</v>
      </c>
    </row>
    <row r="610" spans="1:3" x14ac:dyDescent="0.2">
      <c r="A610" s="2">
        <v>608</v>
      </c>
      <c r="B610" s="2">
        <f t="shared" ca="1" si="9"/>
        <v>0.78027327300284333</v>
      </c>
      <c r="C610" s="2" t="s">
        <v>493</v>
      </c>
    </row>
    <row r="611" spans="1:3" x14ac:dyDescent="0.2">
      <c r="A611" s="2">
        <v>609</v>
      </c>
      <c r="B611" s="2">
        <f t="shared" ca="1" si="9"/>
        <v>0.3984345242490529</v>
      </c>
      <c r="C611" s="2" t="s">
        <v>492</v>
      </c>
    </row>
    <row r="612" spans="1:3" x14ac:dyDescent="0.2">
      <c r="A612" s="2">
        <v>610</v>
      </c>
      <c r="B612" s="2">
        <f t="shared" ca="1" si="9"/>
        <v>0.27249057558711381</v>
      </c>
      <c r="C612" s="2" t="s">
        <v>492</v>
      </c>
    </row>
    <row r="613" spans="1:3" x14ac:dyDescent="0.2">
      <c r="A613" s="2">
        <v>611</v>
      </c>
      <c r="B613" s="2">
        <f t="shared" ca="1" si="9"/>
        <v>0.67313300666198128</v>
      </c>
      <c r="C613" s="2" t="s">
        <v>493</v>
      </c>
    </row>
    <row r="614" spans="1:3" x14ac:dyDescent="0.2">
      <c r="A614" s="2">
        <v>612</v>
      </c>
      <c r="B614" s="2">
        <f t="shared" ca="1" si="9"/>
        <v>0.47066301948461398</v>
      </c>
      <c r="C614" s="2" t="s">
        <v>493</v>
      </c>
    </row>
    <row r="615" spans="1:3" x14ac:dyDescent="0.2">
      <c r="A615" s="2">
        <v>613</v>
      </c>
      <c r="B615" s="2">
        <f t="shared" ca="1" si="9"/>
        <v>0.62486541480497615</v>
      </c>
      <c r="C615" s="2" t="s">
        <v>492</v>
      </c>
    </row>
    <row r="616" spans="1:3" x14ac:dyDescent="0.2">
      <c r="A616" s="2">
        <v>614</v>
      </c>
      <c r="B616" s="2">
        <f t="shared" ca="1" si="9"/>
        <v>0.63267118546702961</v>
      </c>
      <c r="C616" s="2" t="s">
        <v>492</v>
      </c>
    </row>
    <row r="617" spans="1:3" x14ac:dyDescent="0.2">
      <c r="A617" s="2">
        <v>615</v>
      </c>
      <c r="B617" s="2">
        <f t="shared" ca="1" si="9"/>
        <v>0.62746296582857453</v>
      </c>
      <c r="C617" s="2" t="s">
        <v>492</v>
      </c>
    </row>
    <row r="618" spans="1:3" x14ac:dyDescent="0.2">
      <c r="A618" s="2">
        <v>616</v>
      </c>
      <c r="B618" s="2">
        <f t="shared" ca="1" si="9"/>
        <v>0.6005079458057806</v>
      </c>
      <c r="C618" s="2" t="s">
        <v>493</v>
      </c>
    </row>
    <row r="619" spans="1:3" x14ac:dyDescent="0.2">
      <c r="A619" s="2">
        <v>617</v>
      </c>
      <c r="B619" s="2">
        <f t="shared" ca="1" si="9"/>
        <v>0.72281466281029194</v>
      </c>
      <c r="C619" s="2" t="s">
        <v>493</v>
      </c>
    </row>
    <row r="620" spans="1:3" x14ac:dyDescent="0.2">
      <c r="A620" s="2">
        <v>618</v>
      </c>
      <c r="B620" s="2">
        <f t="shared" ca="1" si="9"/>
        <v>0.74066450829445085</v>
      </c>
      <c r="C620" s="2" t="s">
        <v>493</v>
      </c>
    </row>
    <row r="621" spans="1:3" x14ac:dyDescent="0.2">
      <c r="A621" s="2">
        <v>619</v>
      </c>
      <c r="B621" s="2">
        <f t="shared" ca="1" si="9"/>
        <v>0.42047533095316214</v>
      </c>
      <c r="C621" s="2" t="s">
        <v>492</v>
      </c>
    </row>
    <row r="622" spans="1:3" x14ac:dyDescent="0.2">
      <c r="A622" s="2">
        <v>620</v>
      </c>
      <c r="B622" s="2">
        <f t="shared" ca="1" si="9"/>
        <v>0.61862607972327988</v>
      </c>
      <c r="C622" s="2" t="s">
        <v>492</v>
      </c>
    </row>
    <row r="623" spans="1:3" x14ac:dyDescent="0.2">
      <c r="A623" s="2">
        <v>621</v>
      </c>
      <c r="B623" s="2">
        <f t="shared" ca="1" si="9"/>
        <v>0.72474544370098481</v>
      </c>
      <c r="C623" s="2" t="s">
        <v>493</v>
      </c>
    </row>
    <row r="624" spans="1:3" x14ac:dyDescent="0.2">
      <c r="A624" s="2">
        <v>622</v>
      </c>
      <c r="B624" s="2">
        <f t="shared" ca="1" si="9"/>
        <v>0.88055389029314579</v>
      </c>
      <c r="C624" s="2" t="s">
        <v>493</v>
      </c>
    </row>
    <row r="625" spans="1:3" x14ac:dyDescent="0.2">
      <c r="A625" s="2">
        <v>623</v>
      </c>
      <c r="B625" s="2">
        <f t="shared" ca="1" si="9"/>
        <v>0.77962057675969054</v>
      </c>
      <c r="C625" s="2" t="s">
        <v>493</v>
      </c>
    </row>
    <row r="626" spans="1:3" x14ac:dyDescent="0.2">
      <c r="A626" s="2">
        <v>624</v>
      </c>
      <c r="B626" s="2">
        <f t="shared" ca="1" si="9"/>
        <v>0.52928245705516941</v>
      </c>
      <c r="C626" s="2" t="s">
        <v>492</v>
      </c>
    </row>
    <row r="627" spans="1:3" x14ac:dyDescent="0.2">
      <c r="A627" s="2">
        <v>625</v>
      </c>
      <c r="B627" s="2">
        <f t="shared" ca="1" si="9"/>
        <v>0.57327209702933535</v>
      </c>
      <c r="C627" s="2" t="s">
        <v>493</v>
      </c>
    </row>
    <row r="628" spans="1:3" x14ac:dyDescent="0.2">
      <c r="A628" s="2">
        <v>626</v>
      </c>
      <c r="B628" s="2">
        <f t="shared" ca="1" si="9"/>
        <v>0.65095079633247721</v>
      </c>
      <c r="C628" s="2" t="s">
        <v>492</v>
      </c>
    </row>
    <row r="629" spans="1:3" x14ac:dyDescent="0.2">
      <c r="A629" s="2">
        <v>627</v>
      </c>
      <c r="B629" s="2">
        <f t="shared" ca="1" si="9"/>
        <v>0.66558898127435628</v>
      </c>
      <c r="C629" s="2" t="s">
        <v>492</v>
      </c>
    </row>
    <row r="630" spans="1:3" x14ac:dyDescent="0.2">
      <c r="A630" s="2">
        <v>628</v>
      </c>
      <c r="B630" s="2">
        <f t="shared" ca="1" si="9"/>
        <v>0.46254379689092112</v>
      </c>
      <c r="C630" s="2" t="s">
        <v>492</v>
      </c>
    </row>
    <row r="631" spans="1:3" x14ac:dyDescent="0.2">
      <c r="A631" s="2">
        <v>629</v>
      </c>
      <c r="B631" s="2">
        <f t="shared" ca="1" si="9"/>
        <v>0.60244654242939633</v>
      </c>
      <c r="C631" s="2" t="s">
        <v>492</v>
      </c>
    </row>
    <row r="632" spans="1:3" x14ac:dyDescent="0.2">
      <c r="A632" s="2">
        <v>630</v>
      </c>
      <c r="B632" s="2">
        <f t="shared" ca="1" si="9"/>
        <v>0.57934366864243492</v>
      </c>
      <c r="C632" s="2" t="s">
        <v>493</v>
      </c>
    </row>
    <row r="633" spans="1:3" x14ac:dyDescent="0.2">
      <c r="A633" s="2">
        <v>631</v>
      </c>
      <c r="B633" s="2">
        <f t="shared" ca="1" si="9"/>
        <v>0.64748615893055794</v>
      </c>
      <c r="C633" s="2" t="s">
        <v>493</v>
      </c>
    </row>
    <row r="634" spans="1:3" x14ac:dyDescent="0.2">
      <c r="A634" s="2">
        <v>632</v>
      </c>
      <c r="B634" s="2">
        <f t="shared" ca="1" si="9"/>
        <v>0.70735481731400862</v>
      </c>
      <c r="C634" s="2" t="s">
        <v>492</v>
      </c>
    </row>
    <row r="635" spans="1:3" x14ac:dyDescent="0.2">
      <c r="A635" s="2">
        <v>633</v>
      </c>
      <c r="B635" s="2">
        <f t="shared" ca="1" si="9"/>
        <v>0.70985258437876753</v>
      </c>
      <c r="C635" s="2" t="s">
        <v>493</v>
      </c>
    </row>
    <row r="636" spans="1:3" x14ac:dyDescent="0.2">
      <c r="A636" s="2">
        <v>634</v>
      </c>
      <c r="B636" s="2">
        <f t="shared" ca="1" si="9"/>
        <v>0.69449021560073909</v>
      </c>
      <c r="C636" s="2" t="s">
        <v>493</v>
      </c>
    </row>
    <row r="637" spans="1:3" x14ac:dyDescent="0.2">
      <c r="A637" s="2">
        <v>635</v>
      </c>
      <c r="B637" s="2">
        <f t="shared" ca="1" si="9"/>
        <v>0.5511593145920467</v>
      </c>
      <c r="C637" s="2" t="s">
        <v>493</v>
      </c>
    </row>
    <row r="638" spans="1:3" x14ac:dyDescent="0.2">
      <c r="A638" s="2">
        <v>636</v>
      </c>
      <c r="B638" s="2">
        <f t="shared" ca="1" si="9"/>
        <v>0.48770410393219232</v>
      </c>
      <c r="C638" s="2" t="s">
        <v>492</v>
      </c>
    </row>
    <row r="639" spans="1:3" x14ac:dyDescent="0.2">
      <c r="A639" s="2">
        <v>637</v>
      </c>
      <c r="B639" s="2">
        <f t="shared" ca="1" si="9"/>
        <v>0.76200979510744493</v>
      </c>
      <c r="C639" s="2" t="s">
        <v>492</v>
      </c>
    </row>
    <row r="640" spans="1:3" x14ac:dyDescent="0.2">
      <c r="A640" s="2">
        <v>638</v>
      </c>
      <c r="B640" s="2">
        <f t="shared" ca="1" si="9"/>
        <v>0.66915272114914914</v>
      </c>
      <c r="C640" s="2" t="s">
        <v>493</v>
      </c>
    </row>
    <row r="641" spans="1:3" x14ac:dyDescent="0.2">
      <c r="A641" s="2">
        <v>639</v>
      </c>
      <c r="B641" s="2">
        <f t="shared" ca="1" si="9"/>
        <v>0.7972170809457948</v>
      </c>
      <c r="C641" s="2" t="s">
        <v>492</v>
      </c>
    </row>
    <row r="642" spans="1:3" x14ac:dyDescent="0.2">
      <c r="A642" s="2">
        <v>640</v>
      </c>
      <c r="B642" s="2">
        <f t="shared" ca="1" si="9"/>
        <v>0.65934395821168901</v>
      </c>
      <c r="C642" s="2" t="s">
        <v>493</v>
      </c>
    </row>
    <row r="643" spans="1:3" x14ac:dyDescent="0.2">
      <c r="A643" s="2">
        <v>641</v>
      </c>
      <c r="B643" s="2">
        <f t="shared" ref="B643:B706" ca="1" si="10">IF(C643="Bomb",_xlfn.NORM.INV(RAND(),0.7,0.1),_xlfn.NORM.INV(RAND(),0.6,0.15))</f>
        <v>0.63308998303039454</v>
      </c>
      <c r="C643" s="2" t="s">
        <v>493</v>
      </c>
    </row>
    <row r="644" spans="1:3" x14ac:dyDescent="0.2">
      <c r="A644" s="2">
        <v>642</v>
      </c>
      <c r="B644" s="2">
        <f t="shared" ca="1" si="10"/>
        <v>0.87590567173207401</v>
      </c>
      <c r="C644" s="2" t="s">
        <v>492</v>
      </c>
    </row>
    <row r="645" spans="1:3" x14ac:dyDescent="0.2">
      <c r="A645" s="2">
        <v>643</v>
      </c>
      <c r="B645" s="2">
        <f t="shared" ca="1" si="10"/>
        <v>0.61025551348092133</v>
      </c>
      <c r="C645" s="2" t="s">
        <v>493</v>
      </c>
    </row>
    <row r="646" spans="1:3" x14ac:dyDescent="0.2">
      <c r="A646" s="2">
        <v>644</v>
      </c>
      <c r="B646" s="2">
        <f t="shared" ca="1" si="10"/>
        <v>0.32744740195030464</v>
      </c>
      <c r="C646" s="2" t="s">
        <v>492</v>
      </c>
    </row>
    <row r="647" spans="1:3" x14ac:dyDescent="0.2">
      <c r="A647" s="2">
        <v>645</v>
      </c>
      <c r="B647" s="2">
        <f t="shared" ca="1" si="10"/>
        <v>0.5575556028851183</v>
      </c>
      <c r="C647" s="2" t="s">
        <v>492</v>
      </c>
    </row>
    <row r="648" spans="1:3" x14ac:dyDescent="0.2">
      <c r="A648" s="2">
        <v>646</v>
      </c>
      <c r="B648" s="2">
        <f t="shared" ca="1" si="10"/>
        <v>0.8228921531967166</v>
      </c>
      <c r="C648" s="2" t="s">
        <v>492</v>
      </c>
    </row>
    <row r="649" spans="1:3" x14ac:dyDescent="0.2">
      <c r="A649" s="2">
        <v>647</v>
      </c>
      <c r="B649" s="2">
        <f t="shared" ca="1" si="10"/>
        <v>0.79834202105630858</v>
      </c>
      <c r="C649" s="2" t="s">
        <v>493</v>
      </c>
    </row>
    <row r="650" spans="1:3" x14ac:dyDescent="0.2">
      <c r="A650" s="2">
        <v>648</v>
      </c>
      <c r="B650" s="2">
        <f t="shared" ca="1" si="10"/>
        <v>0.74324131293835682</v>
      </c>
      <c r="C650" s="2" t="s">
        <v>493</v>
      </c>
    </row>
    <row r="651" spans="1:3" x14ac:dyDescent="0.2">
      <c r="A651" s="2">
        <v>649</v>
      </c>
      <c r="B651" s="2">
        <f t="shared" ca="1" si="10"/>
        <v>0.72602679186496344</v>
      </c>
      <c r="C651" s="2" t="s">
        <v>493</v>
      </c>
    </row>
    <row r="652" spans="1:3" x14ac:dyDescent="0.2">
      <c r="A652" s="2">
        <v>650</v>
      </c>
      <c r="B652" s="2">
        <f t="shared" ca="1" si="10"/>
        <v>0.76607525337800375</v>
      </c>
      <c r="C652" s="2" t="s">
        <v>493</v>
      </c>
    </row>
    <row r="653" spans="1:3" x14ac:dyDescent="0.2">
      <c r="A653" s="2">
        <v>651</v>
      </c>
      <c r="B653" s="2">
        <f t="shared" ca="1" si="10"/>
        <v>0.54851096577407343</v>
      </c>
      <c r="C653" s="2" t="s">
        <v>492</v>
      </c>
    </row>
    <row r="654" spans="1:3" x14ac:dyDescent="0.2">
      <c r="A654" s="2">
        <v>652</v>
      </c>
      <c r="B654" s="2">
        <f t="shared" ca="1" si="10"/>
        <v>0.8416784936021573</v>
      </c>
      <c r="C654" s="2" t="s">
        <v>492</v>
      </c>
    </row>
    <row r="655" spans="1:3" x14ac:dyDescent="0.2">
      <c r="A655" s="2">
        <v>653</v>
      </c>
      <c r="B655" s="2">
        <f t="shared" ca="1" si="10"/>
        <v>0.59895299643861089</v>
      </c>
      <c r="C655" s="2" t="s">
        <v>492</v>
      </c>
    </row>
    <row r="656" spans="1:3" x14ac:dyDescent="0.2">
      <c r="A656" s="2">
        <v>654</v>
      </c>
      <c r="B656" s="2">
        <f t="shared" ca="1" si="10"/>
        <v>0.36323001834426155</v>
      </c>
      <c r="C656" s="2" t="s">
        <v>492</v>
      </c>
    </row>
    <row r="657" spans="1:3" x14ac:dyDescent="0.2">
      <c r="A657" s="2">
        <v>655</v>
      </c>
      <c r="B657" s="2">
        <f t="shared" ca="1" si="10"/>
        <v>0.51726891601104463</v>
      </c>
      <c r="C657" s="2" t="s">
        <v>492</v>
      </c>
    </row>
    <row r="658" spans="1:3" x14ac:dyDescent="0.2">
      <c r="A658" s="2">
        <v>656</v>
      </c>
      <c r="B658" s="2">
        <f t="shared" ca="1" si="10"/>
        <v>0.66810056110479221</v>
      </c>
      <c r="C658" s="2" t="s">
        <v>492</v>
      </c>
    </row>
    <row r="659" spans="1:3" x14ac:dyDescent="0.2">
      <c r="A659" s="2">
        <v>657</v>
      </c>
      <c r="B659" s="2">
        <f t="shared" ca="1" si="10"/>
        <v>0.8226695289467465</v>
      </c>
      <c r="C659" s="2" t="s">
        <v>493</v>
      </c>
    </row>
    <row r="660" spans="1:3" x14ac:dyDescent="0.2">
      <c r="A660" s="2">
        <v>658</v>
      </c>
      <c r="B660" s="2">
        <f t="shared" ca="1" si="10"/>
        <v>0.42650339815587468</v>
      </c>
      <c r="C660" s="2" t="s">
        <v>492</v>
      </c>
    </row>
    <row r="661" spans="1:3" x14ac:dyDescent="0.2">
      <c r="A661" s="2">
        <v>659</v>
      </c>
      <c r="B661" s="2">
        <f t="shared" ca="1" si="10"/>
        <v>0.76316837806479576</v>
      </c>
      <c r="C661" s="2" t="s">
        <v>493</v>
      </c>
    </row>
    <row r="662" spans="1:3" x14ac:dyDescent="0.2">
      <c r="A662" s="2">
        <v>660</v>
      </c>
      <c r="B662" s="2">
        <f t="shared" ca="1" si="10"/>
        <v>0.3822580761963188</v>
      </c>
      <c r="C662" s="2" t="s">
        <v>492</v>
      </c>
    </row>
    <row r="663" spans="1:3" x14ac:dyDescent="0.2">
      <c r="A663" s="2">
        <v>661</v>
      </c>
      <c r="B663" s="2">
        <f t="shared" ca="1" si="10"/>
        <v>0.77609242552933477</v>
      </c>
      <c r="C663" s="2" t="s">
        <v>493</v>
      </c>
    </row>
    <row r="664" spans="1:3" x14ac:dyDescent="0.2">
      <c r="A664" s="2">
        <v>662</v>
      </c>
      <c r="B664" s="2">
        <f t="shared" ca="1" si="10"/>
        <v>0.56804232221769901</v>
      </c>
      <c r="C664" s="2" t="s">
        <v>492</v>
      </c>
    </row>
    <row r="665" spans="1:3" x14ac:dyDescent="0.2">
      <c r="A665" s="2">
        <v>663</v>
      </c>
      <c r="B665" s="2">
        <f t="shared" ca="1" si="10"/>
        <v>0.63165625147521842</v>
      </c>
      <c r="C665" s="2" t="s">
        <v>492</v>
      </c>
    </row>
    <row r="666" spans="1:3" x14ac:dyDescent="0.2">
      <c r="A666" s="2">
        <v>664</v>
      </c>
      <c r="B666" s="2">
        <f t="shared" ca="1" si="10"/>
        <v>0.69489930627768715</v>
      </c>
      <c r="C666" s="2" t="s">
        <v>493</v>
      </c>
    </row>
    <row r="667" spans="1:3" x14ac:dyDescent="0.2">
      <c r="A667" s="2">
        <v>665</v>
      </c>
      <c r="B667" s="2">
        <f t="shared" ca="1" si="10"/>
        <v>0.6258550286181197</v>
      </c>
      <c r="C667" s="2" t="s">
        <v>492</v>
      </c>
    </row>
    <row r="668" spans="1:3" x14ac:dyDescent="0.2">
      <c r="A668" s="2">
        <v>666</v>
      </c>
      <c r="B668" s="2">
        <f t="shared" ca="1" si="10"/>
        <v>0.70404669940538067</v>
      </c>
      <c r="C668" s="2" t="s">
        <v>492</v>
      </c>
    </row>
    <row r="669" spans="1:3" x14ac:dyDescent="0.2">
      <c r="A669" s="2">
        <v>667</v>
      </c>
      <c r="B669" s="2">
        <f t="shared" ca="1" si="10"/>
        <v>0.56702455456330592</v>
      </c>
      <c r="C669" s="2" t="s">
        <v>493</v>
      </c>
    </row>
    <row r="670" spans="1:3" x14ac:dyDescent="0.2">
      <c r="A670" s="2">
        <v>668</v>
      </c>
      <c r="B670" s="2">
        <f t="shared" ca="1" si="10"/>
        <v>0.75765192879389465</v>
      </c>
      <c r="C670" s="2" t="s">
        <v>492</v>
      </c>
    </row>
    <row r="671" spans="1:3" x14ac:dyDescent="0.2">
      <c r="A671" s="2">
        <v>669</v>
      </c>
      <c r="B671" s="2">
        <f t="shared" ca="1" si="10"/>
        <v>0.69063198028979</v>
      </c>
      <c r="C671" s="2" t="s">
        <v>492</v>
      </c>
    </row>
    <row r="672" spans="1:3" x14ac:dyDescent="0.2">
      <c r="A672" s="2">
        <v>670</v>
      </c>
      <c r="B672" s="2">
        <f t="shared" ca="1" si="10"/>
        <v>0.78563854358898477</v>
      </c>
      <c r="C672" s="2" t="s">
        <v>492</v>
      </c>
    </row>
    <row r="673" spans="1:3" x14ac:dyDescent="0.2">
      <c r="A673" s="2">
        <v>671</v>
      </c>
      <c r="B673" s="2">
        <f t="shared" ca="1" si="10"/>
        <v>0.68207746653618473</v>
      </c>
      <c r="C673" s="2" t="s">
        <v>492</v>
      </c>
    </row>
    <row r="674" spans="1:3" x14ac:dyDescent="0.2">
      <c r="A674" s="2">
        <v>672</v>
      </c>
      <c r="B674" s="2">
        <f t="shared" ca="1" si="10"/>
        <v>0.61248436361905501</v>
      </c>
      <c r="C674" s="2" t="s">
        <v>492</v>
      </c>
    </row>
    <row r="675" spans="1:3" x14ac:dyDescent="0.2">
      <c r="A675" s="2">
        <v>673</v>
      </c>
      <c r="B675" s="2">
        <f t="shared" ca="1" si="10"/>
        <v>0.63118165921634861</v>
      </c>
      <c r="C675" s="2" t="s">
        <v>492</v>
      </c>
    </row>
    <row r="676" spans="1:3" x14ac:dyDescent="0.2">
      <c r="A676" s="2">
        <v>674</v>
      </c>
      <c r="B676" s="2">
        <f t="shared" ca="1" si="10"/>
        <v>0.66561979368829094</v>
      </c>
      <c r="C676" s="2" t="s">
        <v>493</v>
      </c>
    </row>
    <row r="677" spans="1:3" x14ac:dyDescent="0.2">
      <c r="A677" s="2">
        <v>675</v>
      </c>
      <c r="B677" s="2">
        <f t="shared" ca="1" si="10"/>
        <v>0.53885557845071641</v>
      </c>
      <c r="C677" s="2" t="s">
        <v>492</v>
      </c>
    </row>
    <row r="678" spans="1:3" x14ac:dyDescent="0.2">
      <c r="A678" s="2">
        <v>676</v>
      </c>
      <c r="B678" s="2">
        <f t="shared" ca="1" si="10"/>
        <v>0.66768096103049235</v>
      </c>
      <c r="C678" s="2" t="s">
        <v>493</v>
      </c>
    </row>
    <row r="679" spans="1:3" x14ac:dyDescent="0.2">
      <c r="A679" s="2">
        <v>677</v>
      </c>
      <c r="B679" s="2">
        <f t="shared" ca="1" si="10"/>
        <v>0.39473480347122192</v>
      </c>
      <c r="C679" s="2" t="s">
        <v>492</v>
      </c>
    </row>
    <row r="680" spans="1:3" x14ac:dyDescent="0.2">
      <c r="A680" s="2">
        <v>678</v>
      </c>
      <c r="B680" s="2">
        <f t="shared" ca="1" si="10"/>
        <v>0.50630100799584055</v>
      </c>
      <c r="C680" s="2" t="s">
        <v>493</v>
      </c>
    </row>
    <row r="681" spans="1:3" x14ac:dyDescent="0.2">
      <c r="A681" s="2">
        <v>679</v>
      </c>
      <c r="B681" s="2">
        <f t="shared" ca="1" si="10"/>
        <v>0.47467950576093165</v>
      </c>
      <c r="C681" s="2" t="s">
        <v>492</v>
      </c>
    </row>
    <row r="682" spans="1:3" x14ac:dyDescent="0.2">
      <c r="A682" s="2">
        <v>680</v>
      </c>
      <c r="B682" s="2">
        <f t="shared" ca="1" si="10"/>
        <v>0.6059784988011625</v>
      </c>
      <c r="C682" s="2" t="s">
        <v>492</v>
      </c>
    </row>
    <row r="683" spans="1:3" x14ac:dyDescent="0.2">
      <c r="A683" s="2">
        <v>681</v>
      </c>
      <c r="B683" s="2">
        <f t="shared" ca="1" si="10"/>
        <v>0.46113847212254599</v>
      </c>
      <c r="C683" s="2" t="s">
        <v>492</v>
      </c>
    </row>
    <row r="684" spans="1:3" x14ac:dyDescent="0.2">
      <c r="A684" s="2">
        <v>682</v>
      </c>
      <c r="B684" s="2">
        <f t="shared" ca="1" si="10"/>
        <v>0.58133226245689917</v>
      </c>
      <c r="C684" s="2" t="s">
        <v>492</v>
      </c>
    </row>
    <row r="685" spans="1:3" x14ac:dyDescent="0.2">
      <c r="A685" s="2">
        <v>683</v>
      </c>
      <c r="B685" s="2">
        <f t="shared" ca="1" si="10"/>
        <v>0.51735976019930963</v>
      </c>
      <c r="C685" s="2" t="s">
        <v>492</v>
      </c>
    </row>
    <row r="686" spans="1:3" x14ac:dyDescent="0.2">
      <c r="A686" s="2">
        <v>684</v>
      </c>
      <c r="B686" s="2">
        <f t="shared" ca="1" si="10"/>
        <v>0.29830215127980209</v>
      </c>
      <c r="C686" s="2" t="s">
        <v>492</v>
      </c>
    </row>
    <row r="687" spans="1:3" x14ac:dyDescent="0.2">
      <c r="A687" s="2">
        <v>685</v>
      </c>
      <c r="B687" s="2">
        <f t="shared" ca="1" si="10"/>
        <v>0.74049769260153897</v>
      </c>
      <c r="C687" s="2" t="s">
        <v>493</v>
      </c>
    </row>
    <row r="688" spans="1:3" x14ac:dyDescent="0.2">
      <c r="A688" s="2">
        <v>686</v>
      </c>
      <c r="B688" s="2">
        <f t="shared" ca="1" si="10"/>
        <v>0.45672070656243402</v>
      </c>
      <c r="C688" s="2" t="s">
        <v>492</v>
      </c>
    </row>
    <row r="689" spans="1:3" x14ac:dyDescent="0.2">
      <c r="A689" s="2">
        <v>687</v>
      </c>
      <c r="B689" s="2">
        <f t="shared" ca="1" si="10"/>
        <v>0.50401754547476274</v>
      </c>
      <c r="C689" s="2" t="s">
        <v>492</v>
      </c>
    </row>
    <row r="690" spans="1:3" x14ac:dyDescent="0.2">
      <c r="A690" s="2">
        <v>688</v>
      </c>
      <c r="B690" s="2">
        <f t="shared" ca="1" si="10"/>
        <v>0.63161539745765094</v>
      </c>
      <c r="C690" s="2" t="s">
        <v>492</v>
      </c>
    </row>
    <row r="691" spans="1:3" x14ac:dyDescent="0.2">
      <c r="A691" s="2">
        <v>689</v>
      </c>
      <c r="B691" s="2">
        <f t="shared" ca="1" si="10"/>
        <v>0.60696547368558829</v>
      </c>
      <c r="C691" s="2" t="s">
        <v>492</v>
      </c>
    </row>
    <row r="692" spans="1:3" x14ac:dyDescent="0.2">
      <c r="A692" s="2">
        <v>690</v>
      </c>
      <c r="B692" s="2">
        <f t="shared" ca="1" si="10"/>
        <v>0.54665862379718488</v>
      </c>
      <c r="C692" s="2" t="s">
        <v>493</v>
      </c>
    </row>
    <row r="693" spans="1:3" x14ac:dyDescent="0.2">
      <c r="A693" s="2">
        <v>691</v>
      </c>
      <c r="B693" s="2">
        <f t="shared" ca="1" si="10"/>
        <v>0.81536519261993379</v>
      </c>
      <c r="C693" s="2" t="s">
        <v>493</v>
      </c>
    </row>
    <row r="694" spans="1:3" x14ac:dyDescent="0.2">
      <c r="A694" s="2">
        <v>692</v>
      </c>
      <c r="B694" s="2">
        <f t="shared" ca="1" si="10"/>
        <v>0.68981708066027447</v>
      </c>
      <c r="C694" s="2" t="s">
        <v>493</v>
      </c>
    </row>
    <row r="695" spans="1:3" x14ac:dyDescent="0.2">
      <c r="A695" s="2">
        <v>693</v>
      </c>
      <c r="B695" s="2">
        <f t="shared" ca="1" si="10"/>
        <v>0.70994897023292802</v>
      </c>
      <c r="C695" s="2" t="s">
        <v>493</v>
      </c>
    </row>
    <row r="696" spans="1:3" x14ac:dyDescent="0.2">
      <c r="A696" s="2">
        <v>694</v>
      </c>
      <c r="B696" s="2">
        <f t="shared" ca="1" si="10"/>
        <v>0.46735020012495787</v>
      </c>
      <c r="C696" s="2" t="s">
        <v>492</v>
      </c>
    </row>
    <row r="697" spans="1:3" x14ac:dyDescent="0.2">
      <c r="A697" s="2">
        <v>695</v>
      </c>
      <c r="B697" s="2">
        <f t="shared" ca="1" si="10"/>
        <v>0.84402546380833721</v>
      </c>
      <c r="C697" s="2" t="s">
        <v>492</v>
      </c>
    </row>
    <row r="698" spans="1:3" x14ac:dyDescent="0.2">
      <c r="A698" s="2">
        <v>696</v>
      </c>
      <c r="B698" s="2">
        <f t="shared" ca="1" si="10"/>
        <v>0.67962113586081552</v>
      </c>
      <c r="C698" s="2" t="s">
        <v>492</v>
      </c>
    </row>
    <row r="699" spans="1:3" x14ac:dyDescent="0.2">
      <c r="A699" s="2">
        <v>697</v>
      </c>
      <c r="B699" s="2">
        <f t="shared" ca="1" si="10"/>
        <v>0.65200426526389521</v>
      </c>
      <c r="C699" s="2" t="s">
        <v>492</v>
      </c>
    </row>
    <row r="700" spans="1:3" x14ac:dyDescent="0.2">
      <c r="A700" s="2">
        <v>698</v>
      </c>
      <c r="B700" s="2">
        <f t="shared" ca="1" si="10"/>
        <v>0.73572583503133515</v>
      </c>
      <c r="C700" s="2" t="s">
        <v>493</v>
      </c>
    </row>
    <row r="701" spans="1:3" x14ac:dyDescent="0.2">
      <c r="A701" s="2">
        <v>699</v>
      </c>
      <c r="B701" s="2">
        <f t="shared" ca="1" si="10"/>
        <v>0.66416357862323183</v>
      </c>
      <c r="C701" s="2" t="s">
        <v>492</v>
      </c>
    </row>
    <row r="702" spans="1:3" x14ac:dyDescent="0.2">
      <c r="A702" s="2">
        <v>700</v>
      </c>
      <c r="B702" s="2">
        <f t="shared" ca="1" si="10"/>
        <v>0.68699101712735822</v>
      </c>
      <c r="C702" s="2" t="s">
        <v>492</v>
      </c>
    </row>
    <row r="703" spans="1:3" x14ac:dyDescent="0.2">
      <c r="A703" s="2">
        <v>701</v>
      </c>
      <c r="B703" s="2">
        <f t="shared" ca="1" si="10"/>
        <v>0.24999956024966313</v>
      </c>
      <c r="C703" s="2" t="s">
        <v>492</v>
      </c>
    </row>
    <row r="704" spans="1:3" x14ac:dyDescent="0.2">
      <c r="A704" s="2">
        <v>702</v>
      </c>
      <c r="B704" s="2">
        <f t="shared" ca="1" si="10"/>
        <v>0.62295417806101439</v>
      </c>
      <c r="C704" s="2" t="s">
        <v>492</v>
      </c>
    </row>
    <row r="705" spans="1:3" x14ac:dyDescent="0.2">
      <c r="A705" s="2">
        <v>703</v>
      </c>
      <c r="B705" s="2">
        <f t="shared" ca="1" si="10"/>
        <v>0.82098955363046355</v>
      </c>
      <c r="C705" s="2" t="s">
        <v>493</v>
      </c>
    </row>
    <row r="706" spans="1:3" x14ac:dyDescent="0.2">
      <c r="A706" s="2">
        <v>704</v>
      </c>
      <c r="B706" s="2">
        <f t="shared" ca="1" si="10"/>
        <v>0.59011281528668702</v>
      </c>
      <c r="C706" s="2" t="s">
        <v>493</v>
      </c>
    </row>
    <row r="707" spans="1:3" x14ac:dyDescent="0.2">
      <c r="A707" s="2">
        <v>705</v>
      </c>
      <c r="B707" s="2">
        <f t="shared" ref="B707:B770" ca="1" si="11">IF(C707="Bomb",_xlfn.NORM.INV(RAND(),0.7,0.1),_xlfn.NORM.INV(RAND(),0.6,0.15))</f>
        <v>0.82979798542668559</v>
      </c>
      <c r="C707" s="2" t="s">
        <v>492</v>
      </c>
    </row>
    <row r="708" spans="1:3" x14ac:dyDescent="0.2">
      <c r="A708" s="2">
        <v>706</v>
      </c>
      <c r="B708" s="2">
        <f t="shared" ca="1" si="11"/>
        <v>0.44678285042234972</v>
      </c>
      <c r="C708" s="2" t="s">
        <v>492</v>
      </c>
    </row>
    <row r="709" spans="1:3" x14ac:dyDescent="0.2">
      <c r="A709" s="2">
        <v>707</v>
      </c>
      <c r="B709" s="2">
        <f t="shared" ca="1" si="11"/>
        <v>0.7282632950651039</v>
      </c>
      <c r="C709" s="2" t="s">
        <v>492</v>
      </c>
    </row>
    <row r="710" spans="1:3" x14ac:dyDescent="0.2">
      <c r="A710" s="2">
        <v>708</v>
      </c>
      <c r="B710" s="2">
        <f t="shared" ca="1" si="11"/>
        <v>0.58841868048685952</v>
      </c>
      <c r="C710" s="2" t="s">
        <v>493</v>
      </c>
    </row>
    <row r="711" spans="1:3" x14ac:dyDescent="0.2">
      <c r="A711" s="2">
        <v>709</v>
      </c>
      <c r="B711" s="2">
        <f t="shared" ca="1" si="11"/>
        <v>0.87561188389528688</v>
      </c>
      <c r="C711" s="2" t="s">
        <v>493</v>
      </c>
    </row>
    <row r="712" spans="1:3" x14ac:dyDescent="0.2">
      <c r="A712" s="2">
        <v>710</v>
      </c>
      <c r="B712" s="2">
        <f t="shared" ca="1" si="11"/>
        <v>0.67941351159860497</v>
      </c>
      <c r="C712" s="2" t="s">
        <v>493</v>
      </c>
    </row>
    <row r="713" spans="1:3" x14ac:dyDescent="0.2">
      <c r="A713" s="2">
        <v>711</v>
      </c>
      <c r="B713" s="2">
        <f t="shared" ca="1" si="11"/>
        <v>0.67100593758059868</v>
      </c>
      <c r="C713" s="2" t="s">
        <v>492</v>
      </c>
    </row>
    <row r="714" spans="1:3" x14ac:dyDescent="0.2">
      <c r="A714" s="2">
        <v>712</v>
      </c>
      <c r="B714" s="2">
        <f t="shared" ca="1" si="11"/>
        <v>0.79454851482992472</v>
      </c>
      <c r="C714" s="2" t="s">
        <v>493</v>
      </c>
    </row>
    <row r="715" spans="1:3" x14ac:dyDescent="0.2">
      <c r="A715" s="2">
        <v>713</v>
      </c>
      <c r="B715" s="2">
        <f t="shared" ca="1" si="11"/>
        <v>0.79216738636874551</v>
      </c>
      <c r="C715" s="2" t="s">
        <v>492</v>
      </c>
    </row>
    <row r="716" spans="1:3" x14ac:dyDescent="0.2">
      <c r="A716" s="2">
        <v>714</v>
      </c>
      <c r="B716" s="2">
        <f t="shared" ca="1" si="11"/>
        <v>0.78627204764989189</v>
      </c>
      <c r="C716" s="2" t="s">
        <v>492</v>
      </c>
    </row>
    <row r="717" spans="1:3" x14ac:dyDescent="0.2">
      <c r="A717" s="2">
        <v>715</v>
      </c>
      <c r="B717" s="2">
        <f t="shared" ca="1" si="11"/>
        <v>0.78593658438373992</v>
      </c>
      <c r="C717" s="2" t="s">
        <v>492</v>
      </c>
    </row>
    <row r="718" spans="1:3" x14ac:dyDescent="0.2">
      <c r="A718" s="2">
        <v>716</v>
      </c>
      <c r="B718" s="2">
        <f t="shared" ca="1" si="11"/>
        <v>0.73311752720318424</v>
      </c>
      <c r="C718" s="2" t="s">
        <v>493</v>
      </c>
    </row>
    <row r="719" spans="1:3" x14ac:dyDescent="0.2">
      <c r="A719" s="2">
        <v>717</v>
      </c>
      <c r="B719" s="2">
        <f t="shared" ca="1" si="11"/>
        <v>0.5988577377954396</v>
      </c>
      <c r="C719" s="2" t="s">
        <v>492</v>
      </c>
    </row>
    <row r="720" spans="1:3" x14ac:dyDescent="0.2">
      <c r="A720" s="2">
        <v>718</v>
      </c>
      <c r="B720" s="2">
        <f t="shared" ca="1" si="11"/>
        <v>0.64235471256418375</v>
      </c>
      <c r="C720" s="2" t="s">
        <v>492</v>
      </c>
    </row>
    <row r="721" spans="1:3" x14ac:dyDescent="0.2">
      <c r="A721" s="2">
        <v>719</v>
      </c>
      <c r="B721" s="2">
        <f t="shared" ca="1" si="11"/>
        <v>0.63615805535991843</v>
      </c>
      <c r="C721" s="2" t="s">
        <v>492</v>
      </c>
    </row>
    <row r="722" spans="1:3" x14ac:dyDescent="0.2">
      <c r="A722" s="2">
        <v>720</v>
      </c>
      <c r="B722" s="2">
        <f t="shared" ca="1" si="11"/>
        <v>0.54957416275847737</v>
      </c>
      <c r="C722" s="2" t="s">
        <v>492</v>
      </c>
    </row>
    <row r="723" spans="1:3" x14ac:dyDescent="0.2">
      <c r="A723" s="2">
        <v>721</v>
      </c>
      <c r="B723" s="2">
        <f t="shared" ca="1" si="11"/>
        <v>0.68396979792273827</v>
      </c>
      <c r="C723" s="2" t="s">
        <v>493</v>
      </c>
    </row>
    <row r="724" spans="1:3" x14ac:dyDescent="0.2">
      <c r="A724" s="2">
        <v>722</v>
      </c>
      <c r="B724" s="2">
        <f t="shared" ca="1" si="11"/>
        <v>0.68439071924559436</v>
      </c>
      <c r="C724" s="2" t="s">
        <v>492</v>
      </c>
    </row>
    <row r="725" spans="1:3" x14ac:dyDescent="0.2">
      <c r="A725" s="2">
        <v>723</v>
      </c>
      <c r="B725" s="2">
        <f t="shared" ca="1" si="11"/>
        <v>0.81033187476773338</v>
      </c>
      <c r="C725" s="2" t="s">
        <v>493</v>
      </c>
    </row>
    <row r="726" spans="1:3" x14ac:dyDescent="0.2">
      <c r="A726" s="2">
        <v>724</v>
      </c>
      <c r="B726" s="2">
        <f t="shared" ca="1" si="11"/>
        <v>0.70910921514612446</v>
      </c>
      <c r="C726" s="2" t="s">
        <v>493</v>
      </c>
    </row>
    <row r="727" spans="1:3" x14ac:dyDescent="0.2">
      <c r="A727" s="2">
        <v>725</v>
      </c>
      <c r="B727" s="2">
        <f t="shared" ca="1" si="11"/>
        <v>0.49902362297958303</v>
      </c>
      <c r="C727" s="2" t="s">
        <v>492</v>
      </c>
    </row>
    <row r="728" spans="1:3" x14ac:dyDescent="0.2">
      <c r="A728" s="2">
        <v>726</v>
      </c>
      <c r="B728" s="2">
        <f t="shared" ca="1" si="11"/>
        <v>0.72805511386917643</v>
      </c>
      <c r="C728" s="2" t="s">
        <v>492</v>
      </c>
    </row>
    <row r="729" spans="1:3" x14ac:dyDescent="0.2">
      <c r="A729" s="2">
        <v>727</v>
      </c>
      <c r="B729" s="2">
        <f t="shared" ca="1" si="11"/>
        <v>0.79616305445297553</v>
      </c>
      <c r="C729" s="2" t="s">
        <v>493</v>
      </c>
    </row>
    <row r="730" spans="1:3" x14ac:dyDescent="0.2">
      <c r="A730" s="2">
        <v>728</v>
      </c>
      <c r="B730" s="2">
        <f t="shared" ca="1" si="11"/>
        <v>0.47957100695652377</v>
      </c>
      <c r="C730" s="2" t="s">
        <v>492</v>
      </c>
    </row>
    <row r="731" spans="1:3" x14ac:dyDescent="0.2">
      <c r="A731" s="2">
        <v>729</v>
      </c>
      <c r="B731" s="2">
        <f t="shared" ca="1" si="11"/>
        <v>0.84105326608350384</v>
      </c>
      <c r="C731" s="2" t="s">
        <v>493</v>
      </c>
    </row>
    <row r="732" spans="1:3" x14ac:dyDescent="0.2">
      <c r="A732" s="2">
        <v>730</v>
      </c>
      <c r="B732" s="2">
        <f t="shared" ca="1" si="11"/>
        <v>0.62201999307168299</v>
      </c>
      <c r="C732" s="2" t="s">
        <v>493</v>
      </c>
    </row>
    <row r="733" spans="1:3" x14ac:dyDescent="0.2">
      <c r="A733" s="2">
        <v>731</v>
      </c>
      <c r="B733" s="2">
        <f t="shared" ca="1" si="11"/>
        <v>0.70732417915729473</v>
      </c>
      <c r="C733" s="2" t="s">
        <v>493</v>
      </c>
    </row>
    <row r="734" spans="1:3" x14ac:dyDescent="0.2">
      <c r="A734" s="2">
        <v>732</v>
      </c>
      <c r="B734" s="2">
        <f t="shared" ca="1" si="11"/>
        <v>0.66695141260486324</v>
      </c>
      <c r="C734" s="2" t="s">
        <v>492</v>
      </c>
    </row>
    <row r="735" spans="1:3" x14ac:dyDescent="0.2">
      <c r="A735" s="2">
        <v>733</v>
      </c>
      <c r="B735" s="2">
        <f t="shared" ca="1" si="11"/>
        <v>0.48256538311996522</v>
      </c>
      <c r="C735" s="2" t="s">
        <v>492</v>
      </c>
    </row>
    <row r="736" spans="1:3" x14ac:dyDescent="0.2">
      <c r="A736" s="2">
        <v>734</v>
      </c>
      <c r="B736" s="2">
        <f t="shared" ca="1" si="11"/>
        <v>0.71607049522880317</v>
      </c>
      <c r="C736" s="2" t="s">
        <v>492</v>
      </c>
    </row>
    <row r="737" spans="1:3" x14ac:dyDescent="0.2">
      <c r="A737" s="2">
        <v>735</v>
      </c>
      <c r="B737" s="2">
        <f t="shared" ca="1" si="11"/>
        <v>0.70748403891902467</v>
      </c>
      <c r="C737" s="2" t="s">
        <v>493</v>
      </c>
    </row>
    <row r="738" spans="1:3" x14ac:dyDescent="0.2">
      <c r="A738" s="2">
        <v>736</v>
      </c>
      <c r="B738" s="2">
        <f t="shared" ca="1" si="11"/>
        <v>0.7218178223299252</v>
      </c>
      <c r="C738" s="2" t="s">
        <v>493</v>
      </c>
    </row>
    <row r="739" spans="1:3" x14ac:dyDescent="0.2">
      <c r="A739" s="2">
        <v>737</v>
      </c>
      <c r="B739" s="2">
        <f t="shared" ca="1" si="11"/>
        <v>0.6472397699306065</v>
      </c>
      <c r="C739" s="2" t="s">
        <v>492</v>
      </c>
    </row>
    <row r="740" spans="1:3" x14ac:dyDescent="0.2">
      <c r="A740" s="2">
        <v>738</v>
      </c>
      <c r="B740" s="2">
        <f t="shared" ca="1" si="11"/>
        <v>0.48844620442254461</v>
      </c>
      <c r="C740" s="2" t="s">
        <v>492</v>
      </c>
    </row>
    <row r="741" spans="1:3" x14ac:dyDescent="0.2">
      <c r="A741" s="2">
        <v>739</v>
      </c>
      <c r="B741" s="2">
        <f t="shared" ca="1" si="11"/>
        <v>0.65975423588067883</v>
      </c>
      <c r="C741" s="2" t="s">
        <v>493</v>
      </c>
    </row>
    <row r="742" spans="1:3" x14ac:dyDescent="0.2">
      <c r="A742" s="2">
        <v>740</v>
      </c>
      <c r="B742" s="2">
        <f t="shared" ca="1" si="11"/>
        <v>0.74344363039790007</v>
      </c>
      <c r="C742" s="2" t="s">
        <v>492</v>
      </c>
    </row>
    <row r="743" spans="1:3" x14ac:dyDescent="0.2">
      <c r="A743" s="2">
        <v>741</v>
      </c>
      <c r="B743" s="2">
        <f t="shared" ca="1" si="11"/>
        <v>0.43022747354707414</v>
      </c>
      <c r="C743" s="2" t="s">
        <v>492</v>
      </c>
    </row>
    <row r="744" spans="1:3" x14ac:dyDescent="0.2">
      <c r="A744" s="2">
        <v>742</v>
      </c>
      <c r="B744" s="2">
        <f t="shared" ca="1" si="11"/>
        <v>0.80579410579595578</v>
      </c>
      <c r="C744" s="2" t="s">
        <v>492</v>
      </c>
    </row>
    <row r="745" spans="1:3" x14ac:dyDescent="0.2">
      <c r="A745" s="2">
        <v>743</v>
      </c>
      <c r="B745" s="2">
        <f t="shared" ca="1" si="11"/>
        <v>0.43967462010282676</v>
      </c>
      <c r="C745" s="2" t="s">
        <v>492</v>
      </c>
    </row>
    <row r="746" spans="1:3" x14ac:dyDescent="0.2">
      <c r="A746" s="2">
        <v>744</v>
      </c>
      <c r="B746" s="2">
        <f t="shared" ca="1" si="11"/>
        <v>0.60822113850931292</v>
      </c>
      <c r="C746" s="2" t="s">
        <v>492</v>
      </c>
    </row>
    <row r="747" spans="1:3" x14ac:dyDescent="0.2">
      <c r="A747" s="2">
        <v>745</v>
      </c>
      <c r="B747" s="2">
        <f t="shared" ca="1" si="11"/>
        <v>0.6560693572917331</v>
      </c>
      <c r="C747" s="2" t="s">
        <v>492</v>
      </c>
    </row>
    <row r="748" spans="1:3" x14ac:dyDescent="0.2">
      <c r="A748" s="2">
        <v>746</v>
      </c>
      <c r="B748" s="2">
        <f t="shared" ca="1" si="11"/>
        <v>0.48148491552279249</v>
      </c>
      <c r="C748" s="2" t="s">
        <v>493</v>
      </c>
    </row>
    <row r="749" spans="1:3" x14ac:dyDescent="0.2">
      <c r="A749" s="2">
        <v>747</v>
      </c>
      <c r="B749" s="2">
        <f t="shared" ca="1" si="11"/>
        <v>0.62950101441298856</v>
      </c>
      <c r="C749" s="2" t="s">
        <v>493</v>
      </c>
    </row>
    <row r="750" spans="1:3" x14ac:dyDescent="0.2">
      <c r="A750" s="2">
        <v>748</v>
      </c>
      <c r="B750" s="2">
        <f t="shared" ca="1" si="11"/>
        <v>0.43165768439825858</v>
      </c>
      <c r="C750" s="2" t="s">
        <v>492</v>
      </c>
    </row>
    <row r="751" spans="1:3" x14ac:dyDescent="0.2">
      <c r="A751" s="2">
        <v>749</v>
      </c>
      <c r="B751" s="2">
        <f t="shared" ca="1" si="11"/>
        <v>0.77464782440621438</v>
      </c>
      <c r="C751" s="2" t="s">
        <v>493</v>
      </c>
    </row>
    <row r="752" spans="1:3" x14ac:dyDescent="0.2">
      <c r="A752" s="2">
        <v>750</v>
      </c>
      <c r="B752" s="2">
        <f t="shared" ca="1" si="11"/>
        <v>0.75896367201049419</v>
      </c>
      <c r="C752" s="2" t="s">
        <v>492</v>
      </c>
    </row>
    <row r="753" spans="1:3" x14ac:dyDescent="0.2">
      <c r="A753" s="2">
        <v>751</v>
      </c>
      <c r="B753" s="2">
        <f t="shared" ca="1" si="11"/>
        <v>0.54924908858742116</v>
      </c>
      <c r="C753" s="2" t="s">
        <v>493</v>
      </c>
    </row>
    <row r="754" spans="1:3" x14ac:dyDescent="0.2">
      <c r="A754" s="2">
        <v>752</v>
      </c>
      <c r="B754" s="2">
        <f t="shared" ca="1" si="11"/>
        <v>0.83360425640084268</v>
      </c>
      <c r="C754" s="2" t="s">
        <v>493</v>
      </c>
    </row>
    <row r="755" spans="1:3" x14ac:dyDescent="0.2">
      <c r="A755" s="2">
        <v>753</v>
      </c>
      <c r="B755" s="2">
        <f t="shared" ca="1" si="11"/>
        <v>0.76508950732819436</v>
      </c>
      <c r="C755" s="2" t="s">
        <v>493</v>
      </c>
    </row>
    <row r="756" spans="1:3" x14ac:dyDescent="0.2">
      <c r="A756" s="2">
        <v>754</v>
      </c>
      <c r="B756" s="2">
        <f t="shared" ca="1" si="11"/>
        <v>0.71208185557459358</v>
      </c>
      <c r="C756" s="2" t="s">
        <v>493</v>
      </c>
    </row>
    <row r="757" spans="1:3" x14ac:dyDescent="0.2">
      <c r="A757" s="2">
        <v>755</v>
      </c>
      <c r="B757" s="2">
        <f t="shared" ca="1" si="11"/>
        <v>0.64194463890056619</v>
      </c>
      <c r="C757" s="2" t="s">
        <v>492</v>
      </c>
    </row>
    <row r="758" spans="1:3" x14ac:dyDescent="0.2">
      <c r="A758" s="2">
        <v>756</v>
      </c>
      <c r="B758" s="2">
        <f t="shared" ca="1" si="11"/>
        <v>0.76128182655152588</v>
      </c>
      <c r="C758" s="2" t="s">
        <v>493</v>
      </c>
    </row>
    <row r="759" spans="1:3" x14ac:dyDescent="0.2">
      <c r="A759" s="2">
        <v>757</v>
      </c>
      <c r="B759" s="2">
        <f t="shared" ca="1" si="11"/>
        <v>0.71465941389564802</v>
      </c>
      <c r="C759" s="2" t="s">
        <v>493</v>
      </c>
    </row>
    <row r="760" spans="1:3" x14ac:dyDescent="0.2">
      <c r="A760" s="2">
        <v>758</v>
      </c>
      <c r="B760" s="2">
        <f t="shared" ca="1" si="11"/>
        <v>0.69431897604642157</v>
      </c>
      <c r="C760" s="2" t="s">
        <v>493</v>
      </c>
    </row>
    <row r="761" spans="1:3" x14ac:dyDescent="0.2">
      <c r="A761" s="2">
        <v>759</v>
      </c>
      <c r="B761" s="2">
        <f t="shared" ca="1" si="11"/>
        <v>0.8656320177932908</v>
      </c>
      <c r="C761" s="2" t="s">
        <v>492</v>
      </c>
    </row>
    <row r="762" spans="1:3" x14ac:dyDescent="0.2">
      <c r="A762" s="2">
        <v>760</v>
      </c>
      <c r="B762" s="2">
        <f t="shared" ca="1" si="11"/>
        <v>0.71120977686821552</v>
      </c>
      <c r="C762" s="2" t="s">
        <v>493</v>
      </c>
    </row>
    <row r="763" spans="1:3" x14ac:dyDescent="0.2">
      <c r="A763" s="2">
        <v>761</v>
      </c>
      <c r="B763" s="2">
        <f t="shared" ca="1" si="11"/>
        <v>0.6060147457064754</v>
      </c>
      <c r="C763" s="2" t="s">
        <v>492</v>
      </c>
    </row>
    <row r="764" spans="1:3" x14ac:dyDescent="0.2">
      <c r="A764" s="2">
        <v>762</v>
      </c>
      <c r="B764" s="2">
        <f t="shared" ca="1" si="11"/>
        <v>0.67779140336270582</v>
      </c>
      <c r="C764" s="2" t="s">
        <v>492</v>
      </c>
    </row>
    <row r="765" spans="1:3" x14ac:dyDescent="0.2">
      <c r="A765" s="2">
        <v>763</v>
      </c>
      <c r="B765" s="2">
        <f t="shared" ca="1" si="11"/>
        <v>0.69096359724727285</v>
      </c>
      <c r="C765" s="2" t="s">
        <v>492</v>
      </c>
    </row>
    <row r="766" spans="1:3" x14ac:dyDescent="0.2">
      <c r="A766" s="2">
        <v>764</v>
      </c>
      <c r="B766" s="2">
        <f t="shared" ca="1" si="11"/>
        <v>0.33462845300604527</v>
      </c>
      <c r="C766" s="2" t="s">
        <v>492</v>
      </c>
    </row>
    <row r="767" spans="1:3" x14ac:dyDescent="0.2">
      <c r="A767" s="2">
        <v>765</v>
      </c>
      <c r="B767" s="2">
        <f t="shared" ca="1" si="11"/>
        <v>0.45142973026163152</v>
      </c>
      <c r="C767" s="2" t="s">
        <v>492</v>
      </c>
    </row>
    <row r="768" spans="1:3" x14ac:dyDescent="0.2">
      <c r="A768" s="2">
        <v>766</v>
      </c>
      <c r="B768" s="2">
        <f t="shared" ca="1" si="11"/>
        <v>0.49745833827278546</v>
      </c>
      <c r="C768" s="2" t="s">
        <v>492</v>
      </c>
    </row>
    <row r="769" spans="1:3" x14ac:dyDescent="0.2">
      <c r="A769" s="2">
        <v>767</v>
      </c>
      <c r="B769" s="2">
        <f t="shared" ca="1" si="11"/>
        <v>0.6505029511176369</v>
      </c>
      <c r="C769" s="2" t="s">
        <v>493</v>
      </c>
    </row>
    <row r="770" spans="1:3" x14ac:dyDescent="0.2">
      <c r="A770" s="2">
        <v>768</v>
      </c>
      <c r="B770" s="2">
        <f t="shared" ca="1" si="11"/>
        <v>0.58393400725261402</v>
      </c>
      <c r="C770" s="2" t="s">
        <v>493</v>
      </c>
    </row>
    <row r="771" spans="1:3" x14ac:dyDescent="0.2">
      <c r="A771" s="2">
        <v>769</v>
      </c>
      <c r="B771" s="2">
        <f t="shared" ref="B771:B834" ca="1" si="12">IF(C771="Bomb",_xlfn.NORM.INV(RAND(),0.7,0.1),_xlfn.NORM.INV(RAND(),0.6,0.15))</f>
        <v>0.37489824438967001</v>
      </c>
      <c r="C771" s="2" t="s">
        <v>492</v>
      </c>
    </row>
    <row r="772" spans="1:3" x14ac:dyDescent="0.2">
      <c r="A772" s="2">
        <v>770</v>
      </c>
      <c r="B772" s="2">
        <f t="shared" ca="1" si="12"/>
        <v>0.73171457739335399</v>
      </c>
      <c r="C772" s="2" t="s">
        <v>493</v>
      </c>
    </row>
    <row r="773" spans="1:3" x14ac:dyDescent="0.2">
      <c r="A773" s="2">
        <v>771</v>
      </c>
      <c r="B773" s="2">
        <f t="shared" ca="1" si="12"/>
        <v>0.69953802361621376</v>
      </c>
      <c r="C773" s="2" t="s">
        <v>492</v>
      </c>
    </row>
    <row r="774" spans="1:3" x14ac:dyDescent="0.2">
      <c r="A774" s="2">
        <v>772</v>
      </c>
      <c r="B774" s="2">
        <f t="shared" ca="1" si="12"/>
        <v>0.44800606106711788</v>
      </c>
      <c r="C774" s="2" t="s">
        <v>492</v>
      </c>
    </row>
    <row r="775" spans="1:3" x14ac:dyDescent="0.2">
      <c r="A775" s="2">
        <v>773</v>
      </c>
      <c r="B775" s="2">
        <f t="shared" ca="1" si="12"/>
        <v>0.79686491454835928</v>
      </c>
      <c r="C775" s="2" t="s">
        <v>492</v>
      </c>
    </row>
    <row r="776" spans="1:3" x14ac:dyDescent="0.2">
      <c r="A776" s="2">
        <v>774</v>
      </c>
      <c r="B776" s="2">
        <f t="shared" ca="1" si="12"/>
        <v>0.48445511807004588</v>
      </c>
      <c r="C776" s="2" t="s">
        <v>492</v>
      </c>
    </row>
    <row r="777" spans="1:3" x14ac:dyDescent="0.2">
      <c r="A777" s="2">
        <v>775</v>
      </c>
      <c r="B777" s="2">
        <f t="shared" ca="1" si="12"/>
        <v>0.69916514221973858</v>
      </c>
      <c r="C777" s="2" t="s">
        <v>493</v>
      </c>
    </row>
    <row r="778" spans="1:3" x14ac:dyDescent="0.2">
      <c r="A778" s="2">
        <v>776</v>
      </c>
      <c r="B778" s="2">
        <f t="shared" ca="1" si="12"/>
        <v>0.64790934928123989</v>
      </c>
      <c r="C778" s="2" t="s">
        <v>492</v>
      </c>
    </row>
    <row r="779" spans="1:3" x14ac:dyDescent="0.2">
      <c r="A779" s="2">
        <v>777</v>
      </c>
      <c r="B779" s="2">
        <f t="shared" ca="1" si="12"/>
        <v>0.67415682237351837</v>
      </c>
      <c r="C779" s="2" t="s">
        <v>493</v>
      </c>
    </row>
    <row r="780" spans="1:3" x14ac:dyDescent="0.2">
      <c r="A780" s="2">
        <v>778</v>
      </c>
      <c r="B780" s="2">
        <f t="shared" ca="1" si="12"/>
        <v>0.69468654606592695</v>
      </c>
      <c r="C780" s="2" t="s">
        <v>493</v>
      </c>
    </row>
    <row r="781" spans="1:3" x14ac:dyDescent="0.2">
      <c r="A781" s="2">
        <v>779</v>
      </c>
      <c r="B781" s="2">
        <f t="shared" ca="1" si="12"/>
        <v>0.70600337291108906</v>
      </c>
      <c r="C781" s="2" t="s">
        <v>493</v>
      </c>
    </row>
    <row r="782" spans="1:3" x14ac:dyDescent="0.2">
      <c r="A782" s="2">
        <v>780</v>
      </c>
      <c r="B782" s="2">
        <f t="shared" ca="1" si="12"/>
        <v>0.64819785180593903</v>
      </c>
      <c r="C782" s="2" t="s">
        <v>493</v>
      </c>
    </row>
    <row r="783" spans="1:3" x14ac:dyDescent="0.2">
      <c r="A783" s="2">
        <v>781</v>
      </c>
      <c r="B783" s="2">
        <f t="shared" ca="1" si="12"/>
        <v>0.69521868577699308</v>
      </c>
      <c r="C783" s="2" t="s">
        <v>493</v>
      </c>
    </row>
    <row r="784" spans="1:3" x14ac:dyDescent="0.2">
      <c r="A784" s="2">
        <v>782</v>
      </c>
      <c r="B784" s="2">
        <f t="shared" ca="1" si="12"/>
        <v>0.64690330897597548</v>
      </c>
      <c r="C784" s="2" t="s">
        <v>493</v>
      </c>
    </row>
    <row r="785" spans="1:3" x14ac:dyDescent="0.2">
      <c r="A785" s="2">
        <v>783</v>
      </c>
      <c r="B785" s="2">
        <f t="shared" ca="1" si="12"/>
        <v>0.75637987844336541</v>
      </c>
      <c r="C785" s="2" t="s">
        <v>493</v>
      </c>
    </row>
    <row r="786" spans="1:3" x14ac:dyDescent="0.2">
      <c r="A786" s="2">
        <v>784</v>
      </c>
      <c r="B786" s="2">
        <f t="shared" ca="1" si="12"/>
        <v>0.69905977746695491</v>
      </c>
      <c r="C786" s="2" t="s">
        <v>492</v>
      </c>
    </row>
    <row r="787" spans="1:3" x14ac:dyDescent="0.2">
      <c r="A787" s="2">
        <v>785</v>
      </c>
      <c r="B787" s="2">
        <f t="shared" ca="1" si="12"/>
        <v>0.39817151846791971</v>
      </c>
      <c r="C787" s="2" t="s">
        <v>492</v>
      </c>
    </row>
    <row r="788" spans="1:3" x14ac:dyDescent="0.2">
      <c r="A788" s="2">
        <v>786</v>
      </c>
      <c r="B788" s="2">
        <f t="shared" ca="1" si="12"/>
        <v>0.80346141844746033</v>
      </c>
      <c r="C788" s="2" t="s">
        <v>492</v>
      </c>
    </row>
    <row r="789" spans="1:3" x14ac:dyDescent="0.2">
      <c r="A789" s="2">
        <v>787</v>
      </c>
      <c r="B789" s="2">
        <f t="shared" ca="1" si="12"/>
        <v>0.86567509297991996</v>
      </c>
      <c r="C789" s="2" t="s">
        <v>493</v>
      </c>
    </row>
    <row r="790" spans="1:3" x14ac:dyDescent="0.2">
      <c r="A790" s="2">
        <v>788</v>
      </c>
      <c r="B790" s="2">
        <f t="shared" ca="1" si="12"/>
        <v>0.76447009744371208</v>
      </c>
      <c r="C790" s="2" t="s">
        <v>492</v>
      </c>
    </row>
    <row r="791" spans="1:3" x14ac:dyDescent="0.2">
      <c r="A791" s="2">
        <v>789</v>
      </c>
      <c r="B791" s="2">
        <f t="shared" ca="1" si="12"/>
        <v>0.71450257340816181</v>
      </c>
      <c r="C791" s="2" t="s">
        <v>493</v>
      </c>
    </row>
    <row r="792" spans="1:3" x14ac:dyDescent="0.2">
      <c r="A792" s="2">
        <v>790</v>
      </c>
      <c r="B792" s="2">
        <f t="shared" ca="1" si="12"/>
        <v>0.85322906495431594</v>
      </c>
      <c r="C792" s="2" t="s">
        <v>493</v>
      </c>
    </row>
    <row r="793" spans="1:3" x14ac:dyDescent="0.2">
      <c r="A793" s="2">
        <v>791</v>
      </c>
      <c r="B793" s="2">
        <f t="shared" ca="1" si="12"/>
        <v>0.72149534362358825</v>
      </c>
      <c r="C793" s="2" t="s">
        <v>492</v>
      </c>
    </row>
    <row r="794" spans="1:3" x14ac:dyDescent="0.2">
      <c r="A794" s="2">
        <v>792</v>
      </c>
      <c r="B794" s="2">
        <f t="shared" ca="1" si="12"/>
        <v>0.54577231077486354</v>
      </c>
      <c r="C794" s="2" t="s">
        <v>492</v>
      </c>
    </row>
    <row r="795" spans="1:3" x14ac:dyDescent="0.2">
      <c r="A795" s="2">
        <v>793</v>
      </c>
      <c r="B795" s="2">
        <f t="shared" ca="1" si="12"/>
        <v>0.62127662739781642</v>
      </c>
      <c r="C795" s="2" t="s">
        <v>493</v>
      </c>
    </row>
    <row r="796" spans="1:3" x14ac:dyDescent="0.2">
      <c r="A796" s="2">
        <v>794</v>
      </c>
      <c r="B796" s="2">
        <f t="shared" ca="1" si="12"/>
        <v>0.59402302739796942</v>
      </c>
      <c r="C796" s="2" t="s">
        <v>492</v>
      </c>
    </row>
    <row r="797" spans="1:3" x14ac:dyDescent="0.2">
      <c r="A797" s="2">
        <v>795</v>
      </c>
      <c r="B797" s="2">
        <f t="shared" ca="1" si="12"/>
        <v>0.60583756378801601</v>
      </c>
      <c r="C797" s="2" t="s">
        <v>492</v>
      </c>
    </row>
    <row r="798" spans="1:3" x14ac:dyDescent="0.2">
      <c r="A798" s="2">
        <v>796</v>
      </c>
      <c r="B798" s="2">
        <f t="shared" ca="1" si="12"/>
        <v>0.75482927437234193</v>
      </c>
      <c r="C798" s="2" t="s">
        <v>492</v>
      </c>
    </row>
    <row r="799" spans="1:3" x14ac:dyDescent="0.2">
      <c r="A799" s="2">
        <v>797</v>
      </c>
      <c r="B799" s="2">
        <f t="shared" ca="1" si="12"/>
        <v>0.69086830545717615</v>
      </c>
      <c r="C799" s="2" t="s">
        <v>492</v>
      </c>
    </row>
    <row r="800" spans="1:3" x14ac:dyDescent="0.2">
      <c r="A800" s="2">
        <v>798</v>
      </c>
      <c r="B800" s="2">
        <f t="shared" ca="1" si="12"/>
        <v>0.80927436114366158</v>
      </c>
      <c r="C800" s="2" t="s">
        <v>493</v>
      </c>
    </row>
    <row r="801" spans="1:3" x14ac:dyDescent="0.2">
      <c r="A801" s="2">
        <v>799</v>
      </c>
      <c r="B801" s="2">
        <f t="shared" ca="1" si="12"/>
        <v>0.44176889412129211</v>
      </c>
      <c r="C801" s="2" t="s">
        <v>492</v>
      </c>
    </row>
    <row r="802" spans="1:3" x14ac:dyDescent="0.2">
      <c r="A802" s="2">
        <v>800</v>
      </c>
      <c r="B802" s="2">
        <f t="shared" ca="1" si="12"/>
        <v>0.70102299221769904</v>
      </c>
      <c r="C802" s="2" t="s">
        <v>492</v>
      </c>
    </row>
    <row r="803" spans="1:3" x14ac:dyDescent="0.2">
      <c r="A803" s="2">
        <v>801</v>
      </c>
      <c r="B803" s="2">
        <f t="shared" ca="1" si="12"/>
        <v>0.56501460261247627</v>
      </c>
      <c r="C803" s="2" t="s">
        <v>492</v>
      </c>
    </row>
    <row r="804" spans="1:3" x14ac:dyDescent="0.2">
      <c r="A804" s="2">
        <v>802</v>
      </c>
      <c r="B804" s="2">
        <f t="shared" ca="1" si="12"/>
        <v>0.72054400586180378</v>
      </c>
      <c r="C804" s="2" t="s">
        <v>492</v>
      </c>
    </row>
    <row r="805" spans="1:3" x14ac:dyDescent="0.2">
      <c r="A805" s="2">
        <v>803</v>
      </c>
      <c r="B805" s="2">
        <f t="shared" ca="1" si="12"/>
        <v>0.64851424036245031</v>
      </c>
      <c r="C805" s="2" t="s">
        <v>493</v>
      </c>
    </row>
    <row r="806" spans="1:3" x14ac:dyDescent="0.2">
      <c r="A806" s="2">
        <v>804</v>
      </c>
      <c r="B806" s="2">
        <f t="shared" ca="1" si="12"/>
        <v>0.49598392648100093</v>
      </c>
      <c r="C806" s="2" t="s">
        <v>492</v>
      </c>
    </row>
    <row r="807" spans="1:3" x14ac:dyDescent="0.2">
      <c r="A807" s="2">
        <v>805</v>
      </c>
      <c r="B807" s="2">
        <f t="shared" ca="1" si="12"/>
        <v>0.51489226470641014</v>
      </c>
      <c r="C807" s="2" t="s">
        <v>493</v>
      </c>
    </row>
    <row r="808" spans="1:3" x14ac:dyDescent="0.2">
      <c r="A808" s="2">
        <v>806</v>
      </c>
      <c r="B808" s="2">
        <f t="shared" ca="1" si="12"/>
        <v>0.53334981487510724</v>
      </c>
      <c r="C808" s="2" t="s">
        <v>492</v>
      </c>
    </row>
    <row r="809" spans="1:3" x14ac:dyDescent="0.2">
      <c r="A809" s="2">
        <v>807</v>
      </c>
      <c r="B809" s="2">
        <f t="shared" ca="1" si="12"/>
        <v>0.70612416379421272</v>
      </c>
      <c r="C809" s="2" t="s">
        <v>493</v>
      </c>
    </row>
    <row r="810" spans="1:3" x14ac:dyDescent="0.2">
      <c r="A810" s="2">
        <v>808</v>
      </c>
      <c r="B810" s="2">
        <f t="shared" ca="1" si="12"/>
        <v>0.92331284301240202</v>
      </c>
      <c r="C810" s="2" t="s">
        <v>493</v>
      </c>
    </row>
    <row r="811" spans="1:3" x14ac:dyDescent="0.2">
      <c r="A811" s="2">
        <v>809</v>
      </c>
      <c r="B811" s="2">
        <f t="shared" ca="1" si="12"/>
        <v>0.74299622051295322</v>
      </c>
      <c r="C811" s="2" t="s">
        <v>493</v>
      </c>
    </row>
    <row r="812" spans="1:3" x14ac:dyDescent="0.2">
      <c r="A812" s="2">
        <v>810</v>
      </c>
      <c r="B812" s="2">
        <f t="shared" ca="1" si="12"/>
        <v>0.52368429570074915</v>
      </c>
      <c r="C812" s="2" t="s">
        <v>493</v>
      </c>
    </row>
    <row r="813" spans="1:3" x14ac:dyDescent="0.2">
      <c r="A813" s="2">
        <v>811</v>
      </c>
      <c r="B813" s="2">
        <f t="shared" ca="1" si="12"/>
        <v>0.43709146226936674</v>
      </c>
      <c r="C813" s="2" t="s">
        <v>492</v>
      </c>
    </row>
    <row r="814" spans="1:3" x14ac:dyDescent="0.2">
      <c r="A814" s="2">
        <v>812</v>
      </c>
      <c r="B814" s="2">
        <f t="shared" ca="1" si="12"/>
        <v>0.55695584100760509</v>
      </c>
      <c r="C814" s="2" t="s">
        <v>493</v>
      </c>
    </row>
    <row r="815" spans="1:3" x14ac:dyDescent="0.2">
      <c r="A815" s="2">
        <v>813</v>
      </c>
      <c r="B815" s="2">
        <f t="shared" ca="1" si="12"/>
        <v>0.77400394727654209</v>
      </c>
      <c r="C815" s="2" t="s">
        <v>493</v>
      </c>
    </row>
    <row r="816" spans="1:3" x14ac:dyDescent="0.2">
      <c r="A816" s="2">
        <v>814</v>
      </c>
      <c r="B816" s="2">
        <f t="shared" ca="1" si="12"/>
        <v>0.70402235395787871</v>
      </c>
      <c r="C816" s="2" t="s">
        <v>492</v>
      </c>
    </row>
    <row r="817" spans="1:3" x14ac:dyDescent="0.2">
      <c r="A817" s="2">
        <v>815</v>
      </c>
      <c r="B817" s="2">
        <f t="shared" ca="1" si="12"/>
        <v>0.59916577463381893</v>
      </c>
      <c r="C817" s="2" t="s">
        <v>492</v>
      </c>
    </row>
    <row r="818" spans="1:3" x14ac:dyDescent="0.2">
      <c r="A818" s="2">
        <v>816</v>
      </c>
      <c r="B818" s="2">
        <f t="shared" ca="1" si="12"/>
        <v>0.59088469831430013</v>
      </c>
      <c r="C818" s="2" t="s">
        <v>492</v>
      </c>
    </row>
    <row r="819" spans="1:3" x14ac:dyDescent="0.2">
      <c r="A819" s="2">
        <v>817</v>
      </c>
      <c r="B819" s="2">
        <f t="shared" ca="1" si="12"/>
        <v>0.50104742617713394</v>
      </c>
      <c r="C819" s="2" t="s">
        <v>492</v>
      </c>
    </row>
    <row r="820" spans="1:3" x14ac:dyDescent="0.2">
      <c r="A820" s="2">
        <v>818</v>
      </c>
      <c r="B820" s="2">
        <f t="shared" ca="1" si="12"/>
        <v>0.63421762989965325</v>
      </c>
      <c r="C820" s="2" t="s">
        <v>492</v>
      </c>
    </row>
    <row r="821" spans="1:3" x14ac:dyDescent="0.2">
      <c r="A821" s="2">
        <v>819</v>
      </c>
      <c r="B821" s="2">
        <f t="shared" ca="1" si="12"/>
        <v>0.40393101471330894</v>
      </c>
      <c r="C821" s="2" t="s">
        <v>492</v>
      </c>
    </row>
    <row r="822" spans="1:3" x14ac:dyDescent="0.2">
      <c r="A822" s="2">
        <v>820</v>
      </c>
      <c r="B822" s="2">
        <f t="shared" ca="1" si="12"/>
        <v>0.4356348608091285</v>
      </c>
      <c r="C822" s="2" t="s">
        <v>492</v>
      </c>
    </row>
    <row r="823" spans="1:3" x14ac:dyDescent="0.2">
      <c r="A823" s="2">
        <v>821</v>
      </c>
      <c r="B823" s="2">
        <f t="shared" ca="1" si="12"/>
        <v>0.65642404723237491</v>
      </c>
      <c r="C823" s="2" t="s">
        <v>493</v>
      </c>
    </row>
    <row r="824" spans="1:3" x14ac:dyDescent="0.2">
      <c r="A824" s="2">
        <v>822</v>
      </c>
      <c r="B824" s="2">
        <f t="shared" ca="1" si="12"/>
        <v>0.5324859171758074</v>
      </c>
      <c r="C824" s="2" t="s">
        <v>492</v>
      </c>
    </row>
    <row r="825" spans="1:3" x14ac:dyDescent="0.2">
      <c r="A825" s="2">
        <v>823</v>
      </c>
      <c r="B825" s="2">
        <f t="shared" ca="1" si="12"/>
        <v>0.83835433248956359</v>
      </c>
      <c r="C825" s="2" t="s">
        <v>493</v>
      </c>
    </row>
    <row r="826" spans="1:3" x14ac:dyDescent="0.2">
      <c r="A826" s="2">
        <v>824</v>
      </c>
      <c r="B826" s="2">
        <f t="shared" ca="1" si="12"/>
        <v>0.85804768944416066</v>
      </c>
      <c r="C826" s="2" t="s">
        <v>493</v>
      </c>
    </row>
    <row r="827" spans="1:3" x14ac:dyDescent="0.2">
      <c r="A827" s="2">
        <v>825</v>
      </c>
      <c r="B827" s="2">
        <f t="shared" ca="1" si="12"/>
        <v>0.6617089083732246</v>
      </c>
      <c r="C827" s="2" t="s">
        <v>493</v>
      </c>
    </row>
    <row r="828" spans="1:3" x14ac:dyDescent="0.2">
      <c r="A828" s="2">
        <v>826</v>
      </c>
      <c r="B828" s="2">
        <f t="shared" ca="1" si="12"/>
        <v>0.27529279021565406</v>
      </c>
      <c r="C828" s="2" t="s">
        <v>492</v>
      </c>
    </row>
    <row r="829" spans="1:3" x14ac:dyDescent="0.2">
      <c r="A829" s="2">
        <v>827</v>
      </c>
      <c r="B829" s="2">
        <f t="shared" ca="1" si="12"/>
        <v>0.89643481156836979</v>
      </c>
      <c r="C829" s="2" t="s">
        <v>492</v>
      </c>
    </row>
    <row r="830" spans="1:3" x14ac:dyDescent="0.2">
      <c r="A830" s="2">
        <v>828</v>
      </c>
      <c r="B830" s="2">
        <f t="shared" ca="1" si="12"/>
        <v>0.72135923344748665</v>
      </c>
      <c r="C830" s="2" t="s">
        <v>492</v>
      </c>
    </row>
    <row r="831" spans="1:3" x14ac:dyDescent="0.2">
      <c r="A831" s="2">
        <v>829</v>
      </c>
      <c r="B831" s="2">
        <f t="shared" ca="1" si="12"/>
        <v>0.57078675839593473</v>
      </c>
      <c r="C831" s="2" t="s">
        <v>493</v>
      </c>
    </row>
    <row r="832" spans="1:3" x14ac:dyDescent="0.2">
      <c r="A832" s="2">
        <v>830</v>
      </c>
      <c r="B832" s="2">
        <f t="shared" ca="1" si="12"/>
        <v>0.62627333793925322</v>
      </c>
      <c r="C832" s="2" t="s">
        <v>492</v>
      </c>
    </row>
    <row r="833" spans="1:3" x14ac:dyDescent="0.2">
      <c r="A833" s="2">
        <v>831</v>
      </c>
      <c r="B833" s="2">
        <f t="shared" ca="1" si="12"/>
        <v>0.46586914306598243</v>
      </c>
      <c r="C833" s="2" t="s">
        <v>492</v>
      </c>
    </row>
    <row r="834" spans="1:3" x14ac:dyDescent="0.2">
      <c r="A834" s="2">
        <v>832</v>
      </c>
      <c r="B834" s="2">
        <f t="shared" ca="1" si="12"/>
        <v>0.56832855434089335</v>
      </c>
      <c r="C834" s="2" t="s">
        <v>492</v>
      </c>
    </row>
    <row r="835" spans="1:3" x14ac:dyDescent="0.2">
      <c r="A835" s="2">
        <v>833</v>
      </c>
      <c r="B835" s="2">
        <f t="shared" ref="B835:B898" ca="1" si="13">IF(C835="Bomb",_xlfn.NORM.INV(RAND(),0.7,0.1),_xlfn.NORM.INV(RAND(),0.6,0.15))</f>
        <v>0.6322036264894848</v>
      </c>
      <c r="C835" s="2" t="s">
        <v>493</v>
      </c>
    </row>
    <row r="836" spans="1:3" x14ac:dyDescent="0.2">
      <c r="A836" s="2">
        <v>834</v>
      </c>
      <c r="B836" s="2">
        <f t="shared" ca="1" si="13"/>
        <v>0.59729724082888958</v>
      </c>
      <c r="C836" s="2" t="s">
        <v>492</v>
      </c>
    </row>
    <row r="837" spans="1:3" x14ac:dyDescent="0.2">
      <c r="A837" s="2">
        <v>835</v>
      </c>
      <c r="B837" s="2">
        <f t="shared" ca="1" si="13"/>
        <v>0.5493697587976949</v>
      </c>
      <c r="C837" s="2" t="s">
        <v>493</v>
      </c>
    </row>
    <row r="838" spans="1:3" x14ac:dyDescent="0.2">
      <c r="A838" s="2">
        <v>836</v>
      </c>
      <c r="B838" s="2">
        <f t="shared" ca="1" si="13"/>
        <v>0.64957883703990871</v>
      </c>
      <c r="C838" s="2" t="s">
        <v>492</v>
      </c>
    </row>
    <row r="839" spans="1:3" x14ac:dyDescent="0.2">
      <c r="A839" s="2">
        <v>837</v>
      </c>
      <c r="B839" s="2">
        <f t="shared" ca="1" si="13"/>
        <v>0.87572396572681188</v>
      </c>
      <c r="C839" s="2" t="s">
        <v>493</v>
      </c>
    </row>
    <row r="840" spans="1:3" x14ac:dyDescent="0.2">
      <c r="A840" s="2">
        <v>838</v>
      </c>
      <c r="B840" s="2">
        <f t="shared" ca="1" si="13"/>
        <v>0.52086487753148758</v>
      </c>
      <c r="C840" s="2" t="s">
        <v>492</v>
      </c>
    </row>
    <row r="841" spans="1:3" x14ac:dyDescent="0.2">
      <c r="A841" s="2">
        <v>839</v>
      </c>
      <c r="B841" s="2">
        <f t="shared" ca="1" si="13"/>
        <v>0.6530582706653586</v>
      </c>
      <c r="C841" s="2" t="s">
        <v>493</v>
      </c>
    </row>
    <row r="842" spans="1:3" x14ac:dyDescent="0.2">
      <c r="A842" s="2">
        <v>840</v>
      </c>
      <c r="B842" s="2">
        <f t="shared" ca="1" si="13"/>
        <v>0.66770852898021837</v>
      </c>
      <c r="C842" s="2" t="s">
        <v>493</v>
      </c>
    </row>
    <row r="843" spans="1:3" x14ac:dyDescent="0.2">
      <c r="A843" s="2">
        <v>841</v>
      </c>
      <c r="B843" s="2">
        <f t="shared" ca="1" si="13"/>
        <v>0.71143562660007942</v>
      </c>
      <c r="C843" s="2" t="s">
        <v>493</v>
      </c>
    </row>
    <row r="844" spans="1:3" x14ac:dyDescent="0.2">
      <c r="A844" s="2">
        <v>842</v>
      </c>
      <c r="B844" s="2">
        <f t="shared" ca="1" si="13"/>
        <v>0.68975829760206819</v>
      </c>
      <c r="C844" s="2" t="s">
        <v>492</v>
      </c>
    </row>
    <row r="845" spans="1:3" x14ac:dyDescent="0.2">
      <c r="A845" s="2">
        <v>843</v>
      </c>
      <c r="B845" s="2">
        <f t="shared" ca="1" si="13"/>
        <v>0.68129635828070545</v>
      </c>
      <c r="C845" s="2" t="s">
        <v>492</v>
      </c>
    </row>
    <row r="846" spans="1:3" x14ac:dyDescent="0.2">
      <c r="A846" s="2">
        <v>844</v>
      </c>
      <c r="B846" s="2">
        <f t="shared" ca="1" si="13"/>
        <v>0.69969290480986446</v>
      </c>
      <c r="C846" s="2" t="s">
        <v>492</v>
      </c>
    </row>
    <row r="847" spans="1:3" x14ac:dyDescent="0.2">
      <c r="A847" s="2">
        <v>845</v>
      </c>
      <c r="B847" s="2">
        <f t="shared" ca="1" si="13"/>
        <v>0.7203783109976728</v>
      </c>
      <c r="C847" s="2" t="s">
        <v>492</v>
      </c>
    </row>
    <row r="848" spans="1:3" x14ac:dyDescent="0.2">
      <c r="A848" s="2">
        <v>846</v>
      </c>
      <c r="B848" s="2">
        <f t="shared" ca="1" si="13"/>
        <v>0.56613954364833097</v>
      </c>
      <c r="C848" s="2" t="s">
        <v>492</v>
      </c>
    </row>
    <row r="849" spans="1:3" x14ac:dyDescent="0.2">
      <c r="A849" s="2">
        <v>847</v>
      </c>
      <c r="B849" s="2">
        <f t="shared" ca="1" si="13"/>
        <v>0.73023969217802187</v>
      </c>
      <c r="C849" s="2" t="s">
        <v>493</v>
      </c>
    </row>
    <row r="850" spans="1:3" x14ac:dyDescent="0.2">
      <c r="A850" s="2">
        <v>848</v>
      </c>
      <c r="B850" s="2">
        <f t="shared" ca="1" si="13"/>
        <v>0.56641587954114381</v>
      </c>
      <c r="C850" s="2" t="s">
        <v>492</v>
      </c>
    </row>
    <row r="851" spans="1:3" x14ac:dyDescent="0.2">
      <c r="A851" s="2">
        <v>849</v>
      </c>
      <c r="B851" s="2">
        <f t="shared" ca="1" si="13"/>
        <v>0.89601103107305713</v>
      </c>
      <c r="C851" s="2" t="s">
        <v>493</v>
      </c>
    </row>
    <row r="852" spans="1:3" x14ac:dyDescent="0.2">
      <c r="A852" s="2">
        <v>850</v>
      </c>
      <c r="B852" s="2">
        <f t="shared" ca="1" si="13"/>
        <v>0.46964399577292959</v>
      </c>
      <c r="C852" s="2" t="s">
        <v>492</v>
      </c>
    </row>
    <row r="853" spans="1:3" x14ac:dyDescent="0.2">
      <c r="A853" s="2">
        <v>851</v>
      </c>
      <c r="B853" s="2">
        <f t="shared" ca="1" si="13"/>
        <v>0.58913108989486473</v>
      </c>
      <c r="C853" s="2" t="s">
        <v>492</v>
      </c>
    </row>
    <row r="854" spans="1:3" x14ac:dyDescent="0.2">
      <c r="A854" s="2">
        <v>852</v>
      </c>
      <c r="B854" s="2">
        <f t="shared" ca="1" si="13"/>
        <v>0.48273522436575617</v>
      </c>
      <c r="C854" s="2" t="s">
        <v>492</v>
      </c>
    </row>
    <row r="855" spans="1:3" x14ac:dyDescent="0.2">
      <c r="A855" s="2">
        <v>853</v>
      </c>
      <c r="B855" s="2">
        <f t="shared" ca="1" si="13"/>
        <v>0.66338301364051844</v>
      </c>
      <c r="C855" s="2" t="s">
        <v>492</v>
      </c>
    </row>
    <row r="856" spans="1:3" x14ac:dyDescent="0.2">
      <c r="A856" s="2">
        <v>854</v>
      </c>
      <c r="B856" s="2">
        <f t="shared" ca="1" si="13"/>
        <v>0.56306683155752801</v>
      </c>
      <c r="C856" s="2" t="s">
        <v>492</v>
      </c>
    </row>
    <row r="857" spans="1:3" x14ac:dyDescent="0.2">
      <c r="A857" s="2">
        <v>855</v>
      </c>
      <c r="B857" s="2">
        <f t="shared" ca="1" si="13"/>
        <v>0.75850897873249734</v>
      </c>
      <c r="C857" s="2" t="s">
        <v>493</v>
      </c>
    </row>
    <row r="858" spans="1:3" x14ac:dyDescent="0.2">
      <c r="A858" s="2">
        <v>856</v>
      </c>
      <c r="B858" s="2">
        <f t="shared" ca="1" si="13"/>
        <v>0.6726633741775655</v>
      </c>
      <c r="C858" s="2" t="s">
        <v>493</v>
      </c>
    </row>
    <row r="859" spans="1:3" x14ac:dyDescent="0.2">
      <c r="A859" s="2">
        <v>857</v>
      </c>
      <c r="B859" s="2">
        <f t="shared" ca="1" si="13"/>
        <v>0.82743412432868413</v>
      </c>
      <c r="C859" s="2" t="s">
        <v>492</v>
      </c>
    </row>
    <row r="860" spans="1:3" x14ac:dyDescent="0.2">
      <c r="A860" s="2">
        <v>858</v>
      </c>
      <c r="B860" s="2">
        <f t="shared" ca="1" si="13"/>
        <v>0.76128831091843951</v>
      </c>
      <c r="C860" s="2" t="s">
        <v>492</v>
      </c>
    </row>
    <row r="861" spans="1:3" x14ac:dyDescent="0.2">
      <c r="A861" s="2">
        <v>859</v>
      </c>
      <c r="B861" s="2">
        <f t="shared" ca="1" si="13"/>
        <v>0.56815193320753377</v>
      </c>
      <c r="C861" s="2" t="s">
        <v>492</v>
      </c>
    </row>
    <row r="862" spans="1:3" x14ac:dyDescent="0.2">
      <c r="A862" s="2">
        <v>860</v>
      </c>
      <c r="B862" s="2">
        <f t="shared" ca="1" si="13"/>
        <v>0.6242631202376111</v>
      </c>
      <c r="C862" s="2" t="s">
        <v>492</v>
      </c>
    </row>
    <row r="863" spans="1:3" x14ac:dyDescent="0.2">
      <c r="A863" s="2">
        <v>861</v>
      </c>
      <c r="B863" s="2">
        <f t="shared" ca="1" si="13"/>
        <v>0.73470509872861733</v>
      </c>
      <c r="C863" s="2" t="s">
        <v>493</v>
      </c>
    </row>
    <row r="864" spans="1:3" x14ac:dyDescent="0.2">
      <c r="A864" s="2">
        <v>862</v>
      </c>
      <c r="B864" s="2">
        <f t="shared" ca="1" si="13"/>
        <v>0.35700893677901191</v>
      </c>
      <c r="C864" s="2" t="s">
        <v>492</v>
      </c>
    </row>
    <row r="865" spans="1:3" x14ac:dyDescent="0.2">
      <c r="A865" s="2">
        <v>863</v>
      </c>
      <c r="B865" s="2">
        <f t="shared" ca="1" si="13"/>
        <v>0.82552005277833218</v>
      </c>
      <c r="C865" s="2" t="s">
        <v>492</v>
      </c>
    </row>
    <row r="866" spans="1:3" x14ac:dyDescent="0.2">
      <c r="A866" s="2">
        <v>864</v>
      </c>
      <c r="B866" s="2">
        <f t="shared" ca="1" si="13"/>
        <v>0.62110145353331536</v>
      </c>
      <c r="C866" s="2" t="s">
        <v>492</v>
      </c>
    </row>
    <row r="867" spans="1:3" x14ac:dyDescent="0.2">
      <c r="A867" s="2">
        <v>865</v>
      </c>
      <c r="B867" s="2">
        <f t="shared" ca="1" si="13"/>
        <v>0.79169679242087088</v>
      </c>
      <c r="C867" s="2" t="s">
        <v>492</v>
      </c>
    </row>
    <row r="868" spans="1:3" x14ac:dyDescent="0.2">
      <c r="A868" s="2">
        <v>866</v>
      </c>
      <c r="B868" s="2">
        <f t="shared" ca="1" si="13"/>
        <v>0.50145235529791843</v>
      </c>
      <c r="C868" s="2" t="s">
        <v>492</v>
      </c>
    </row>
    <row r="869" spans="1:3" x14ac:dyDescent="0.2">
      <c r="A869" s="2">
        <v>867</v>
      </c>
      <c r="B869" s="2">
        <f t="shared" ca="1" si="13"/>
        <v>0.6859178197499729</v>
      </c>
      <c r="C869" s="2" t="s">
        <v>492</v>
      </c>
    </row>
    <row r="870" spans="1:3" x14ac:dyDescent="0.2">
      <c r="A870" s="2">
        <v>868</v>
      </c>
      <c r="B870" s="2">
        <f t="shared" ca="1" si="13"/>
        <v>0.89859571885221146</v>
      </c>
      <c r="C870" s="2" t="s">
        <v>492</v>
      </c>
    </row>
    <row r="871" spans="1:3" x14ac:dyDescent="0.2">
      <c r="A871" s="2">
        <v>869</v>
      </c>
      <c r="B871" s="2">
        <f t="shared" ca="1" si="13"/>
        <v>0.68838608375934629</v>
      </c>
      <c r="C871" s="2" t="s">
        <v>492</v>
      </c>
    </row>
    <row r="872" spans="1:3" x14ac:dyDescent="0.2">
      <c r="A872" s="2">
        <v>870</v>
      </c>
      <c r="B872" s="2">
        <f t="shared" ca="1" si="13"/>
        <v>0.45124276444424449</v>
      </c>
      <c r="C872" s="2" t="s">
        <v>492</v>
      </c>
    </row>
    <row r="873" spans="1:3" x14ac:dyDescent="0.2">
      <c r="A873" s="2">
        <v>871</v>
      </c>
      <c r="B873" s="2">
        <f t="shared" ca="1" si="13"/>
        <v>0.67736750604746432</v>
      </c>
      <c r="C873" s="2" t="s">
        <v>493</v>
      </c>
    </row>
    <row r="874" spans="1:3" x14ac:dyDescent="0.2">
      <c r="A874" s="2">
        <v>872</v>
      </c>
      <c r="B874" s="2">
        <f t="shared" ca="1" si="13"/>
        <v>0.74971053667663556</v>
      </c>
      <c r="C874" s="2" t="s">
        <v>493</v>
      </c>
    </row>
    <row r="875" spans="1:3" x14ac:dyDescent="0.2">
      <c r="A875" s="2">
        <v>873</v>
      </c>
      <c r="B875" s="2">
        <f t="shared" ca="1" si="13"/>
        <v>0.66025918821226259</v>
      </c>
      <c r="C875" s="2" t="s">
        <v>493</v>
      </c>
    </row>
    <row r="876" spans="1:3" x14ac:dyDescent="0.2">
      <c r="A876" s="2">
        <v>874</v>
      </c>
      <c r="B876" s="2">
        <f t="shared" ca="1" si="13"/>
        <v>0.5831450912288767</v>
      </c>
      <c r="C876" s="2" t="s">
        <v>492</v>
      </c>
    </row>
    <row r="877" spans="1:3" x14ac:dyDescent="0.2">
      <c r="A877" s="2">
        <v>875</v>
      </c>
      <c r="B877" s="2">
        <f t="shared" ca="1" si="13"/>
        <v>0.62445142001332932</v>
      </c>
      <c r="C877" s="2" t="s">
        <v>492</v>
      </c>
    </row>
    <row r="878" spans="1:3" x14ac:dyDescent="0.2">
      <c r="A878" s="2">
        <v>876</v>
      </c>
      <c r="B878" s="2">
        <f t="shared" ca="1" si="13"/>
        <v>0.72075830433120525</v>
      </c>
      <c r="C878" s="2" t="s">
        <v>493</v>
      </c>
    </row>
    <row r="879" spans="1:3" x14ac:dyDescent="0.2">
      <c r="A879" s="2">
        <v>877</v>
      </c>
      <c r="B879" s="2">
        <f t="shared" ca="1" si="13"/>
        <v>0.632360651651379</v>
      </c>
      <c r="C879" s="2" t="s">
        <v>492</v>
      </c>
    </row>
    <row r="880" spans="1:3" x14ac:dyDescent="0.2">
      <c r="A880" s="2">
        <v>878</v>
      </c>
      <c r="B880" s="2">
        <f t="shared" ca="1" si="13"/>
        <v>0.79820163102570973</v>
      </c>
      <c r="C880" s="2" t="s">
        <v>492</v>
      </c>
    </row>
    <row r="881" spans="1:3" x14ac:dyDescent="0.2">
      <c r="A881" s="2">
        <v>879</v>
      </c>
      <c r="B881" s="2">
        <f t="shared" ca="1" si="13"/>
        <v>0.66768867325522407</v>
      </c>
      <c r="C881" s="2" t="s">
        <v>493</v>
      </c>
    </row>
    <row r="882" spans="1:3" x14ac:dyDescent="0.2">
      <c r="A882" s="2">
        <v>880</v>
      </c>
      <c r="B882" s="2">
        <f t="shared" ca="1" si="13"/>
        <v>0.75233510254860758</v>
      </c>
      <c r="C882" s="2" t="s">
        <v>493</v>
      </c>
    </row>
    <row r="883" spans="1:3" x14ac:dyDescent="0.2">
      <c r="A883" s="2">
        <v>881</v>
      </c>
      <c r="B883" s="2">
        <f t="shared" ca="1" si="13"/>
        <v>0.74683084269519073</v>
      </c>
      <c r="C883" s="2" t="s">
        <v>493</v>
      </c>
    </row>
    <row r="884" spans="1:3" x14ac:dyDescent="0.2">
      <c r="A884" s="2">
        <v>882</v>
      </c>
      <c r="B884" s="2">
        <f t="shared" ca="1" si="13"/>
        <v>0.56515356662868588</v>
      </c>
      <c r="C884" s="2" t="s">
        <v>493</v>
      </c>
    </row>
    <row r="885" spans="1:3" x14ac:dyDescent="0.2">
      <c r="A885" s="2">
        <v>883</v>
      </c>
      <c r="B885" s="2">
        <f t="shared" ca="1" si="13"/>
        <v>0.48036244179342785</v>
      </c>
      <c r="C885" s="2" t="s">
        <v>492</v>
      </c>
    </row>
    <row r="886" spans="1:3" x14ac:dyDescent="0.2">
      <c r="A886" s="2">
        <v>884</v>
      </c>
      <c r="B886" s="2">
        <f t="shared" ca="1" si="13"/>
        <v>0.50756841450305168</v>
      </c>
      <c r="C886" s="2" t="s">
        <v>492</v>
      </c>
    </row>
    <row r="887" spans="1:3" x14ac:dyDescent="0.2">
      <c r="A887" s="2">
        <v>885</v>
      </c>
      <c r="B887" s="2">
        <f t="shared" ca="1" si="13"/>
        <v>0.74330673651379187</v>
      </c>
      <c r="C887" s="2" t="s">
        <v>492</v>
      </c>
    </row>
    <row r="888" spans="1:3" x14ac:dyDescent="0.2">
      <c r="A888" s="2">
        <v>886</v>
      </c>
      <c r="B888" s="2">
        <f t="shared" ca="1" si="13"/>
        <v>0.77214631359610719</v>
      </c>
      <c r="C888" s="2" t="s">
        <v>493</v>
      </c>
    </row>
    <row r="889" spans="1:3" x14ac:dyDescent="0.2">
      <c r="A889" s="2">
        <v>887</v>
      </c>
      <c r="B889" s="2">
        <f t="shared" ca="1" si="13"/>
        <v>0.80909643317333346</v>
      </c>
      <c r="C889" s="2" t="s">
        <v>493</v>
      </c>
    </row>
    <row r="890" spans="1:3" x14ac:dyDescent="0.2">
      <c r="A890" s="2">
        <v>888</v>
      </c>
      <c r="B890" s="2">
        <f t="shared" ca="1" si="13"/>
        <v>0.77683806745449346</v>
      </c>
      <c r="C890" s="2" t="s">
        <v>493</v>
      </c>
    </row>
    <row r="891" spans="1:3" x14ac:dyDescent="0.2">
      <c r="A891" s="2">
        <v>889</v>
      </c>
      <c r="B891" s="2">
        <f t="shared" ca="1" si="13"/>
        <v>0.64255754581835134</v>
      </c>
      <c r="C891" s="2" t="s">
        <v>492</v>
      </c>
    </row>
    <row r="892" spans="1:3" x14ac:dyDescent="0.2">
      <c r="A892" s="2">
        <v>890</v>
      </c>
      <c r="B892" s="2">
        <f t="shared" ca="1" si="13"/>
        <v>0.46633386559062395</v>
      </c>
      <c r="C892" s="2" t="s">
        <v>492</v>
      </c>
    </row>
    <row r="893" spans="1:3" x14ac:dyDescent="0.2">
      <c r="A893" s="2">
        <v>891</v>
      </c>
      <c r="B893" s="2">
        <f t="shared" ca="1" si="13"/>
        <v>0.71633590425348448</v>
      </c>
      <c r="C893" s="2" t="s">
        <v>492</v>
      </c>
    </row>
    <row r="894" spans="1:3" x14ac:dyDescent="0.2">
      <c r="A894" s="2">
        <v>892</v>
      </c>
      <c r="B894" s="2">
        <f t="shared" ca="1" si="13"/>
        <v>0.76467423798149681</v>
      </c>
      <c r="C894" s="2" t="s">
        <v>493</v>
      </c>
    </row>
    <row r="895" spans="1:3" x14ac:dyDescent="0.2">
      <c r="A895" s="2">
        <v>893</v>
      </c>
      <c r="B895" s="2">
        <f t="shared" ca="1" si="13"/>
        <v>0.65094220499332855</v>
      </c>
      <c r="C895" s="2" t="s">
        <v>492</v>
      </c>
    </row>
    <row r="896" spans="1:3" x14ac:dyDescent="0.2">
      <c r="A896" s="2">
        <v>894</v>
      </c>
      <c r="B896" s="2">
        <f t="shared" ca="1" si="13"/>
        <v>0.71637331443797936</v>
      </c>
      <c r="C896" s="2" t="s">
        <v>493</v>
      </c>
    </row>
    <row r="897" spans="1:3" x14ac:dyDescent="0.2">
      <c r="A897" s="2">
        <v>895</v>
      </c>
      <c r="B897" s="2">
        <f t="shared" ca="1" si="13"/>
        <v>0.55997020655491225</v>
      </c>
      <c r="C897" s="2" t="s">
        <v>492</v>
      </c>
    </row>
    <row r="898" spans="1:3" x14ac:dyDescent="0.2">
      <c r="A898" s="2">
        <v>896</v>
      </c>
      <c r="B898" s="2">
        <f t="shared" ca="1" si="13"/>
        <v>0.76799508845090225</v>
      </c>
      <c r="C898" s="2" t="s">
        <v>493</v>
      </c>
    </row>
    <row r="899" spans="1:3" x14ac:dyDescent="0.2">
      <c r="A899" s="2">
        <v>897</v>
      </c>
      <c r="B899" s="2">
        <f t="shared" ref="B899:B962" ca="1" si="14">IF(C899="Bomb",_xlfn.NORM.INV(RAND(),0.7,0.1),_xlfn.NORM.INV(RAND(),0.6,0.15))</f>
        <v>0.67075989787463652</v>
      </c>
      <c r="C899" s="2" t="s">
        <v>493</v>
      </c>
    </row>
    <row r="900" spans="1:3" x14ac:dyDescent="0.2">
      <c r="A900" s="2">
        <v>898</v>
      </c>
      <c r="B900" s="2">
        <f t="shared" ca="1" si="14"/>
        <v>0.59409989467716573</v>
      </c>
      <c r="C900" s="2" t="s">
        <v>493</v>
      </c>
    </row>
    <row r="901" spans="1:3" x14ac:dyDescent="0.2">
      <c r="A901" s="2">
        <v>899</v>
      </c>
      <c r="B901" s="2">
        <f t="shared" ca="1" si="14"/>
        <v>0.82088413597083199</v>
      </c>
      <c r="C901" s="2" t="s">
        <v>492</v>
      </c>
    </row>
    <row r="902" spans="1:3" x14ac:dyDescent="0.2">
      <c r="A902" s="2">
        <v>900</v>
      </c>
      <c r="B902" s="2">
        <f t="shared" ca="1" si="14"/>
        <v>0.70961432765429211</v>
      </c>
      <c r="C902" s="2" t="s">
        <v>493</v>
      </c>
    </row>
    <row r="903" spans="1:3" x14ac:dyDescent="0.2">
      <c r="A903" s="2">
        <v>901</v>
      </c>
      <c r="B903" s="2">
        <f t="shared" ca="1" si="14"/>
        <v>0.52370925936221269</v>
      </c>
      <c r="C903" s="2" t="s">
        <v>493</v>
      </c>
    </row>
    <row r="904" spans="1:3" x14ac:dyDescent="0.2">
      <c r="A904" s="2">
        <v>902</v>
      </c>
      <c r="B904" s="2">
        <f t="shared" ca="1" si="14"/>
        <v>0.71262877512842515</v>
      </c>
      <c r="C904" s="2" t="s">
        <v>493</v>
      </c>
    </row>
    <row r="905" spans="1:3" x14ac:dyDescent="0.2">
      <c r="A905" s="2">
        <v>903</v>
      </c>
      <c r="B905" s="2">
        <f t="shared" ca="1" si="14"/>
        <v>0.68936554648229054</v>
      </c>
      <c r="C905" s="2" t="s">
        <v>493</v>
      </c>
    </row>
    <row r="906" spans="1:3" x14ac:dyDescent="0.2">
      <c r="A906" s="2">
        <v>904</v>
      </c>
      <c r="B906" s="2">
        <f t="shared" ca="1" si="14"/>
        <v>0.63077547773895104</v>
      </c>
      <c r="C906" s="2" t="s">
        <v>493</v>
      </c>
    </row>
    <row r="907" spans="1:3" x14ac:dyDescent="0.2">
      <c r="A907" s="2">
        <v>905</v>
      </c>
      <c r="B907" s="2">
        <f t="shared" ca="1" si="14"/>
        <v>0.5328328509638004</v>
      </c>
      <c r="C907" s="2" t="s">
        <v>492</v>
      </c>
    </row>
    <row r="908" spans="1:3" x14ac:dyDescent="0.2">
      <c r="A908" s="2">
        <v>906</v>
      </c>
      <c r="B908" s="2">
        <f t="shared" ca="1" si="14"/>
        <v>0.69561259104517381</v>
      </c>
      <c r="C908" s="2" t="s">
        <v>492</v>
      </c>
    </row>
    <row r="909" spans="1:3" x14ac:dyDescent="0.2">
      <c r="A909" s="2">
        <v>907</v>
      </c>
      <c r="B909" s="2">
        <f t="shared" ca="1" si="14"/>
        <v>0.55641644870513329</v>
      </c>
      <c r="C909" s="2" t="s">
        <v>492</v>
      </c>
    </row>
    <row r="910" spans="1:3" x14ac:dyDescent="0.2">
      <c r="A910" s="2">
        <v>908</v>
      </c>
      <c r="B910" s="2">
        <f t="shared" ca="1" si="14"/>
        <v>0.55062920053106801</v>
      </c>
      <c r="C910" s="2" t="s">
        <v>492</v>
      </c>
    </row>
    <row r="911" spans="1:3" x14ac:dyDescent="0.2">
      <c r="A911" s="2">
        <v>909</v>
      </c>
      <c r="B911" s="2">
        <f t="shared" ca="1" si="14"/>
        <v>0.40768604990489599</v>
      </c>
      <c r="C911" s="2" t="s">
        <v>492</v>
      </c>
    </row>
    <row r="912" spans="1:3" x14ac:dyDescent="0.2">
      <c r="A912" s="2">
        <v>910</v>
      </c>
      <c r="B912" s="2">
        <f t="shared" ca="1" si="14"/>
        <v>0.75887772976668688</v>
      </c>
      <c r="C912" s="2" t="s">
        <v>493</v>
      </c>
    </row>
    <row r="913" spans="1:3" x14ac:dyDescent="0.2">
      <c r="A913" s="2">
        <v>911</v>
      </c>
      <c r="B913" s="2">
        <f t="shared" ca="1" si="14"/>
        <v>0.67082931614825136</v>
      </c>
      <c r="C913" s="2" t="s">
        <v>492</v>
      </c>
    </row>
    <row r="914" spans="1:3" x14ac:dyDescent="0.2">
      <c r="A914" s="2">
        <v>912</v>
      </c>
      <c r="B914" s="2">
        <f t="shared" ca="1" si="14"/>
        <v>0.48656651151057106</v>
      </c>
      <c r="C914" s="2" t="s">
        <v>492</v>
      </c>
    </row>
    <row r="915" spans="1:3" x14ac:dyDescent="0.2">
      <c r="A915" s="2">
        <v>913</v>
      </c>
      <c r="B915" s="2">
        <f t="shared" ca="1" si="14"/>
        <v>0.75779491373383134</v>
      </c>
      <c r="C915" s="2" t="s">
        <v>492</v>
      </c>
    </row>
    <row r="916" spans="1:3" x14ac:dyDescent="0.2">
      <c r="A916" s="2">
        <v>914</v>
      </c>
      <c r="B916" s="2">
        <f t="shared" ca="1" si="14"/>
        <v>0.89642283833423453</v>
      </c>
      <c r="C916" s="2" t="s">
        <v>493</v>
      </c>
    </row>
    <row r="917" spans="1:3" x14ac:dyDescent="0.2">
      <c r="A917" s="2">
        <v>915</v>
      </c>
      <c r="B917" s="2">
        <f t="shared" ca="1" si="14"/>
        <v>0.65281290295604177</v>
      </c>
      <c r="C917" s="2" t="s">
        <v>492</v>
      </c>
    </row>
    <row r="918" spans="1:3" x14ac:dyDescent="0.2">
      <c r="A918" s="2">
        <v>916</v>
      </c>
      <c r="B918" s="2">
        <f t="shared" ca="1" si="14"/>
        <v>0.49278021071479383</v>
      </c>
      <c r="C918" s="2" t="s">
        <v>493</v>
      </c>
    </row>
    <row r="919" spans="1:3" x14ac:dyDescent="0.2">
      <c r="A919" s="2">
        <v>917</v>
      </c>
      <c r="B919" s="2">
        <f t="shared" ca="1" si="14"/>
        <v>0.66284376640779796</v>
      </c>
      <c r="C919" s="2" t="s">
        <v>492</v>
      </c>
    </row>
    <row r="920" spans="1:3" x14ac:dyDescent="0.2">
      <c r="A920" s="2">
        <v>918</v>
      </c>
      <c r="B920" s="2">
        <f t="shared" ca="1" si="14"/>
        <v>0.52049315600336299</v>
      </c>
      <c r="C920" s="2" t="s">
        <v>493</v>
      </c>
    </row>
    <row r="921" spans="1:3" x14ac:dyDescent="0.2">
      <c r="A921" s="2">
        <v>919</v>
      </c>
      <c r="B921" s="2">
        <f t="shared" ca="1" si="14"/>
        <v>0.23760852838268498</v>
      </c>
      <c r="C921" s="2" t="s">
        <v>492</v>
      </c>
    </row>
    <row r="922" spans="1:3" x14ac:dyDescent="0.2">
      <c r="A922" s="2">
        <v>920</v>
      </c>
      <c r="B922" s="2">
        <f t="shared" ca="1" si="14"/>
        <v>0.57210109160196743</v>
      </c>
      <c r="C922" s="2" t="s">
        <v>493</v>
      </c>
    </row>
    <row r="923" spans="1:3" x14ac:dyDescent="0.2">
      <c r="A923" s="2">
        <v>921</v>
      </c>
      <c r="B923" s="2">
        <f t="shared" ca="1" si="14"/>
        <v>0.91789136278043992</v>
      </c>
      <c r="C923" s="2" t="s">
        <v>493</v>
      </c>
    </row>
    <row r="924" spans="1:3" x14ac:dyDescent="0.2">
      <c r="A924" s="2">
        <v>922</v>
      </c>
      <c r="B924" s="2">
        <f t="shared" ca="1" si="14"/>
        <v>0.61577828749871732</v>
      </c>
      <c r="C924" s="2" t="s">
        <v>492</v>
      </c>
    </row>
    <row r="925" spans="1:3" x14ac:dyDescent="0.2">
      <c r="A925" s="2">
        <v>923</v>
      </c>
      <c r="B925" s="2">
        <f t="shared" ca="1" si="14"/>
        <v>0.81043308332317032</v>
      </c>
      <c r="C925" s="2" t="s">
        <v>492</v>
      </c>
    </row>
    <row r="926" spans="1:3" x14ac:dyDescent="0.2">
      <c r="A926" s="2">
        <v>924</v>
      </c>
      <c r="B926" s="2">
        <f t="shared" ca="1" si="14"/>
        <v>0.43973642389206791</v>
      </c>
      <c r="C926" s="2" t="s">
        <v>492</v>
      </c>
    </row>
    <row r="927" spans="1:3" x14ac:dyDescent="0.2">
      <c r="A927" s="2">
        <v>925</v>
      </c>
      <c r="B927" s="2">
        <f t="shared" ca="1" si="14"/>
        <v>0.93179998526689278</v>
      </c>
      <c r="C927" s="2" t="s">
        <v>493</v>
      </c>
    </row>
    <row r="928" spans="1:3" x14ac:dyDescent="0.2">
      <c r="A928" s="2">
        <v>926</v>
      </c>
      <c r="B928" s="2">
        <f t="shared" ca="1" si="14"/>
        <v>0.68892598604209332</v>
      </c>
      <c r="C928" s="2" t="s">
        <v>493</v>
      </c>
    </row>
    <row r="929" spans="1:3" x14ac:dyDescent="0.2">
      <c r="A929" s="2">
        <v>927</v>
      </c>
      <c r="B929" s="2">
        <f t="shared" ca="1" si="14"/>
        <v>0.77997221461105126</v>
      </c>
      <c r="C929" s="2" t="s">
        <v>493</v>
      </c>
    </row>
    <row r="930" spans="1:3" x14ac:dyDescent="0.2">
      <c r="A930" s="2">
        <v>928</v>
      </c>
      <c r="B930" s="2">
        <f t="shared" ca="1" si="14"/>
        <v>0.65223607775504377</v>
      </c>
      <c r="C930" s="2" t="s">
        <v>493</v>
      </c>
    </row>
    <row r="931" spans="1:3" x14ac:dyDescent="0.2">
      <c r="A931" s="2">
        <v>929</v>
      </c>
      <c r="B931" s="2">
        <f t="shared" ca="1" si="14"/>
        <v>0.65922080255588689</v>
      </c>
      <c r="C931" s="2" t="s">
        <v>493</v>
      </c>
    </row>
    <row r="932" spans="1:3" x14ac:dyDescent="0.2">
      <c r="A932" s="2">
        <v>930</v>
      </c>
      <c r="B932" s="2">
        <f t="shared" ca="1" si="14"/>
        <v>0.46690836311752715</v>
      </c>
      <c r="C932" s="2" t="s">
        <v>493</v>
      </c>
    </row>
    <row r="933" spans="1:3" x14ac:dyDescent="0.2">
      <c r="A933" s="2">
        <v>931</v>
      </c>
      <c r="B933" s="2">
        <f t="shared" ca="1" si="14"/>
        <v>0.3619719576706798</v>
      </c>
      <c r="C933" s="2" t="s">
        <v>492</v>
      </c>
    </row>
    <row r="934" spans="1:3" x14ac:dyDescent="0.2">
      <c r="A934" s="2">
        <v>932</v>
      </c>
      <c r="B934" s="2">
        <f t="shared" ca="1" si="14"/>
        <v>0.83036073278853451</v>
      </c>
      <c r="C934" s="2" t="s">
        <v>493</v>
      </c>
    </row>
    <row r="935" spans="1:3" x14ac:dyDescent="0.2">
      <c r="A935" s="2">
        <v>933</v>
      </c>
      <c r="B935" s="2">
        <f t="shared" ca="1" si="14"/>
        <v>0.77823096594254515</v>
      </c>
      <c r="C935" s="2" t="s">
        <v>492</v>
      </c>
    </row>
    <row r="936" spans="1:3" x14ac:dyDescent="0.2">
      <c r="A936" s="2">
        <v>934</v>
      </c>
      <c r="B936" s="2">
        <f t="shared" ca="1" si="14"/>
        <v>0.73276667872547652</v>
      </c>
      <c r="C936" s="2" t="s">
        <v>493</v>
      </c>
    </row>
    <row r="937" spans="1:3" x14ac:dyDescent="0.2">
      <c r="A937" s="2">
        <v>935</v>
      </c>
      <c r="B937" s="2">
        <f t="shared" ca="1" si="14"/>
        <v>0.66104302608471177</v>
      </c>
      <c r="C937" s="2" t="s">
        <v>493</v>
      </c>
    </row>
    <row r="938" spans="1:3" x14ac:dyDescent="0.2">
      <c r="A938" s="2">
        <v>936</v>
      </c>
      <c r="B938" s="2">
        <f t="shared" ca="1" si="14"/>
        <v>0.26908048985110988</v>
      </c>
      <c r="C938" s="2" t="s">
        <v>492</v>
      </c>
    </row>
    <row r="939" spans="1:3" x14ac:dyDescent="0.2">
      <c r="A939" s="2">
        <v>937</v>
      </c>
      <c r="B939" s="2">
        <f t="shared" ca="1" si="14"/>
        <v>0.39156992328121532</v>
      </c>
      <c r="C939" s="2" t="s">
        <v>492</v>
      </c>
    </row>
    <row r="940" spans="1:3" x14ac:dyDescent="0.2">
      <c r="A940" s="2">
        <v>938</v>
      </c>
      <c r="B940" s="2">
        <f t="shared" ca="1" si="14"/>
        <v>0.61059942139135981</v>
      </c>
      <c r="C940" s="2" t="s">
        <v>493</v>
      </c>
    </row>
    <row r="941" spans="1:3" x14ac:dyDescent="0.2">
      <c r="A941" s="2">
        <v>939</v>
      </c>
      <c r="B941" s="2">
        <f t="shared" ca="1" si="14"/>
        <v>0.78418728145621752</v>
      </c>
      <c r="C941" s="2" t="s">
        <v>493</v>
      </c>
    </row>
    <row r="942" spans="1:3" x14ac:dyDescent="0.2">
      <c r="A942" s="2">
        <v>940</v>
      </c>
      <c r="B942" s="2">
        <f t="shared" ca="1" si="14"/>
        <v>0.35051563340308434</v>
      </c>
      <c r="C942" s="2" t="s">
        <v>492</v>
      </c>
    </row>
    <row r="943" spans="1:3" x14ac:dyDescent="0.2">
      <c r="A943" s="2">
        <v>941</v>
      </c>
      <c r="B943" s="2">
        <f t="shared" ca="1" si="14"/>
        <v>0.71085922765931153</v>
      </c>
      <c r="C943" s="2" t="s">
        <v>492</v>
      </c>
    </row>
    <row r="944" spans="1:3" x14ac:dyDescent="0.2">
      <c r="A944" s="2">
        <v>942</v>
      </c>
      <c r="B944" s="2">
        <f t="shared" ca="1" si="14"/>
        <v>0.51925206677425106</v>
      </c>
      <c r="C944" s="2" t="s">
        <v>492</v>
      </c>
    </row>
    <row r="945" spans="1:3" x14ac:dyDescent="0.2">
      <c r="A945" s="2">
        <v>943</v>
      </c>
      <c r="B945" s="2">
        <f t="shared" ca="1" si="14"/>
        <v>0.83365011238737496</v>
      </c>
      <c r="C945" s="2" t="s">
        <v>492</v>
      </c>
    </row>
    <row r="946" spans="1:3" x14ac:dyDescent="0.2">
      <c r="A946" s="2">
        <v>944</v>
      </c>
      <c r="B946" s="2">
        <f t="shared" ca="1" si="14"/>
        <v>0.51769242155601891</v>
      </c>
      <c r="C946" s="2" t="s">
        <v>492</v>
      </c>
    </row>
    <row r="947" spans="1:3" x14ac:dyDescent="0.2">
      <c r="A947" s="2">
        <v>945</v>
      </c>
      <c r="B947" s="2">
        <f t="shared" ca="1" si="14"/>
        <v>0.71442262994882677</v>
      </c>
      <c r="C947" s="2" t="s">
        <v>493</v>
      </c>
    </row>
    <row r="948" spans="1:3" x14ac:dyDescent="0.2">
      <c r="A948" s="2">
        <v>946</v>
      </c>
      <c r="B948" s="2">
        <f t="shared" ca="1" si="14"/>
        <v>0.46045081553721723</v>
      </c>
      <c r="C948" s="2" t="s">
        <v>492</v>
      </c>
    </row>
    <row r="949" spans="1:3" x14ac:dyDescent="0.2">
      <c r="A949" s="2">
        <v>947</v>
      </c>
      <c r="B949" s="2">
        <f t="shared" ca="1" si="14"/>
        <v>0.77960979904683469</v>
      </c>
      <c r="C949" s="2" t="s">
        <v>493</v>
      </c>
    </row>
    <row r="950" spans="1:3" x14ac:dyDescent="0.2">
      <c r="A950" s="2">
        <v>948</v>
      </c>
      <c r="B950" s="2">
        <f t="shared" ca="1" si="14"/>
        <v>0.34132357542145636</v>
      </c>
      <c r="C950" s="2" t="s">
        <v>492</v>
      </c>
    </row>
    <row r="951" spans="1:3" x14ac:dyDescent="0.2">
      <c r="A951" s="2">
        <v>949</v>
      </c>
      <c r="B951" s="2">
        <f t="shared" ca="1" si="14"/>
        <v>0.59221115626467269</v>
      </c>
      <c r="C951" s="2" t="s">
        <v>493</v>
      </c>
    </row>
    <row r="952" spans="1:3" x14ac:dyDescent="0.2">
      <c r="A952" s="2">
        <v>950</v>
      </c>
      <c r="B952" s="2">
        <f t="shared" ca="1" si="14"/>
        <v>0.53777855484025494</v>
      </c>
      <c r="C952" s="2" t="s">
        <v>493</v>
      </c>
    </row>
    <row r="953" spans="1:3" x14ac:dyDescent="0.2">
      <c r="A953" s="2">
        <v>951</v>
      </c>
      <c r="B953" s="2">
        <f t="shared" ca="1" si="14"/>
        <v>0.40981251540385644</v>
      </c>
      <c r="C953" s="2" t="s">
        <v>492</v>
      </c>
    </row>
    <row r="954" spans="1:3" x14ac:dyDescent="0.2">
      <c r="A954" s="2">
        <v>952</v>
      </c>
      <c r="B954" s="2">
        <f t="shared" ca="1" si="14"/>
        <v>0.63904071121232919</v>
      </c>
      <c r="C954" s="2" t="s">
        <v>492</v>
      </c>
    </row>
    <row r="955" spans="1:3" x14ac:dyDescent="0.2">
      <c r="A955" s="2">
        <v>953</v>
      </c>
      <c r="B955" s="2">
        <f t="shared" ca="1" si="14"/>
        <v>0.56861934259806568</v>
      </c>
      <c r="C955" s="2" t="s">
        <v>493</v>
      </c>
    </row>
    <row r="956" spans="1:3" x14ac:dyDescent="0.2">
      <c r="A956" s="2">
        <v>954</v>
      </c>
      <c r="B956" s="2">
        <f t="shared" ca="1" si="14"/>
        <v>0.76600371888119201</v>
      </c>
      <c r="C956" s="2" t="s">
        <v>492</v>
      </c>
    </row>
    <row r="957" spans="1:3" x14ac:dyDescent="0.2">
      <c r="A957" s="2">
        <v>955</v>
      </c>
      <c r="B957" s="2">
        <f t="shared" ca="1" si="14"/>
        <v>0.88731807657406858</v>
      </c>
      <c r="C957" s="2" t="s">
        <v>493</v>
      </c>
    </row>
    <row r="958" spans="1:3" x14ac:dyDescent="0.2">
      <c r="A958" s="2">
        <v>956</v>
      </c>
      <c r="B958" s="2">
        <f t="shared" ca="1" si="14"/>
        <v>0.70911235561650898</v>
      </c>
      <c r="C958" s="2" t="s">
        <v>493</v>
      </c>
    </row>
    <row r="959" spans="1:3" x14ac:dyDescent="0.2">
      <c r="A959" s="2">
        <v>957</v>
      </c>
      <c r="B959" s="2">
        <f t="shared" ca="1" si="14"/>
        <v>0.53411979293618628</v>
      </c>
      <c r="C959" s="2" t="s">
        <v>492</v>
      </c>
    </row>
    <row r="960" spans="1:3" x14ac:dyDescent="0.2">
      <c r="A960" s="2">
        <v>958</v>
      </c>
      <c r="B960" s="2">
        <f t="shared" ca="1" si="14"/>
        <v>0.58559770165737368</v>
      </c>
      <c r="C960" s="2" t="s">
        <v>493</v>
      </c>
    </row>
    <row r="961" spans="1:3" x14ac:dyDescent="0.2">
      <c r="A961" s="2">
        <v>959</v>
      </c>
      <c r="B961" s="2">
        <f t="shared" ca="1" si="14"/>
        <v>0.43115514484663175</v>
      </c>
      <c r="C961" s="2" t="s">
        <v>492</v>
      </c>
    </row>
    <row r="962" spans="1:3" x14ac:dyDescent="0.2">
      <c r="A962" s="2">
        <v>960</v>
      </c>
      <c r="B962" s="2">
        <f t="shared" ca="1" si="14"/>
        <v>0.58039016392713405</v>
      </c>
      <c r="C962" s="2" t="s">
        <v>492</v>
      </c>
    </row>
    <row r="963" spans="1:3" x14ac:dyDescent="0.2">
      <c r="A963" s="2">
        <v>961</v>
      </c>
      <c r="B963" s="2">
        <f t="shared" ref="B963:B1002" ca="1" si="15">IF(C963="Bomb",_xlfn.NORM.INV(RAND(),0.7,0.1),_xlfn.NORM.INV(RAND(),0.6,0.15))</f>
        <v>0.67984244609094158</v>
      </c>
      <c r="C963" s="2" t="s">
        <v>493</v>
      </c>
    </row>
    <row r="964" spans="1:3" x14ac:dyDescent="0.2">
      <c r="A964" s="2">
        <v>962</v>
      </c>
      <c r="B964" s="2">
        <f t="shared" ca="1" si="15"/>
        <v>0.54851041670296929</v>
      </c>
      <c r="C964" s="2" t="s">
        <v>493</v>
      </c>
    </row>
    <row r="965" spans="1:3" x14ac:dyDescent="0.2">
      <c r="A965" s="2">
        <v>963</v>
      </c>
      <c r="B965" s="2">
        <f t="shared" ca="1" si="15"/>
        <v>0.73347819823401239</v>
      </c>
      <c r="C965" s="2" t="s">
        <v>493</v>
      </c>
    </row>
    <row r="966" spans="1:3" x14ac:dyDescent="0.2">
      <c r="A966" s="2">
        <v>964</v>
      </c>
      <c r="B966" s="2">
        <f t="shared" ca="1" si="15"/>
        <v>0.53848023202187478</v>
      </c>
      <c r="C966" s="2" t="s">
        <v>493</v>
      </c>
    </row>
    <row r="967" spans="1:3" x14ac:dyDescent="0.2">
      <c r="A967" s="2">
        <v>965</v>
      </c>
      <c r="B967" s="2">
        <f t="shared" ca="1" si="15"/>
        <v>0.78946003089040229</v>
      </c>
      <c r="C967" s="2" t="s">
        <v>493</v>
      </c>
    </row>
    <row r="968" spans="1:3" x14ac:dyDescent="0.2">
      <c r="A968" s="2">
        <v>966</v>
      </c>
      <c r="B968" s="2">
        <f t="shared" ca="1" si="15"/>
        <v>0.51076388080460067</v>
      </c>
      <c r="C968" s="2" t="s">
        <v>493</v>
      </c>
    </row>
    <row r="969" spans="1:3" x14ac:dyDescent="0.2">
      <c r="A969" s="2">
        <v>967</v>
      </c>
      <c r="B969" s="2">
        <f t="shared" ca="1" si="15"/>
        <v>0.77922834996754764</v>
      </c>
      <c r="C969" s="2" t="s">
        <v>493</v>
      </c>
    </row>
    <row r="970" spans="1:3" x14ac:dyDescent="0.2">
      <c r="A970" s="2">
        <v>968</v>
      </c>
      <c r="B970" s="2">
        <f t="shared" ca="1" si="15"/>
        <v>0.90248875857934641</v>
      </c>
      <c r="C970" s="2" t="s">
        <v>493</v>
      </c>
    </row>
    <row r="971" spans="1:3" x14ac:dyDescent="0.2">
      <c r="A971" s="2">
        <v>969</v>
      </c>
      <c r="B971" s="2">
        <f t="shared" ca="1" si="15"/>
        <v>0.86166978931797122</v>
      </c>
      <c r="C971" s="2" t="s">
        <v>492</v>
      </c>
    </row>
    <row r="972" spans="1:3" x14ac:dyDescent="0.2">
      <c r="A972" s="2">
        <v>970</v>
      </c>
      <c r="B972" s="2">
        <f t="shared" ca="1" si="15"/>
        <v>0.31332905931548682</v>
      </c>
      <c r="C972" s="2" t="s">
        <v>492</v>
      </c>
    </row>
    <row r="973" spans="1:3" x14ac:dyDescent="0.2">
      <c r="A973" s="2">
        <v>971</v>
      </c>
      <c r="B973" s="2">
        <f t="shared" ca="1" si="15"/>
        <v>0.63453615878754777</v>
      </c>
      <c r="C973" s="2" t="s">
        <v>493</v>
      </c>
    </row>
    <row r="974" spans="1:3" x14ac:dyDescent="0.2">
      <c r="A974" s="2">
        <v>972</v>
      </c>
      <c r="B974" s="2">
        <f t="shared" ca="1" si="15"/>
        <v>0.65459830644141659</v>
      </c>
      <c r="C974" s="2" t="s">
        <v>492</v>
      </c>
    </row>
    <row r="975" spans="1:3" x14ac:dyDescent="0.2">
      <c r="A975" s="2">
        <v>973</v>
      </c>
      <c r="B975" s="2">
        <f t="shared" ca="1" si="15"/>
        <v>0.72213635866201931</v>
      </c>
      <c r="C975" s="2" t="s">
        <v>493</v>
      </c>
    </row>
    <row r="976" spans="1:3" x14ac:dyDescent="0.2">
      <c r="A976" s="2">
        <v>974</v>
      </c>
      <c r="B976" s="2">
        <f t="shared" ca="1" si="15"/>
        <v>0.68549441577442227</v>
      </c>
      <c r="C976" s="2" t="s">
        <v>493</v>
      </c>
    </row>
    <row r="977" spans="1:3" x14ac:dyDescent="0.2">
      <c r="A977" s="2">
        <v>975</v>
      </c>
      <c r="B977" s="2">
        <f t="shared" ca="1" si="15"/>
        <v>0.77617745685230188</v>
      </c>
      <c r="C977" s="2" t="s">
        <v>493</v>
      </c>
    </row>
    <row r="978" spans="1:3" x14ac:dyDescent="0.2">
      <c r="A978" s="2">
        <v>976</v>
      </c>
      <c r="B978" s="2">
        <f t="shared" ca="1" si="15"/>
        <v>0.6545032208174657</v>
      </c>
      <c r="C978" s="2" t="s">
        <v>493</v>
      </c>
    </row>
    <row r="979" spans="1:3" x14ac:dyDescent="0.2">
      <c r="A979" s="2">
        <v>977</v>
      </c>
      <c r="B979" s="2">
        <f t="shared" ca="1" si="15"/>
        <v>0.66876344095838769</v>
      </c>
      <c r="C979" s="2" t="s">
        <v>493</v>
      </c>
    </row>
    <row r="980" spans="1:3" x14ac:dyDescent="0.2">
      <c r="A980" s="2">
        <v>978</v>
      </c>
      <c r="B980" s="2">
        <f t="shared" ca="1" si="15"/>
        <v>0.66749635099010218</v>
      </c>
      <c r="C980" s="2" t="s">
        <v>493</v>
      </c>
    </row>
    <row r="981" spans="1:3" x14ac:dyDescent="0.2">
      <c r="A981" s="2">
        <v>979</v>
      </c>
      <c r="B981" s="2">
        <f t="shared" ca="1" si="15"/>
        <v>0.72145715088974072</v>
      </c>
      <c r="C981" s="2" t="s">
        <v>493</v>
      </c>
    </row>
    <row r="982" spans="1:3" x14ac:dyDescent="0.2">
      <c r="A982" s="2">
        <v>980</v>
      </c>
      <c r="B982" s="2">
        <f t="shared" ca="1" si="15"/>
        <v>0.57164939121092351</v>
      </c>
      <c r="C982" s="2" t="s">
        <v>492</v>
      </c>
    </row>
    <row r="983" spans="1:3" x14ac:dyDescent="0.2">
      <c r="A983" s="2">
        <v>981</v>
      </c>
      <c r="B983" s="2">
        <f t="shared" ca="1" si="15"/>
        <v>0.53905588269538629</v>
      </c>
      <c r="C983" s="2" t="s">
        <v>492</v>
      </c>
    </row>
    <row r="984" spans="1:3" x14ac:dyDescent="0.2">
      <c r="A984" s="2">
        <v>982</v>
      </c>
      <c r="B984" s="2">
        <f t="shared" ca="1" si="15"/>
        <v>0.58961557402325204</v>
      </c>
      <c r="C984" s="2" t="s">
        <v>493</v>
      </c>
    </row>
    <row r="985" spans="1:3" x14ac:dyDescent="0.2">
      <c r="A985" s="2">
        <v>983</v>
      </c>
      <c r="B985" s="2">
        <f t="shared" ca="1" si="15"/>
        <v>0.85696744854789886</v>
      </c>
      <c r="C985" s="2" t="s">
        <v>493</v>
      </c>
    </row>
    <row r="986" spans="1:3" x14ac:dyDescent="0.2">
      <c r="A986" s="2">
        <v>984</v>
      </c>
      <c r="B986" s="2">
        <f t="shared" ca="1" si="15"/>
        <v>0.56547827310281096</v>
      </c>
      <c r="C986" s="2" t="s">
        <v>492</v>
      </c>
    </row>
    <row r="987" spans="1:3" x14ac:dyDescent="0.2">
      <c r="A987" s="2">
        <v>985</v>
      </c>
      <c r="B987" s="2">
        <f t="shared" ca="1" si="15"/>
        <v>0.51844351093872787</v>
      </c>
      <c r="C987" s="2" t="s">
        <v>492</v>
      </c>
    </row>
    <row r="988" spans="1:3" x14ac:dyDescent="0.2">
      <c r="A988" s="2">
        <v>986</v>
      </c>
      <c r="B988" s="2">
        <f t="shared" ca="1" si="15"/>
        <v>0.74741980413307618</v>
      </c>
      <c r="C988" s="2" t="s">
        <v>493</v>
      </c>
    </row>
    <row r="989" spans="1:3" x14ac:dyDescent="0.2">
      <c r="A989" s="2">
        <v>987</v>
      </c>
      <c r="B989" s="2">
        <f t="shared" ca="1" si="15"/>
        <v>0.90456287973409055</v>
      </c>
      <c r="C989" s="2" t="s">
        <v>492</v>
      </c>
    </row>
    <row r="990" spans="1:3" x14ac:dyDescent="0.2">
      <c r="A990" s="2">
        <v>988</v>
      </c>
      <c r="B990" s="2">
        <f t="shared" ca="1" si="15"/>
        <v>0.51735980021425365</v>
      </c>
      <c r="C990" s="2" t="s">
        <v>492</v>
      </c>
    </row>
    <row r="991" spans="1:3" x14ac:dyDescent="0.2">
      <c r="A991" s="2">
        <v>989</v>
      </c>
      <c r="B991" s="2">
        <f t="shared" ca="1" si="15"/>
        <v>0.62236344547880784</v>
      </c>
      <c r="C991" s="2" t="s">
        <v>493</v>
      </c>
    </row>
    <row r="992" spans="1:3" x14ac:dyDescent="0.2">
      <c r="A992" s="2">
        <v>990</v>
      </c>
      <c r="B992" s="2">
        <f t="shared" ca="1" si="15"/>
        <v>0.34491236865861014</v>
      </c>
      <c r="C992" s="2" t="s">
        <v>492</v>
      </c>
    </row>
    <row r="993" spans="1:3" x14ac:dyDescent="0.2">
      <c r="A993" s="2">
        <v>991</v>
      </c>
      <c r="B993" s="2">
        <f t="shared" ca="1" si="15"/>
        <v>0.73687058022300134</v>
      </c>
      <c r="C993" s="2" t="s">
        <v>493</v>
      </c>
    </row>
    <row r="994" spans="1:3" x14ac:dyDescent="0.2">
      <c r="A994" s="2">
        <v>992</v>
      </c>
      <c r="B994" s="2">
        <f t="shared" ca="1" si="15"/>
        <v>0.52326020999424039</v>
      </c>
      <c r="C994" s="2" t="s">
        <v>492</v>
      </c>
    </row>
    <row r="995" spans="1:3" x14ac:dyDescent="0.2">
      <c r="A995" s="2">
        <v>993</v>
      </c>
      <c r="B995" s="2">
        <f t="shared" ca="1" si="15"/>
        <v>0.6298848101327863</v>
      </c>
      <c r="C995" s="2" t="s">
        <v>493</v>
      </c>
    </row>
    <row r="996" spans="1:3" x14ac:dyDescent="0.2">
      <c r="A996" s="2">
        <v>994</v>
      </c>
      <c r="B996" s="2">
        <f t="shared" ca="1" si="15"/>
        <v>0.66036997771776662</v>
      </c>
      <c r="C996" s="2" t="s">
        <v>493</v>
      </c>
    </row>
    <row r="997" spans="1:3" x14ac:dyDescent="0.2">
      <c r="A997" s="2">
        <v>995</v>
      </c>
      <c r="B997" s="2">
        <f t="shared" ca="1" si="15"/>
        <v>0.55253445794111022</v>
      </c>
      <c r="C997" s="2" t="s">
        <v>492</v>
      </c>
    </row>
    <row r="998" spans="1:3" x14ac:dyDescent="0.2">
      <c r="A998" s="2">
        <v>996</v>
      </c>
      <c r="B998" s="2">
        <f t="shared" ca="1" si="15"/>
        <v>0.68894602560362828</v>
      </c>
      <c r="C998" s="2" t="s">
        <v>493</v>
      </c>
    </row>
    <row r="999" spans="1:3" x14ac:dyDescent="0.2">
      <c r="A999" s="2">
        <v>997</v>
      </c>
      <c r="B999" s="2">
        <f t="shared" ca="1" si="15"/>
        <v>0.34586024160225692</v>
      </c>
      <c r="C999" s="2" t="s">
        <v>492</v>
      </c>
    </row>
    <row r="1000" spans="1:3" x14ac:dyDescent="0.2">
      <c r="A1000" s="2">
        <v>998</v>
      </c>
      <c r="B1000" s="2">
        <f t="shared" ca="1" si="15"/>
        <v>0.6000687657756083</v>
      </c>
      <c r="C1000" s="2" t="s">
        <v>492</v>
      </c>
    </row>
    <row r="1001" spans="1:3" x14ac:dyDescent="0.2">
      <c r="A1001" s="2">
        <v>999</v>
      </c>
      <c r="B1001" s="2">
        <f t="shared" ca="1" si="15"/>
        <v>0.67681304512671747</v>
      </c>
      <c r="C1001" s="2" t="s">
        <v>492</v>
      </c>
    </row>
    <row r="1002" spans="1:3" x14ac:dyDescent="0.2">
      <c r="A1002" s="2">
        <v>1000</v>
      </c>
      <c r="B1002" s="2">
        <f t="shared" ca="1" si="15"/>
        <v>0.60132975066752692</v>
      </c>
      <c r="C1002" s="2" t="s">
        <v>492</v>
      </c>
    </row>
  </sheetData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03D8B-FDC4-8143-ABC4-D9610DF8BA33}">
  <sheetPr codeName="Sheet72">
    <tabColor rgb="FFFF0000"/>
  </sheetPr>
  <dimension ref="A2:C1002"/>
  <sheetViews>
    <sheetView workbookViewId="0"/>
  </sheetViews>
  <sheetFormatPr baseColWidth="10" defaultRowHeight="16" x14ac:dyDescent="0.2"/>
  <cols>
    <col min="1" max="16384" width="10.83203125" style="2"/>
  </cols>
  <sheetData>
    <row r="2" spans="1:3" x14ac:dyDescent="0.2">
      <c r="B2" s="2" t="s">
        <v>497</v>
      </c>
      <c r="C2" s="2" t="s">
        <v>13</v>
      </c>
    </row>
    <row r="3" spans="1:3" x14ac:dyDescent="0.2">
      <c r="A3" s="2">
        <v>1</v>
      </c>
      <c r="B3" s="2">
        <f ca="1">IF(C3="Bomb",_xlfn.NORM.INV(RAND(),0.7,0.07),1-_xlfn.NORM.INV(RAND(),0.7,0.07))</f>
        <v>0.76878784596103289</v>
      </c>
      <c r="C3" s="2" t="str">
        <f ca="1">IF(RAND()&lt;0.5,"Bomb","Bird")</f>
        <v>Bomb</v>
      </c>
    </row>
    <row r="4" spans="1:3" x14ac:dyDescent="0.2">
      <c r="A4" s="2">
        <v>2</v>
      </c>
    </row>
    <row r="5" spans="1:3" x14ac:dyDescent="0.2">
      <c r="A5" s="2">
        <v>3</v>
      </c>
    </row>
    <row r="6" spans="1:3" x14ac:dyDescent="0.2">
      <c r="A6" s="2">
        <v>4</v>
      </c>
    </row>
    <row r="7" spans="1:3" x14ac:dyDescent="0.2">
      <c r="A7" s="2">
        <v>5</v>
      </c>
    </row>
    <row r="8" spans="1:3" x14ac:dyDescent="0.2">
      <c r="A8" s="2">
        <v>6</v>
      </c>
    </row>
    <row r="9" spans="1:3" x14ac:dyDescent="0.2">
      <c r="A9" s="2">
        <v>7</v>
      </c>
    </row>
    <row r="10" spans="1:3" x14ac:dyDescent="0.2">
      <c r="A10" s="2">
        <v>8</v>
      </c>
    </row>
    <row r="11" spans="1:3" x14ac:dyDescent="0.2">
      <c r="A11" s="2">
        <v>9</v>
      </c>
    </row>
    <row r="12" spans="1:3" x14ac:dyDescent="0.2">
      <c r="A12" s="2">
        <v>10</v>
      </c>
    </row>
    <row r="13" spans="1:3" x14ac:dyDescent="0.2">
      <c r="A13" s="2">
        <v>11</v>
      </c>
    </row>
    <row r="14" spans="1:3" x14ac:dyDescent="0.2">
      <c r="A14" s="2">
        <v>12</v>
      </c>
    </row>
    <row r="15" spans="1:3" x14ac:dyDescent="0.2">
      <c r="A15" s="2">
        <v>13</v>
      </c>
    </row>
    <row r="16" spans="1:3" x14ac:dyDescent="0.2">
      <c r="A16" s="2">
        <v>14</v>
      </c>
    </row>
    <row r="17" spans="1:1" x14ac:dyDescent="0.2">
      <c r="A17" s="2">
        <v>15</v>
      </c>
    </row>
    <row r="18" spans="1:1" x14ac:dyDescent="0.2">
      <c r="A18" s="2">
        <v>16</v>
      </c>
    </row>
    <row r="19" spans="1:1" x14ac:dyDescent="0.2">
      <c r="A19" s="2">
        <v>17</v>
      </c>
    </row>
    <row r="20" spans="1:1" x14ac:dyDescent="0.2">
      <c r="A20" s="2">
        <v>18</v>
      </c>
    </row>
    <row r="21" spans="1:1" x14ac:dyDescent="0.2">
      <c r="A21" s="2">
        <v>19</v>
      </c>
    </row>
    <row r="22" spans="1:1" x14ac:dyDescent="0.2">
      <c r="A22" s="2">
        <v>20</v>
      </c>
    </row>
    <row r="23" spans="1:1" x14ac:dyDescent="0.2">
      <c r="A23" s="2">
        <v>21</v>
      </c>
    </row>
    <row r="24" spans="1:1" x14ac:dyDescent="0.2">
      <c r="A24" s="2">
        <v>22</v>
      </c>
    </row>
    <row r="25" spans="1:1" x14ac:dyDescent="0.2">
      <c r="A25" s="2">
        <v>23</v>
      </c>
    </row>
    <row r="26" spans="1:1" x14ac:dyDescent="0.2">
      <c r="A26" s="2">
        <v>24</v>
      </c>
    </row>
    <row r="27" spans="1:1" x14ac:dyDescent="0.2">
      <c r="A27" s="2">
        <v>25</v>
      </c>
    </row>
    <row r="28" spans="1:1" x14ac:dyDescent="0.2">
      <c r="A28" s="2">
        <v>26</v>
      </c>
    </row>
    <row r="29" spans="1:1" x14ac:dyDescent="0.2">
      <c r="A29" s="2">
        <v>27</v>
      </c>
    </row>
    <row r="30" spans="1:1" x14ac:dyDescent="0.2">
      <c r="A30" s="2">
        <v>28</v>
      </c>
    </row>
    <row r="31" spans="1:1" x14ac:dyDescent="0.2">
      <c r="A31" s="2">
        <v>29</v>
      </c>
    </row>
    <row r="32" spans="1:1" x14ac:dyDescent="0.2">
      <c r="A32" s="2">
        <v>30</v>
      </c>
    </row>
    <row r="33" spans="1:1" x14ac:dyDescent="0.2">
      <c r="A33" s="2">
        <v>31</v>
      </c>
    </row>
    <row r="34" spans="1:1" x14ac:dyDescent="0.2">
      <c r="A34" s="2">
        <v>32</v>
      </c>
    </row>
    <row r="35" spans="1:1" x14ac:dyDescent="0.2">
      <c r="A35" s="2">
        <v>33</v>
      </c>
    </row>
    <row r="36" spans="1:1" x14ac:dyDescent="0.2">
      <c r="A36" s="2">
        <v>34</v>
      </c>
    </row>
    <row r="37" spans="1:1" x14ac:dyDescent="0.2">
      <c r="A37" s="2">
        <v>35</v>
      </c>
    </row>
    <row r="38" spans="1:1" x14ac:dyDescent="0.2">
      <c r="A38" s="2">
        <v>36</v>
      </c>
    </row>
    <row r="39" spans="1:1" x14ac:dyDescent="0.2">
      <c r="A39" s="2">
        <v>37</v>
      </c>
    </row>
    <row r="40" spans="1:1" x14ac:dyDescent="0.2">
      <c r="A40" s="2">
        <v>38</v>
      </c>
    </row>
    <row r="41" spans="1:1" x14ac:dyDescent="0.2">
      <c r="A41" s="2">
        <v>39</v>
      </c>
    </row>
    <row r="42" spans="1:1" x14ac:dyDescent="0.2">
      <c r="A42" s="2">
        <v>40</v>
      </c>
    </row>
    <row r="43" spans="1:1" x14ac:dyDescent="0.2">
      <c r="A43" s="2">
        <v>41</v>
      </c>
    </row>
    <row r="44" spans="1:1" x14ac:dyDescent="0.2">
      <c r="A44" s="2">
        <v>42</v>
      </c>
    </row>
    <row r="45" spans="1:1" x14ac:dyDescent="0.2">
      <c r="A45" s="2">
        <v>43</v>
      </c>
    </row>
    <row r="46" spans="1:1" x14ac:dyDescent="0.2">
      <c r="A46" s="2">
        <v>44</v>
      </c>
    </row>
    <row r="47" spans="1:1" x14ac:dyDescent="0.2">
      <c r="A47" s="2">
        <v>45</v>
      </c>
    </row>
    <row r="48" spans="1:1" x14ac:dyDescent="0.2">
      <c r="A48" s="2">
        <v>46</v>
      </c>
    </row>
    <row r="49" spans="1:1" x14ac:dyDescent="0.2">
      <c r="A49" s="2">
        <v>47</v>
      </c>
    </row>
    <row r="50" spans="1:1" x14ac:dyDescent="0.2">
      <c r="A50" s="2">
        <v>48</v>
      </c>
    </row>
    <row r="51" spans="1:1" x14ac:dyDescent="0.2">
      <c r="A51" s="2">
        <v>49</v>
      </c>
    </row>
    <row r="52" spans="1:1" x14ac:dyDescent="0.2">
      <c r="A52" s="2">
        <v>50</v>
      </c>
    </row>
    <row r="53" spans="1:1" x14ac:dyDescent="0.2">
      <c r="A53" s="2">
        <v>51</v>
      </c>
    </row>
    <row r="54" spans="1:1" x14ac:dyDescent="0.2">
      <c r="A54" s="2">
        <v>52</v>
      </c>
    </row>
    <row r="55" spans="1:1" x14ac:dyDescent="0.2">
      <c r="A55" s="2">
        <v>53</v>
      </c>
    </row>
    <row r="56" spans="1:1" x14ac:dyDescent="0.2">
      <c r="A56" s="2">
        <v>54</v>
      </c>
    </row>
    <row r="57" spans="1:1" x14ac:dyDescent="0.2">
      <c r="A57" s="2">
        <v>55</v>
      </c>
    </row>
    <row r="58" spans="1:1" x14ac:dyDescent="0.2">
      <c r="A58" s="2">
        <v>56</v>
      </c>
    </row>
    <row r="59" spans="1:1" x14ac:dyDescent="0.2">
      <c r="A59" s="2">
        <v>57</v>
      </c>
    </row>
    <row r="60" spans="1:1" x14ac:dyDescent="0.2">
      <c r="A60" s="2">
        <v>58</v>
      </c>
    </row>
    <row r="61" spans="1:1" x14ac:dyDescent="0.2">
      <c r="A61" s="2">
        <v>59</v>
      </c>
    </row>
    <row r="62" spans="1:1" x14ac:dyDescent="0.2">
      <c r="A62" s="2">
        <v>60</v>
      </c>
    </row>
    <row r="63" spans="1:1" x14ac:dyDescent="0.2">
      <c r="A63" s="2">
        <v>61</v>
      </c>
    </row>
    <row r="64" spans="1:1" x14ac:dyDescent="0.2">
      <c r="A64" s="2">
        <v>62</v>
      </c>
    </row>
    <row r="65" spans="1:1" x14ac:dyDescent="0.2">
      <c r="A65" s="2">
        <v>63</v>
      </c>
    </row>
    <row r="66" spans="1:1" x14ac:dyDescent="0.2">
      <c r="A66" s="2">
        <v>64</v>
      </c>
    </row>
    <row r="67" spans="1:1" x14ac:dyDescent="0.2">
      <c r="A67" s="2">
        <v>65</v>
      </c>
    </row>
    <row r="68" spans="1:1" x14ac:dyDescent="0.2">
      <c r="A68" s="2">
        <v>66</v>
      </c>
    </row>
    <row r="69" spans="1:1" x14ac:dyDescent="0.2">
      <c r="A69" s="2">
        <v>67</v>
      </c>
    </row>
    <row r="70" spans="1:1" x14ac:dyDescent="0.2">
      <c r="A70" s="2">
        <v>68</v>
      </c>
    </row>
    <row r="71" spans="1:1" x14ac:dyDescent="0.2">
      <c r="A71" s="2">
        <v>69</v>
      </c>
    </row>
    <row r="72" spans="1:1" x14ac:dyDescent="0.2">
      <c r="A72" s="2">
        <v>70</v>
      </c>
    </row>
    <row r="73" spans="1:1" x14ac:dyDescent="0.2">
      <c r="A73" s="2">
        <v>71</v>
      </c>
    </row>
    <row r="74" spans="1:1" x14ac:dyDescent="0.2">
      <c r="A74" s="2">
        <v>72</v>
      </c>
    </row>
    <row r="75" spans="1:1" x14ac:dyDescent="0.2">
      <c r="A75" s="2">
        <v>73</v>
      </c>
    </row>
    <row r="76" spans="1:1" x14ac:dyDescent="0.2">
      <c r="A76" s="2">
        <v>74</v>
      </c>
    </row>
    <row r="77" spans="1:1" x14ac:dyDescent="0.2">
      <c r="A77" s="2">
        <v>75</v>
      </c>
    </row>
    <row r="78" spans="1:1" x14ac:dyDescent="0.2">
      <c r="A78" s="2">
        <v>76</v>
      </c>
    </row>
    <row r="79" spans="1:1" x14ac:dyDescent="0.2">
      <c r="A79" s="2">
        <v>77</v>
      </c>
    </row>
    <row r="80" spans="1:1" x14ac:dyDescent="0.2">
      <c r="A80" s="2">
        <v>78</v>
      </c>
    </row>
    <row r="81" spans="1:1" x14ac:dyDescent="0.2">
      <c r="A81" s="2">
        <v>79</v>
      </c>
    </row>
    <row r="82" spans="1:1" x14ac:dyDescent="0.2">
      <c r="A82" s="2">
        <v>80</v>
      </c>
    </row>
    <row r="83" spans="1:1" x14ac:dyDescent="0.2">
      <c r="A83" s="2">
        <v>81</v>
      </c>
    </row>
    <row r="84" spans="1:1" x14ac:dyDescent="0.2">
      <c r="A84" s="2">
        <v>82</v>
      </c>
    </row>
    <row r="85" spans="1:1" x14ac:dyDescent="0.2">
      <c r="A85" s="2">
        <v>83</v>
      </c>
    </row>
    <row r="86" spans="1:1" x14ac:dyDescent="0.2">
      <c r="A86" s="2">
        <v>84</v>
      </c>
    </row>
    <row r="87" spans="1:1" x14ac:dyDescent="0.2">
      <c r="A87" s="2">
        <v>85</v>
      </c>
    </row>
    <row r="88" spans="1:1" x14ac:dyDescent="0.2">
      <c r="A88" s="2">
        <v>86</v>
      </c>
    </row>
    <row r="89" spans="1:1" x14ac:dyDescent="0.2">
      <c r="A89" s="2">
        <v>87</v>
      </c>
    </row>
    <row r="90" spans="1:1" x14ac:dyDescent="0.2">
      <c r="A90" s="2">
        <v>88</v>
      </c>
    </row>
    <row r="91" spans="1:1" x14ac:dyDescent="0.2">
      <c r="A91" s="2">
        <v>89</v>
      </c>
    </row>
    <row r="92" spans="1:1" x14ac:dyDescent="0.2">
      <c r="A92" s="2">
        <v>90</v>
      </c>
    </row>
    <row r="93" spans="1:1" x14ac:dyDescent="0.2">
      <c r="A93" s="2">
        <v>91</v>
      </c>
    </row>
    <row r="94" spans="1:1" x14ac:dyDescent="0.2">
      <c r="A94" s="2">
        <v>92</v>
      </c>
    </row>
    <row r="95" spans="1:1" x14ac:dyDescent="0.2">
      <c r="A95" s="2">
        <v>93</v>
      </c>
    </row>
    <row r="96" spans="1:1" x14ac:dyDescent="0.2">
      <c r="A96" s="2">
        <v>94</v>
      </c>
    </row>
    <row r="97" spans="1:1" x14ac:dyDescent="0.2">
      <c r="A97" s="2">
        <v>95</v>
      </c>
    </row>
    <row r="98" spans="1:1" x14ac:dyDescent="0.2">
      <c r="A98" s="2">
        <v>96</v>
      </c>
    </row>
    <row r="99" spans="1:1" x14ac:dyDescent="0.2">
      <c r="A99" s="2">
        <v>97</v>
      </c>
    </row>
    <row r="100" spans="1:1" x14ac:dyDescent="0.2">
      <c r="A100" s="2">
        <v>98</v>
      </c>
    </row>
    <row r="101" spans="1:1" x14ac:dyDescent="0.2">
      <c r="A101" s="2">
        <v>99</v>
      </c>
    </row>
    <row r="102" spans="1:1" x14ac:dyDescent="0.2">
      <c r="A102" s="2">
        <v>100</v>
      </c>
    </row>
    <row r="103" spans="1:1" x14ac:dyDescent="0.2">
      <c r="A103" s="2">
        <v>101</v>
      </c>
    </row>
    <row r="104" spans="1:1" x14ac:dyDescent="0.2">
      <c r="A104" s="2">
        <v>102</v>
      </c>
    </row>
    <row r="105" spans="1:1" x14ac:dyDescent="0.2">
      <c r="A105" s="2">
        <v>103</v>
      </c>
    </row>
    <row r="106" spans="1:1" x14ac:dyDescent="0.2">
      <c r="A106" s="2">
        <v>104</v>
      </c>
    </row>
    <row r="107" spans="1:1" x14ac:dyDescent="0.2">
      <c r="A107" s="2">
        <v>105</v>
      </c>
    </row>
    <row r="108" spans="1:1" x14ac:dyDescent="0.2">
      <c r="A108" s="2">
        <v>106</v>
      </c>
    </row>
    <row r="109" spans="1:1" x14ac:dyDescent="0.2">
      <c r="A109" s="2">
        <v>107</v>
      </c>
    </row>
    <row r="110" spans="1:1" x14ac:dyDescent="0.2">
      <c r="A110" s="2">
        <v>108</v>
      </c>
    </row>
    <row r="111" spans="1:1" x14ac:dyDescent="0.2">
      <c r="A111" s="2">
        <v>109</v>
      </c>
    </row>
    <row r="112" spans="1:1" x14ac:dyDescent="0.2">
      <c r="A112" s="2">
        <v>110</v>
      </c>
    </row>
    <row r="113" spans="1:1" x14ac:dyDescent="0.2">
      <c r="A113" s="2">
        <v>111</v>
      </c>
    </row>
    <row r="114" spans="1:1" x14ac:dyDescent="0.2">
      <c r="A114" s="2">
        <v>112</v>
      </c>
    </row>
    <row r="115" spans="1:1" x14ac:dyDescent="0.2">
      <c r="A115" s="2">
        <v>113</v>
      </c>
    </row>
    <row r="116" spans="1:1" x14ac:dyDescent="0.2">
      <c r="A116" s="2">
        <v>114</v>
      </c>
    </row>
    <row r="117" spans="1:1" x14ac:dyDescent="0.2">
      <c r="A117" s="2">
        <v>115</v>
      </c>
    </row>
    <row r="118" spans="1:1" x14ac:dyDescent="0.2">
      <c r="A118" s="2">
        <v>116</v>
      </c>
    </row>
    <row r="119" spans="1:1" x14ac:dyDescent="0.2">
      <c r="A119" s="2">
        <v>117</v>
      </c>
    </row>
    <row r="120" spans="1:1" x14ac:dyDescent="0.2">
      <c r="A120" s="2">
        <v>118</v>
      </c>
    </row>
    <row r="121" spans="1:1" x14ac:dyDescent="0.2">
      <c r="A121" s="2">
        <v>119</v>
      </c>
    </row>
    <row r="122" spans="1:1" x14ac:dyDescent="0.2">
      <c r="A122" s="2">
        <v>120</v>
      </c>
    </row>
    <row r="123" spans="1:1" x14ac:dyDescent="0.2">
      <c r="A123" s="2">
        <v>121</v>
      </c>
    </row>
    <row r="124" spans="1:1" x14ac:dyDescent="0.2">
      <c r="A124" s="2">
        <v>122</v>
      </c>
    </row>
    <row r="125" spans="1:1" x14ac:dyDescent="0.2">
      <c r="A125" s="2">
        <v>123</v>
      </c>
    </row>
    <row r="126" spans="1:1" x14ac:dyDescent="0.2">
      <c r="A126" s="2">
        <v>124</v>
      </c>
    </row>
    <row r="127" spans="1:1" x14ac:dyDescent="0.2">
      <c r="A127" s="2">
        <v>125</v>
      </c>
    </row>
    <row r="128" spans="1:1" x14ac:dyDescent="0.2">
      <c r="A128" s="2">
        <v>126</v>
      </c>
    </row>
    <row r="129" spans="1:1" x14ac:dyDescent="0.2">
      <c r="A129" s="2">
        <v>127</v>
      </c>
    </row>
    <row r="130" spans="1:1" x14ac:dyDescent="0.2">
      <c r="A130" s="2">
        <v>128</v>
      </c>
    </row>
    <row r="131" spans="1:1" x14ac:dyDescent="0.2">
      <c r="A131" s="2">
        <v>129</v>
      </c>
    </row>
    <row r="132" spans="1:1" x14ac:dyDescent="0.2">
      <c r="A132" s="2">
        <v>130</v>
      </c>
    </row>
    <row r="133" spans="1:1" x14ac:dyDescent="0.2">
      <c r="A133" s="2">
        <v>131</v>
      </c>
    </row>
    <row r="134" spans="1:1" x14ac:dyDescent="0.2">
      <c r="A134" s="2">
        <v>132</v>
      </c>
    </row>
    <row r="135" spans="1:1" x14ac:dyDescent="0.2">
      <c r="A135" s="2">
        <v>133</v>
      </c>
    </row>
    <row r="136" spans="1:1" x14ac:dyDescent="0.2">
      <c r="A136" s="2">
        <v>134</v>
      </c>
    </row>
    <row r="137" spans="1:1" x14ac:dyDescent="0.2">
      <c r="A137" s="2">
        <v>135</v>
      </c>
    </row>
    <row r="138" spans="1:1" x14ac:dyDescent="0.2">
      <c r="A138" s="2">
        <v>136</v>
      </c>
    </row>
    <row r="139" spans="1:1" x14ac:dyDescent="0.2">
      <c r="A139" s="2">
        <v>137</v>
      </c>
    </row>
    <row r="140" spans="1:1" x14ac:dyDescent="0.2">
      <c r="A140" s="2">
        <v>138</v>
      </c>
    </row>
    <row r="141" spans="1:1" x14ac:dyDescent="0.2">
      <c r="A141" s="2">
        <v>139</v>
      </c>
    </row>
    <row r="142" spans="1:1" x14ac:dyDescent="0.2">
      <c r="A142" s="2">
        <v>140</v>
      </c>
    </row>
    <row r="143" spans="1:1" x14ac:dyDescent="0.2">
      <c r="A143" s="2">
        <v>141</v>
      </c>
    </row>
    <row r="144" spans="1:1" x14ac:dyDescent="0.2">
      <c r="A144" s="2">
        <v>142</v>
      </c>
    </row>
    <row r="145" spans="1:1" x14ac:dyDescent="0.2">
      <c r="A145" s="2">
        <v>143</v>
      </c>
    </row>
    <row r="146" spans="1:1" x14ac:dyDescent="0.2">
      <c r="A146" s="2">
        <v>144</v>
      </c>
    </row>
    <row r="147" spans="1:1" x14ac:dyDescent="0.2">
      <c r="A147" s="2">
        <v>145</v>
      </c>
    </row>
    <row r="148" spans="1:1" x14ac:dyDescent="0.2">
      <c r="A148" s="2">
        <v>146</v>
      </c>
    </row>
    <row r="149" spans="1:1" x14ac:dyDescent="0.2">
      <c r="A149" s="2">
        <v>147</v>
      </c>
    </row>
    <row r="150" spans="1:1" x14ac:dyDescent="0.2">
      <c r="A150" s="2">
        <v>148</v>
      </c>
    </row>
    <row r="151" spans="1:1" x14ac:dyDescent="0.2">
      <c r="A151" s="2">
        <v>149</v>
      </c>
    </row>
    <row r="152" spans="1:1" x14ac:dyDescent="0.2">
      <c r="A152" s="2">
        <v>150</v>
      </c>
    </row>
    <row r="153" spans="1:1" x14ac:dyDescent="0.2">
      <c r="A153" s="2">
        <v>151</v>
      </c>
    </row>
    <row r="154" spans="1:1" x14ac:dyDescent="0.2">
      <c r="A154" s="2">
        <v>152</v>
      </c>
    </row>
    <row r="155" spans="1:1" x14ac:dyDescent="0.2">
      <c r="A155" s="2">
        <v>153</v>
      </c>
    </row>
    <row r="156" spans="1:1" x14ac:dyDescent="0.2">
      <c r="A156" s="2">
        <v>154</v>
      </c>
    </row>
    <row r="157" spans="1:1" x14ac:dyDescent="0.2">
      <c r="A157" s="2">
        <v>155</v>
      </c>
    </row>
    <row r="158" spans="1:1" x14ac:dyDescent="0.2">
      <c r="A158" s="2">
        <v>156</v>
      </c>
    </row>
    <row r="159" spans="1:1" x14ac:dyDescent="0.2">
      <c r="A159" s="2">
        <v>157</v>
      </c>
    </row>
    <row r="160" spans="1:1" x14ac:dyDescent="0.2">
      <c r="A160" s="2">
        <v>158</v>
      </c>
    </row>
    <row r="161" spans="1:1" x14ac:dyDescent="0.2">
      <c r="A161" s="2">
        <v>159</v>
      </c>
    </row>
    <row r="162" spans="1:1" x14ac:dyDescent="0.2">
      <c r="A162" s="2">
        <v>160</v>
      </c>
    </row>
    <row r="163" spans="1:1" x14ac:dyDescent="0.2">
      <c r="A163" s="2">
        <v>161</v>
      </c>
    </row>
    <row r="164" spans="1:1" x14ac:dyDescent="0.2">
      <c r="A164" s="2">
        <v>162</v>
      </c>
    </row>
    <row r="165" spans="1:1" x14ac:dyDescent="0.2">
      <c r="A165" s="2">
        <v>163</v>
      </c>
    </row>
    <row r="166" spans="1:1" x14ac:dyDescent="0.2">
      <c r="A166" s="2">
        <v>164</v>
      </c>
    </row>
    <row r="167" spans="1:1" x14ac:dyDescent="0.2">
      <c r="A167" s="2">
        <v>165</v>
      </c>
    </row>
    <row r="168" spans="1:1" x14ac:dyDescent="0.2">
      <c r="A168" s="2">
        <v>166</v>
      </c>
    </row>
    <row r="169" spans="1:1" x14ac:dyDescent="0.2">
      <c r="A169" s="2">
        <v>167</v>
      </c>
    </row>
    <row r="170" spans="1:1" x14ac:dyDescent="0.2">
      <c r="A170" s="2">
        <v>168</v>
      </c>
    </row>
    <row r="171" spans="1:1" x14ac:dyDescent="0.2">
      <c r="A171" s="2">
        <v>169</v>
      </c>
    </row>
    <row r="172" spans="1:1" x14ac:dyDescent="0.2">
      <c r="A172" s="2">
        <v>170</v>
      </c>
    </row>
    <row r="173" spans="1:1" x14ac:dyDescent="0.2">
      <c r="A173" s="2">
        <v>171</v>
      </c>
    </row>
    <row r="174" spans="1:1" x14ac:dyDescent="0.2">
      <c r="A174" s="2">
        <v>172</v>
      </c>
    </row>
    <row r="175" spans="1:1" x14ac:dyDescent="0.2">
      <c r="A175" s="2">
        <v>173</v>
      </c>
    </row>
    <row r="176" spans="1:1" x14ac:dyDescent="0.2">
      <c r="A176" s="2">
        <v>174</v>
      </c>
    </row>
    <row r="177" spans="1:1" x14ac:dyDescent="0.2">
      <c r="A177" s="2">
        <v>175</v>
      </c>
    </row>
    <row r="178" spans="1:1" x14ac:dyDescent="0.2">
      <c r="A178" s="2">
        <v>176</v>
      </c>
    </row>
    <row r="179" spans="1:1" x14ac:dyDescent="0.2">
      <c r="A179" s="2">
        <v>177</v>
      </c>
    </row>
    <row r="180" spans="1:1" x14ac:dyDescent="0.2">
      <c r="A180" s="2">
        <v>178</v>
      </c>
    </row>
    <row r="181" spans="1:1" x14ac:dyDescent="0.2">
      <c r="A181" s="2">
        <v>179</v>
      </c>
    </row>
    <row r="182" spans="1:1" x14ac:dyDescent="0.2">
      <c r="A182" s="2">
        <v>180</v>
      </c>
    </row>
    <row r="183" spans="1:1" x14ac:dyDescent="0.2">
      <c r="A183" s="2">
        <v>181</v>
      </c>
    </row>
    <row r="184" spans="1:1" x14ac:dyDescent="0.2">
      <c r="A184" s="2">
        <v>182</v>
      </c>
    </row>
    <row r="185" spans="1:1" x14ac:dyDescent="0.2">
      <c r="A185" s="2">
        <v>183</v>
      </c>
    </row>
    <row r="186" spans="1:1" x14ac:dyDescent="0.2">
      <c r="A186" s="2">
        <v>184</v>
      </c>
    </row>
    <row r="187" spans="1:1" x14ac:dyDescent="0.2">
      <c r="A187" s="2">
        <v>185</v>
      </c>
    </row>
    <row r="188" spans="1:1" x14ac:dyDescent="0.2">
      <c r="A188" s="2">
        <v>186</v>
      </c>
    </row>
    <row r="189" spans="1:1" x14ac:dyDescent="0.2">
      <c r="A189" s="2">
        <v>187</v>
      </c>
    </row>
    <row r="190" spans="1:1" x14ac:dyDescent="0.2">
      <c r="A190" s="2">
        <v>188</v>
      </c>
    </row>
    <row r="191" spans="1:1" x14ac:dyDescent="0.2">
      <c r="A191" s="2">
        <v>189</v>
      </c>
    </row>
    <row r="192" spans="1:1" x14ac:dyDescent="0.2">
      <c r="A192" s="2">
        <v>190</v>
      </c>
    </row>
    <row r="193" spans="1:1" x14ac:dyDescent="0.2">
      <c r="A193" s="2">
        <v>191</v>
      </c>
    </row>
    <row r="194" spans="1:1" x14ac:dyDescent="0.2">
      <c r="A194" s="2">
        <v>192</v>
      </c>
    </row>
    <row r="195" spans="1:1" x14ac:dyDescent="0.2">
      <c r="A195" s="2">
        <v>193</v>
      </c>
    </row>
    <row r="196" spans="1:1" x14ac:dyDescent="0.2">
      <c r="A196" s="2">
        <v>194</v>
      </c>
    </row>
    <row r="197" spans="1:1" x14ac:dyDescent="0.2">
      <c r="A197" s="2">
        <v>195</v>
      </c>
    </row>
    <row r="198" spans="1:1" x14ac:dyDescent="0.2">
      <c r="A198" s="2">
        <v>196</v>
      </c>
    </row>
    <row r="199" spans="1:1" x14ac:dyDescent="0.2">
      <c r="A199" s="2">
        <v>197</v>
      </c>
    </row>
    <row r="200" spans="1:1" x14ac:dyDescent="0.2">
      <c r="A200" s="2">
        <v>198</v>
      </c>
    </row>
    <row r="201" spans="1:1" x14ac:dyDescent="0.2">
      <c r="A201" s="2">
        <v>199</v>
      </c>
    </row>
    <row r="202" spans="1:1" x14ac:dyDescent="0.2">
      <c r="A202" s="2">
        <v>200</v>
      </c>
    </row>
    <row r="203" spans="1:1" x14ac:dyDescent="0.2">
      <c r="A203" s="2">
        <v>201</v>
      </c>
    </row>
    <row r="204" spans="1:1" x14ac:dyDescent="0.2">
      <c r="A204" s="2">
        <v>202</v>
      </c>
    </row>
    <row r="205" spans="1:1" x14ac:dyDescent="0.2">
      <c r="A205" s="2">
        <v>203</v>
      </c>
    </row>
    <row r="206" spans="1:1" x14ac:dyDescent="0.2">
      <c r="A206" s="2">
        <v>204</v>
      </c>
    </row>
    <row r="207" spans="1:1" x14ac:dyDescent="0.2">
      <c r="A207" s="2">
        <v>205</v>
      </c>
    </row>
    <row r="208" spans="1:1" x14ac:dyDescent="0.2">
      <c r="A208" s="2">
        <v>206</v>
      </c>
    </row>
    <row r="209" spans="1:1" x14ac:dyDescent="0.2">
      <c r="A209" s="2">
        <v>207</v>
      </c>
    </row>
    <row r="210" spans="1:1" x14ac:dyDescent="0.2">
      <c r="A210" s="2">
        <v>208</v>
      </c>
    </row>
    <row r="211" spans="1:1" x14ac:dyDescent="0.2">
      <c r="A211" s="2">
        <v>209</v>
      </c>
    </row>
    <row r="212" spans="1:1" x14ac:dyDescent="0.2">
      <c r="A212" s="2">
        <v>210</v>
      </c>
    </row>
    <row r="213" spans="1:1" x14ac:dyDescent="0.2">
      <c r="A213" s="2">
        <v>211</v>
      </c>
    </row>
    <row r="214" spans="1:1" x14ac:dyDescent="0.2">
      <c r="A214" s="2">
        <v>212</v>
      </c>
    </row>
    <row r="215" spans="1:1" x14ac:dyDescent="0.2">
      <c r="A215" s="2">
        <v>213</v>
      </c>
    </row>
    <row r="216" spans="1:1" x14ac:dyDescent="0.2">
      <c r="A216" s="2">
        <v>214</v>
      </c>
    </row>
    <row r="217" spans="1:1" x14ac:dyDescent="0.2">
      <c r="A217" s="2">
        <v>215</v>
      </c>
    </row>
    <row r="218" spans="1:1" x14ac:dyDescent="0.2">
      <c r="A218" s="2">
        <v>216</v>
      </c>
    </row>
    <row r="219" spans="1:1" x14ac:dyDescent="0.2">
      <c r="A219" s="2">
        <v>217</v>
      </c>
    </row>
    <row r="220" spans="1:1" x14ac:dyDescent="0.2">
      <c r="A220" s="2">
        <v>218</v>
      </c>
    </row>
    <row r="221" spans="1:1" x14ac:dyDescent="0.2">
      <c r="A221" s="2">
        <v>219</v>
      </c>
    </row>
    <row r="222" spans="1:1" x14ac:dyDescent="0.2">
      <c r="A222" s="2">
        <v>220</v>
      </c>
    </row>
    <row r="223" spans="1:1" x14ac:dyDescent="0.2">
      <c r="A223" s="2">
        <v>221</v>
      </c>
    </row>
    <row r="224" spans="1:1" x14ac:dyDescent="0.2">
      <c r="A224" s="2">
        <v>222</v>
      </c>
    </row>
    <row r="225" spans="1:1" x14ac:dyDescent="0.2">
      <c r="A225" s="2">
        <v>223</v>
      </c>
    </row>
    <row r="226" spans="1:1" x14ac:dyDescent="0.2">
      <c r="A226" s="2">
        <v>224</v>
      </c>
    </row>
    <row r="227" spans="1:1" x14ac:dyDescent="0.2">
      <c r="A227" s="2">
        <v>225</v>
      </c>
    </row>
    <row r="228" spans="1:1" x14ac:dyDescent="0.2">
      <c r="A228" s="2">
        <v>226</v>
      </c>
    </row>
    <row r="229" spans="1:1" x14ac:dyDescent="0.2">
      <c r="A229" s="2">
        <v>227</v>
      </c>
    </row>
    <row r="230" spans="1:1" x14ac:dyDescent="0.2">
      <c r="A230" s="2">
        <v>228</v>
      </c>
    </row>
    <row r="231" spans="1:1" x14ac:dyDescent="0.2">
      <c r="A231" s="2">
        <v>229</v>
      </c>
    </row>
    <row r="232" spans="1:1" x14ac:dyDescent="0.2">
      <c r="A232" s="2">
        <v>230</v>
      </c>
    </row>
    <row r="233" spans="1:1" x14ac:dyDescent="0.2">
      <c r="A233" s="2">
        <v>231</v>
      </c>
    </row>
    <row r="234" spans="1:1" x14ac:dyDescent="0.2">
      <c r="A234" s="2">
        <v>232</v>
      </c>
    </row>
    <row r="235" spans="1:1" x14ac:dyDescent="0.2">
      <c r="A235" s="2">
        <v>233</v>
      </c>
    </row>
    <row r="236" spans="1:1" x14ac:dyDescent="0.2">
      <c r="A236" s="2">
        <v>234</v>
      </c>
    </row>
    <row r="237" spans="1:1" x14ac:dyDescent="0.2">
      <c r="A237" s="2">
        <v>235</v>
      </c>
    </row>
    <row r="238" spans="1:1" x14ac:dyDescent="0.2">
      <c r="A238" s="2">
        <v>236</v>
      </c>
    </row>
    <row r="239" spans="1:1" x14ac:dyDescent="0.2">
      <c r="A239" s="2">
        <v>237</v>
      </c>
    </row>
    <row r="240" spans="1:1" x14ac:dyDescent="0.2">
      <c r="A240" s="2">
        <v>238</v>
      </c>
    </row>
    <row r="241" spans="1:1" x14ac:dyDescent="0.2">
      <c r="A241" s="2">
        <v>239</v>
      </c>
    </row>
    <row r="242" spans="1:1" x14ac:dyDescent="0.2">
      <c r="A242" s="2">
        <v>240</v>
      </c>
    </row>
    <row r="243" spans="1:1" x14ac:dyDescent="0.2">
      <c r="A243" s="2">
        <v>241</v>
      </c>
    </row>
    <row r="244" spans="1:1" x14ac:dyDescent="0.2">
      <c r="A244" s="2">
        <v>242</v>
      </c>
    </row>
    <row r="245" spans="1:1" x14ac:dyDescent="0.2">
      <c r="A245" s="2">
        <v>243</v>
      </c>
    </row>
    <row r="246" spans="1:1" x14ac:dyDescent="0.2">
      <c r="A246" s="2">
        <v>244</v>
      </c>
    </row>
    <row r="247" spans="1:1" x14ac:dyDescent="0.2">
      <c r="A247" s="2">
        <v>245</v>
      </c>
    </row>
    <row r="248" spans="1:1" x14ac:dyDescent="0.2">
      <c r="A248" s="2">
        <v>246</v>
      </c>
    </row>
    <row r="249" spans="1:1" x14ac:dyDescent="0.2">
      <c r="A249" s="2">
        <v>247</v>
      </c>
    </row>
    <row r="250" spans="1:1" x14ac:dyDescent="0.2">
      <c r="A250" s="2">
        <v>248</v>
      </c>
    </row>
    <row r="251" spans="1:1" x14ac:dyDescent="0.2">
      <c r="A251" s="2">
        <v>249</v>
      </c>
    </row>
    <row r="252" spans="1:1" x14ac:dyDescent="0.2">
      <c r="A252" s="2">
        <v>250</v>
      </c>
    </row>
    <row r="253" spans="1:1" x14ac:dyDescent="0.2">
      <c r="A253" s="2">
        <v>251</v>
      </c>
    </row>
    <row r="254" spans="1:1" x14ac:dyDescent="0.2">
      <c r="A254" s="2">
        <v>252</v>
      </c>
    </row>
    <row r="255" spans="1:1" x14ac:dyDescent="0.2">
      <c r="A255" s="2">
        <v>253</v>
      </c>
    </row>
    <row r="256" spans="1:1" x14ac:dyDescent="0.2">
      <c r="A256" s="2">
        <v>254</v>
      </c>
    </row>
    <row r="257" spans="1:1" x14ac:dyDescent="0.2">
      <c r="A257" s="2">
        <v>255</v>
      </c>
    </row>
    <row r="258" spans="1:1" x14ac:dyDescent="0.2">
      <c r="A258" s="2">
        <v>256</v>
      </c>
    </row>
    <row r="259" spans="1:1" x14ac:dyDescent="0.2">
      <c r="A259" s="2">
        <v>257</v>
      </c>
    </row>
    <row r="260" spans="1:1" x14ac:dyDescent="0.2">
      <c r="A260" s="2">
        <v>258</v>
      </c>
    </row>
    <row r="261" spans="1:1" x14ac:dyDescent="0.2">
      <c r="A261" s="2">
        <v>259</v>
      </c>
    </row>
    <row r="262" spans="1:1" x14ac:dyDescent="0.2">
      <c r="A262" s="2">
        <v>260</v>
      </c>
    </row>
    <row r="263" spans="1:1" x14ac:dyDescent="0.2">
      <c r="A263" s="2">
        <v>261</v>
      </c>
    </row>
    <row r="264" spans="1:1" x14ac:dyDescent="0.2">
      <c r="A264" s="2">
        <v>262</v>
      </c>
    </row>
    <row r="265" spans="1:1" x14ac:dyDescent="0.2">
      <c r="A265" s="2">
        <v>263</v>
      </c>
    </row>
    <row r="266" spans="1:1" x14ac:dyDescent="0.2">
      <c r="A266" s="2">
        <v>264</v>
      </c>
    </row>
    <row r="267" spans="1:1" x14ac:dyDescent="0.2">
      <c r="A267" s="2">
        <v>265</v>
      </c>
    </row>
    <row r="268" spans="1:1" x14ac:dyDescent="0.2">
      <c r="A268" s="2">
        <v>266</v>
      </c>
    </row>
    <row r="269" spans="1:1" x14ac:dyDescent="0.2">
      <c r="A269" s="2">
        <v>267</v>
      </c>
    </row>
    <row r="270" spans="1:1" x14ac:dyDescent="0.2">
      <c r="A270" s="2">
        <v>268</v>
      </c>
    </row>
    <row r="271" spans="1:1" x14ac:dyDescent="0.2">
      <c r="A271" s="2">
        <v>269</v>
      </c>
    </row>
    <row r="272" spans="1:1" x14ac:dyDescent="0.2">
      <c r="A272" s="2">
        <v>270</v>
      </c>
    </row>
    <row r="273" spans="1:1" x14ac:dyDescent="0.2">
      <c r="A273" s="2">
        <v>271</v>
      </c>
    </row>
    <row r="274" spans="1:1" x14ac:dyDescent="0.2">
      <c r="A274" s="2">
        <v>272</v>
      </c>
    </row>
    <row r="275" spans="1:1" x14ac:dyDescent="0.2">
      <c r="A275" s="2">
        <v>273</v>
      </c>
    </row>
    <row r="276" spans="1:1" x14ac:dyDescent="0.2">
      <c r="A276" s="2">
        <v>274</v>
      </c>
    </row>
    <row r="277" spans="1:1" x14ac:dyDescent="0.2">
      <c r="A277" s="2">
        <v>275</v>
      </c>
    </row>
    <row r="278" spans="1:1" x14ac:dyDescent="0.2">
      <c r="A278" s="2">
        <v>276</v>
      </c>
    </row>
    <row r="279" spans="1:1" x14ac:dyDescent="0.2">
      <c r="A279" s="2">
        <v>277</v>
      </c>
    </row>
    <row r="280" spans="1:1" x14ac:dyDescent="0.2">
      <c r="A280" s="2">
        <v>278</v>
      </c>
    </row>
    <row r="281" spans="1:1" x14ac:dyDescent="0.2">
      <c r="A281" s="2">
        <v>279</v>
      </c>
    </row>
    <row r="282" spans="1:1" x14ac:dyDescent="0.2">
      <c r="A282" s="2">
        <v>280</v>
      </c>
    </row>
    <row r="283" spans="1:1" x14ac:dyDescent="0.2">
      <c r="A283" s="2">
        <v>281</v>
      </c>
    </row>
    <row r="284" spans="1:1" x14ac:dyDescent="0.2">
      <c r="A284" s="2">
        <v>282</v>
      </c>
    </row>
    <row r="285" spans="1:1" x14ac:dyDescent="0.2">
      <c r="A285" s="2">
        <v>283</v>
      </c>
    </row>
    <row r="286" spans="1:1" x14ac:dyDescent="0.2">
      <c r="A286" s="2">
        <v>284</v>
      </c>
    </row>
    <row r="287" spans="1:1" x14ac:dyDescent="0.2">
      <c r="A287" s="2">
        <v>285</v>
      </c>
    </row>
    <row r="288" spans="1:1" x14ac:dyDescent="0.2">
      <c r="A288" s="2">
        <v>286</v>
      </c>
    </row>
    <row r="289" spans="1:1" x14ac:dyDescent="0.2">
      <c r="A289" s="2">
        <v>287</v>
      </c>
    </row>
    <row r="290" spans="1:1" x14ac:dyDescent="0.2">
      <c r="A290" s="2">
        <v>288</v>
      </c>
    </row>
    <row r="291" spans="1:1" x14ac:dyDescent="0.2">
      <c r="A291" s="2">
        <v>289</v>
      </c>
    </row>
    <row r="292" spans="1:1" x14ac:dyDescent="0.2">
      <c r="A292" s="2">
        <v>290</v>
      </c>
    </row>
    <row r="293" spans="1:1" x14ac:dyDescent="0.2">
      <c r="A293" s="2">
        <v>291</v>
      </c>
    </row>
    <row r="294" spans="1:1" x14ac:dyDescent="0.2">
      <c r="A294" s="2">
        <v>292</v>
      </c>
    </row>
    <row r="295" spans="1:1" x14ac:dyDescent="0.2">
      <c r="A295" s="2">
        <v>293</v>
      </c>
    </row>
    <row r="296" spans="1:1" x14ac:dyDescent="0.2">
      <c r="A296" s="2">
        <v>294</v>
      </c>
    </row>
    <row r="297" spans="1:1" x14ac:dyDescent="0.2">
      <c r="A297" s="2">
        <v>295</v>
      </c>
    </row>
    <row r="298" spans="1:1" x14ac:dyDescent="0.2">
      <c r="A298" s="2">
        <v>296</v>
      </c>
    </row>
    <row r="299" spans="1:1" x14ac:dyDescent="0.2">
      <c r="A299" s="2">
        <v>297</v>
      </c>
    </row>
    <row r="300" spans="1:1" x14ac:dyDescent="0.2">
      <c r="A300" s="2">
        <v>298</v>
      </c>
    </row>
    <row r="301" spans="1:1" x14ac:dyDescent="0.2">
      <c r="A301" s="2">
        <v>299</v>
      </c>
    </row>
    <row r="302" spans="1:1" x14ac:dyDescent="0.2">
      <c r="A302" s="2">
        <v>300</v>
      </c>
    </row>
    <row r="303" spans="1:1" x14ac:dyDescent="0.2">
      <c r="A303" s="2">
        <v>301</v>
      </c>
    </row>
    <row r="304" spans="1:1" x14ac:dyDescent="0.2">
      <c r="A304" s="2">
        <v>302</v>
      </c>
    </row>
    <row r="305" spans="1:1" x14ac:dyDescent="0.2">
      <c r="A305" s="2">
        <v>303</v>
      </c>
    </row>
    <row r="306" spans="1:1" x14ac:dyDescent="0.2">
      <c r="A306" s="2">
        <v>304</v>
      </c>
    </row>
    <row r="307" spans="1:1" x14ac:dyDescent="0.2">
      <c r="A307" s="2">
        <v>305</v>
      </c>
    </row>
    <row r="308" spans="1:1" x14ac:dyDescent="0.2">
      <c r="A308" s="2">
        <v>306</v>
      </c>
    </row>
    <row r="309" spans="1:1" x14ac:dyDescent="0.2">
      <c r="A309" s="2">
        <v>307</v>
      </c>
    </row>
    <row r="310" spans="1:1" x14ac:dyDescent="0.2">
      <c r="A310" s="2">
        <v>308</v>
      </c>
    </row>
    <row r="311" spans="1:1" x14ac:dyDescent="0.2">
      <c r="A311" s="2">
        <v>309</v>
      </c>
    </row>
    <row r="312" spans="1:1" x14ac:dyDescent="0.2">
      <c r="A312" s="2">
        <v>310</v>
      </c>
    </row>
    <row r="313" spans="1:1" x14ac:dyDescent="0.2">
      <c r="A313" s="2">
        <v>311</v>
      </c>
    </row>
    <row r="314" spans="1:1" x14ac:dyDescent="0.2">
      <c r="A314" s="2">
        <v>312</v>
      </c>
    </row>
    <row r="315" spans="1:1" x14ac:dyDescent="0.2">
      <c r="A315" s="2">
        <v>313</v>
      </c>
    </row>
    <row r="316" spans="1:1" x14ac:dyDescent="0.2">
      <c r="A316" s="2">
        <v>314</v>
      </c>
    </row>
    <row r="317" spans="1:1" x14ac:dyDescent="0.2">
      <c r="A317" s="2">
        <v>315</v>
      </c>
    </row>
    <row r="318" spans="1:1" x14ac:dyDescent="0.2">
      <c r="A318" s="2">
        <v>316</v>
      </c>
    </row>
    <row r="319" spans="1:1" x14ac:dyDescent="0.2">
      <c r="A319" s="2">
        <v>317</v>
      </c>
    </row>
    <row r="320" spans="1:1" x14ac:dyDescent="0.2">
      <c r="A320" s="2">
        <v>318</v>
      </c>
    </row>
    <row r="321" spans="1:1" x14ac:dyDescent="0.2">
      <c r="A321" s="2">
        <v>319</v>
      </c>
    </row>
    <row r="322" spans="1:1" x14ac:dyDescent="0.2">
      <c r="A322" s="2">
        <v>320</v>
      </c>
    </row>
    <row r="323" spans="1:1" x14ac:dyDescent="0.2">
      <c r="A323" s="2">
        <v>321</v>
      </c>
    </row>
    <row r="324" spans="1:1" x14ac:dyDescent="0.2">
      <c r="A324" s="2">
        <v>322</v>
      </c>
    </row>
    <row r="325" spans="1:1" x14ac:dyDescent="0.2">
      <c r="A325" s="2">
        <v>323</v>
      </c>
    </row>
    <row r="326" spans="1:1" x14ac:dyDescent="0.2">
      <c r="A326" s="2">
        <v>324</v>
      </c>
    </row>
    <row r="327" spans="1:1" x14ac:dyDescent="0.2">
      <c r="A327" s="2">
        <v>325</v>
      </c>
    </row>
    <row r="328" spans="1:1" x14ac:dyDescent="0.2">
      <c r="A328" s="2">
        <v>326</v>
      </c>
    </row>
    <row r="329" spans="1:1" x14ac:dyDescent="0.2">
      <c r="A329" s="2">
        <v>327</v>
      </c>
    </row>
    <row r="330" spans="1:1" x14ac:dyDescent="0.2">
      <c r="A330" s="2">
        <v>328</v>
      </c>
    </row>
    <row r="331" spans="1:1" x14ac:dyDescent="0.2">
      <c r="A331" s="2">
        <v>329</v>
      </c>
    </row>
    <row r="332" spans="1:1" x14ac:dyDescent="0.2">
      <c r="A332" s="2">
        <v>330</v>
      </c>
    </row>
    <row r="333" spans="1:1" x14ac:dyDescent="0.2">
      <c r="A333" s="2">
        <v>331</v>
      </c>
    </row>
    <row r="334" spans="1:1" x14ac:dyDescent="0.2">
      <c r="A334" s="2">
        <v>332</v>
      </c>
    </row>
    <row r="335" spans="1:1" x14ac:dyDescent="0.2">
      <c r="A335" s="2">
        <v>333</v>
      </c>
    </row>
    <row r="336" spans="1:1" x14ac:dyDescent="0.2">
      <c r="A336" s="2">
        <v>334</v>
      </c>
    </row>
    <row r="337" spans="1:1" x14ac:dyDescent="0.2">
      <c r="A337" s="2">
        <v>335</v>
      </c>
    </row>
    <row r="338" spans="1:1" x14ac:dyDescent="0.2">
      <c r="A338" s="2">
        <v>336</v>
      </c>
    </row>
    <row r="339" spans="1:1" x14ac:dyDescent="0.2">
      <c r="A339" s="2">
        <v>337</v>
      </c>
    </row>
    <row r="340" spans="1:1" x14ac:dyDescent="0.2">
      <c r="A340" s="2">
        <v>338</v>
      </c>
    </row>
    <row r="341" spans="1:1" x14ac:dyDescent="0.2">
      <c r="A341" s="2">
        <v>339</v>
      </c>
    </row>
    <row r="342" spans="1:1" x14ac:dyDescent="0.2">
      <c r="A342" s="2">
        <v>340</v>
      </c>
    </row>
    <row r="343" spans="1:1" x14ac:dyDescent="0.2">
      <c r="A343" s="2">
        <v>341</v>
      </c>
    </row>
    <row r="344" spans="1:1" x14ac:dyDescent="0.2">
      <c r="A344" s="2">
        <v>342</v>
      </c>
    </row>
    <row r="345" spans="1:1" x14ac:dyDescent="0.2">
      <c r="A345" s="2">
        <v>343</v>
      </c>
    </row>
    <row r="346" spans="1:1" x14ac:dyDescent="0.2">
      <c r="A346" s="2">
        <v>344</v>
      </c>
    </row>
    <row r="347" spans="1:1" x14ac:dyDescent="0.2">
      <c r="A347" s="2">
        <v>345</v>
      </c>
    </row>
    <row r="348" spans="1:1" x14ac:dyDescent="0.2">
      <c r="A348" s="2">
        <v>346</v>
      </c>
    </row>
    <row r="349" spans="1:1" x14ac:dyDescent="0.2">
      <c r="A349" s="2">
        <v>347</v>
      </c>
    </row>
    <row r="350" spans="1:1" x14ac:dyDescent="0.2">
      <c r="A350" s="2">
        <v>348</v>
      </c>
    </row>
    <row r="351" spans="1:1" x14ac:dyDescent="0.2">
      <c r="A351" s="2">
        <v>349</v>
      </c>
    </row>
    <row r="352" spans="1:1" x14ac:dyDescent="0.2">
      <c r="A352" s="2">
        <v>350</v>
      </c>
    </row>
    <row r="353" spans="1:1" x14ac:dyDescent="0.2">
      <c r="A353" s="2">
        <v>351</v>
      </c>
    </row>
    <row r="354" spans="1:1" x14ac:dyDescent="0.2">
      <c r="A354" s="2">
        <v>352</v>
      </c>
    </row>
    <row r="355" spans="1:1" x14ac:dyDescent="0.2">
      <c r="A355" s="2">
        <v>353</v>
      </c>
    </row>
    <row r="356" spans="1:1" x14ac:dyDescent="0.2">
      <c r="A356" s="2">
        <v>354</v>
      </c>
    </row>
    <row r="357" spans="1:1" x14ac:dyDescent="0.2">
      <c r="A357" s="2">
        <v>355</v>
      </c>
    </row>
    <row r="358" spans="1:1" x14ac:dyDescent="0.2">
      <c r="A358" s="2">
        <v>356</v>
      </c>
    </row>
    <row r="359" spans="1:1" x14ac:dyDescent="0.2">
      <c r="A359" s="2">
        <v>357</v>
      </c>
    </row>
    <row r="360" spans="1:1" x14ac:dyDescent="0.2">
      <c r="A360" s="2">
        <v>358</v>
      </c>
    </row>
    <row r="361" spans="1:1" x14ac:dyDescent="0.2">
      <c r="A361" s="2">
        <v>359</v>
      </c>
    </row>
    <row r="362" spans="1:1" x14ac:dyDescent="0.2">
      <c r="A362" s="2">
        <v>360</v>
      </c>
    </row>
    <row r="363" spans="1:1" x14ac:dyDescent="0.2">
      <c r="A363" s="2">
        <v>361</v>
      </c>
    </row>
    <row r="364" spans="1:1" x14ac:dyDescent="0.2">
      <c r="A364" s="2">
        <v>362</v>
      </c>
    </row>
    <row r="365" spans="1:1" x14ac:dyDescent="0.2">
      <c r="A365" s="2">
        <v>363</v>
      </c>
    </row>
    <row r="366" spans="1:1" x14ac:dyDescent="0.2">
      <c r="A366" s="2">
        <v>364</v>
      </c>
    </row>
    <row r="367" spans="1:1" x14ac:dyDescent="0.2">
      <c r="A367" s="2">
        <v>365</v>
      </c>
    </row>
    <row r="368" spans="1:1" x14ac:dyDescent="0.2">
      <c r="A368" s="2">
        <v>366</v>
      </c>
    </row>
    <row r="369" spans="1:1" x14ac:dyDescent="0.2">
      <c r="A369" s="2">
        <v>367</v>
      </c>
    </row>
    <row r="370" spans="1:1" x14ac:dyDescent="0.2">
      <c r="A370" s="2">
        <v>368</v>
      </c>
    </row>
    <row r="371" spans="1:1" x14ac:dyDescent="0.2">
      <c r="A371" s="2">
        <v>369</v>
      </c>
    </row>
    <row r="372" spans="1:1" x14ac:dyDescent="0.2">
      <c r="A372" s="2">
        <v>370</v>
      </c>
    </row>
    <row r="373" spans="1:1" x14ac:dyDescent="0.2">
      <c r="A373" s="2">
        <v>371</v>
      </c>
    </row>
    <row r="374" spans="1:1" x14ac:dyDescent="0.2">
      <c r="A374" s="2">
        <v>372</v>
      </c>
    </row>
    <row r="375" spans="1:1" x14ac:dyDescent="0.2">
      <c r="A375" s="2">
        <v>373</v>
      </c>
    </row>
    <row r="376" spans="1:1" x14ac:dyDescent="0.2">
      <c r="A376" s="2">
        <v>374</v>
      </c>
    </row>
    <row r="377" spans="1:1" x14ac:dyDescent="0.2">
      <c r="A377" s="2">
        <v>375</v>
      </c>
    </row>
    <row r="378" spans="1:1" x14ac:dyDescent="0.2">
      <c r="A378" s="2">
        <v>376</v>
      </c>
    </row>
    <row r="379" spans="1:1" x14ac:dyDescent="0.2">
      <c r="A379" s="2">
        <v>377</v>
      </c>
    </row>
    <row r="380" spans="1:1" x14ac:dyDescent="0.2">
      <c r="A380" s="2">
        <v>378</v>
      </c>
    </row>
    <row r="381" spans="1:1" x14ac:dyDescent="0.2">
      <c r="A381" s="2">
        <v>379</v>
      </c>
    </row>
    <row r="382" spans="1:1" x14ac:dyDescent="0.2">
      <c r="A382" s="2">
        <v>380</v>
      </c>
    </row>
    <row r="383" spans="1:1" x14ac:dyDescent="0.2">
      <c r="A383" s="2">
        <v>381</v>
      </c>
    </row>
    <row r="384" spans="1:1" x14ac:dyDescent="0.2">
      <c r="A384" s="2">
        <v>382</v>
      </c>
    </row>
    <row r="385" spans="1:1" x14ac:dyDescent="0.2">
      <c r="A385" s="2">
        <v>383</v>
      </c>
    </row>
    <row r="386" spans="1:1" x14ac:dyDescent="0.2">
      <c r="A386" s="2">
        <v>384</v>
      </c>
    </row>
    <row r="387" spans="1:1" x14ac:dyDescent="0.2">
      <c r="A387" s="2">
        <v>385</v>
      </c>
    </row>
    <row r="388" spans="1:1" x14ac:dyDescent="0.2">
      <c r="A388" s="2">
        <v>386</v>
      </c>
    </row>
    <row r="389" spans="1:1" x14ac:dyDescent="0.2">
      <c r="A389" s="2">
        <v>387</v>
      </c>
    </row>
    <row r="390" spans="1:1" x14ac:dyDescent="0.2">
      <c r="A390" s="2">
        <v>388</v>
      </c>
    </row>
    <row r="391" spans="1:1" x14ac:dyDescent="0.2">
      <c r="A391" s="2">
        <v>389</v>
      </c>
    </row>
    <row r="392" spans="1:1" x14ac:dyDescent="0.2">
      <c r="A392" s="2">
        <v>390</v>
      </c>
    </row>
    <row r="393" spans="1:1" x14ac:dyDescent="0.2">
      <c r="A393" s="2">
        <v>391</v>
      </c>
    </row>
    <row r="394" spans="1:1" x14ac:dyDescent="0.2">
      <c r="A394" s="2">
        <v>392</v>
      </c>
    </row>
    <row r="395" spans="1:1" x14ac:dyDescent="0.2">
      <c r="A395" s="2">
        <v>393</v>
      </c>
    </row>
    <row r="396" spans="1:1" x14ac:dyDescent="0.2">
      <c r="A396" s="2">
        <v>394</v>
      </c>
    </row>
    <row r="397" spans="1:1" x14ac:dyDescent="0.2">
      <c r="A397" s="2">
        <v>395</v>
      </c>
    </row>
    <row r="398" spans="1:1" x14ac:dyDescent="0.2">
      <c r="A398" s="2">
        <v>396</v>
      </c>
    </row>
    <row r="399" spans="1:1" x14ac:dyDescent="0.2">
      <c r="A399" s="2">
        <v>397</v>
      </c>
    </row>
    <row r="400" spans="1:1" x14ac:dyDescent="0.2">
      <c r="A400" s="2">
        <v>398</v>
      </c>
    </row>
    <row r="401" spans="1:1" x14ac:dyDescent="0.2">
      <c r="A401" s="2">
        <v>399</v>
      </c>
    </row>
    <row r="402" spans="1:1" x14ac:dyDescent="0.2">
      <c r="A402" s="2">
        <v>400</v>
      </c>
    </row>
    <row r="403" spans="1:1" x14ac:dyDescent="0.2">
      <c r="A403" s="2">
        <v>401</v>
      </c>
    </row>
    <row r="404" spans="1:1" x14ac:dyDescent="0.2">
      <c r="A404" s="2">
        <v>402</v>
      </c>
    </row>
    <row r="405" spans="1:1" x14ac:dyDescent="0.2">
      <c r="A405" s="2">
        <v>403</v>
      </c>
    </row>
    <row r="406" spans="1:1" x14ac:dyDescent="0.2">
      <c r="A406" s="2">
        <v>404</v>
      </c>
    </row>
    <row r="407" spans="1:1" x14ac:dyDescent="0.2">
      <c r="A407" s="2">
        <v>405</v>
      </c>
    </row>
    <row r="408" spans="1:1" x14ac:dyDescent="0.2">
      <c r="A408" s="2">
        <v>406</v>
      </c>
    </row>
    <row r="409" spans="1:1" x14ac:dyDescent="0.2">
      <c r="A409" s="2">
        <v>407</v>
      </c>
    </row>
    <row r="410" spans="1:1" x14ac:dyDescent="0.2">
      <c r="A410" s="2">
        <v>408</v>
      </c>
    </row>
    <row r="411" spans="1:1" x14ac:dyDescent="0.2">
      <c r="A411" s="2">
        <v>409</v>
      </c>
    </row>
    <row r="412" spans="1:1" x14ac:dyDescent="0.2">
      <c r="A412" s="2">
        <v>410</v>
      </c>
    </row>
    <row r="413" spans="1:1" x14ac:dyDescent="0.2">
      <c r="A413" s="2">
        <v>411</v>
      </c>
    </row>
    <row r="414" spans="1:1" x14ac:dyDescent="0.2">
      <c r="A414" s="2">
        <v>412</v>
      </c>
    </row>
    <row r="415" spans="1:1" x14ac:dyDescent="0.2">
      <c r="A415" s="2">
        <v>413</v>
      </c>
    </row>
    <row r="416" spans="1:1" x14ac:dyDescent="0.2">
      <c r="A416" s="2">
        <v>414</v>
      </c>
    </row>
    <row r="417" spans="1:1" x14ac:dyDescent="0.2">
      <c r="A417" s="2">
        <v>415</v>
      </c>
    </row>
    <row r="418" spans="1:1" x14ac:dyDescent="0.2">
      <c r="A418" s="2">
        <v>416</v>
      </c>
    </row>
    <row r="419" spans="1:1" x14ac:dyDescent="0.2">
      <c r="A419" s="2">
        <v>417</v>
      </c>
    </row>
    <row r="420" spans="1:1" x14ac:dyDescent="0.2">
      <c r="A420" s="2">
        <v>418</v>
      </c>
    </row>
    <row r="421" spans="1:1" x14ac:dyDescent="0.2">
      <c r="A421" s="2">
        <v>419</v>
      </c>
    </row>
    <row r="422" spans="1:1" x14ac:dyDescent="0.2">
      <c r="A422" s="2">
        <v>420</v>
      </c>
    </row>
    <row r="423" spans="1:1" x14ac:dyDescent="0.2">
      <c r="A423" s="2">
        <v>421</v>
      </c>
    </row>
    <row r="424" spans="1:1" x14ac:dyDescent="0.2">
      <c r="A424" s="2">
        <v>422</v>
      </c>
    </row>
    <row r="425" spans="1:1" x14ac:dyDescent="0.2">
      <c r="A425" s="2">
        <v>423</v>
      </c>
    </row>
    <row r="426" spans="1:1" x14ac:dyDescent="0.2">
      <c r="A426" s="2">
        <v>424</v>
      </c>
    </row>
    <row r="427" spans="1:1" x14ac:dyDescent="0.2">
      <c r="A427" s="2">
        <v>425</v>
      </c>
    </row>
    <row r="428" spans="1:1" x14ac:dyDescent="0.2">
      <c r="A428" s="2">
        <v>426</v>
      </c>
    </row>
    <row r="429" spans="1:1" x14ac:dyDescent="0.2">
      <c r="A429" s="2">
        <v>427</v>
      </c>
    </row>
    <row r="430" spans="1:1" x14ac:dyDescent="0.2">
      <c r="A430" s="2">
        <v>428</v>
      </c>
    </row>
    <row r="431" spans="1:1" x14ac:dyDescent="0.2">
      <c r="A431" s="2">
        <v>429</v>
      </c>
    </row>
    <row r="432" spans="1:1" x14ac:dyDescent="0.2">
      <c r="A432" s="2">
        <v>430</v>
      </c>
    </row>
    <row r="433" spans="1:1" x14ac:dyDescent="0.2">
      <c r="A433" s="2">
        <v>431</v>
      </c>
    </row>
    <row r="434" spans="1:1" x14ac:dyDescent="0.2">
      <c r="A434" s="2">
        <v>432</v>
      </c>
    </row>
    <row r="435" spans="1:1" x14ac:dyDescent="0.2">
      <c r="A435" s="2">
        <v>433</v>
      </c>
    </row>
    <row r="436" spans="1:1" x14ac:dyDescent="0.2">
      <c r="A436" s="2">
        <v>434</v>
      </c>
    </row>
    <row r="437" spans="1:1" x14ac:dyDescent="0.2">
      <c r="A437" s="2">
        <v>435</v>
      </c>
    </row>
    <row r="438" spans="1:1" x14ac:dyDescent="0.2">
      <c r="A438" s="2">
        <v>436</v>
      </c>
    </row>
    <row r="439" spans="1:1" x14ac:dyDescent="0.2">
      <c r="A439" s="2">
        <v>437</v>
      </c>
    </row>
    <row r="440" spans="1:1" x14ac:dyDescent="0.2">
      <c r="A440" s="2">
        <v>438</v>
      </c>
    </row>
    <row r="441" spans="1:1" x14ac:dyDescent="0.2">
      <c r="A441" s="2">
        <v>439</v>
      </c>
    </row>
    <row r="442" spans="1:1" x14ac:dyDescent="0.2">
      <c r="A442" s="2">
        <v>440</v>
      </c>
    </row>
    <row r="443" spans="1:1" x14ac:dyDescent="0.2">
      <c r="A443" s="2">
        <v>441</v>
      </c>
    </row>
    <row r="444" spans="1:1" x14ac:dyDescent="0.2">
      <c r="A444" s="2">
        <v>442</v>
      </c>
    </row>
    <row r="445" spans="1:1" x14ac:dyDescent="0.2">
      <c r="A445" s="2">
        <v>443</v>
      </c>
    </row>
    <row r="446" spans="1:1" x14ac:dyDescent="0.2">
      <c r="A446" s="2">
        <v>444</v>
      </c>
    </row>
    <row r="447" spans="1:1" x14ac:dyDescent="0.2">
      <c r="A447" s="2">
        <v>445</v>
      </c>
    </row>
    <row r="448" spans="1:1" x14ac:dyDescent="0.2">
      <c r="A448" s="2">
        <v>446</v>
      </c>
    </row>
    <row r="449" spans="1:1" x14ac:dyDescent="0.2">
      <c r="A449" s="2">
        <v>447</v>
      </c>
    </row>
    <row r="450" spans="1:1" x14ac:dyDescent="0.2">
      <c r="A450" s="2">
        <v>448</v>
      </c>
    </row>
    <row r="451" spans="1:1" x14ac:dyDescent="0.2">
      <c r="A451" s="2">
        <v>449</v>
      </c>
    </row>
    <row r="452" spans="1:1" x14ac:dyDescent="0.2">
      <c r="A452" s="2">
        <v>450</v>
      </c>
    </row>
    <row r="453" spans="1:1" x14ac:dyDescent="0.2">
      <c r="A453" s="2">
        <v>451</v>
      </c>
    </row>
    <row r="454" spans="1:1" x14ac:dyDescent="0.2">
      <c r="A454" s="2">
        <v>452</v>
      </c>
    </row>
    <row r="455" spans="1:1" x14ac:dyDescent="0.2">
      <c r="A455" s="2">
        <v>453</v>
      </c>
    </row>
    <row r="456" spans="1:1" x14ac:dyDescent="0.2">
      <c r="A456" s="2">
        <v>454</v>
      </c>
    </row>
    <row r="457" spans="1:1" x14ac:dyDescent="0.2">
      <c r="A457" s="2">
        <v>455</v>
      </c>
    </row>
    <row r="458" spans="1:1" x14ac:dyDescent="0.2">
      <c r="A458" s="2">
        <v>456</v>
      </c>
    </row>
    <row r="459" spans="1:1" x14ac:dyDescent="0.2">
      <c r="A459" s="2">
        <v>457</v>
      </c>
    </row>
    <row r="460" spans="1:1" x14ac:dyDescent="0.2">
      <c r="A460" s="2">
        <v>458</v>
      </c>
    </row>
    <row r="461" spans="1:1" x14ac:dyDescent="0.2">
      <c r="A461" s="2">
        <v>459</v>
      </c>
    </row>
    <row r="462" spans="1:1" x14ac:dyDescent="0.2">
      <c r="A462" s="2">
        <v>460</v>
      </c>
    </row>
    <row r="463" spans="1:1" x14ac:dyDescent="0.2">
      <c r="A463" s="2">
        <v>461</v>
      </c>
    </row>
    <row r="464" spans="1:1" x14ac:dyDescent="0.2">
      <c r="A464" s="2">
        <v>462</v>
      </c>
    </row>
    <row r="465" spans="1:1" x14ac:dyDescent="0.2">
      <c r="A465" s="2">
        <v>463</v>
      </c>
    </row>
    <row r="466" spans="1:1" x14ac:dyDescent="0.2">
      <c r="A466" s="2">
        <v>464</v>
      </c>
    </row>
    <row r="467" spans="1:1" x14ac:dyDescent="0.2">
      <c r="A467" s="2">
        <v>465</v>
      </c>
    </row>
    <row r="468" spans="1:1" x14ac:dyDescent="0.2">
      <c r="A468" s="2">
        <v>466</v>
      </c>
    </row>
    <row r="469" spans="1:1" x14ac:dyDescent="0.2">
      <c r="A469" s="2">
        <v>467</v>
      </c>
    </row>
    <row r="470" spans="1:1" x14ac:dyDescent="0.2">
      <c r="A470" s="2">
        <v>468</v>
      </c>
    </row>
    <row r="471" spans="1:1" x14ac:dyDescent="0.2">
      <c r="A471" s="2">
        <v>469</v>
      </c>
    </row>
    <row r="472" spans="1:1" x14ac:dyDescent="0.2">
      <c r="A472" s="2">
        <v>470</v>
      </c>
    </row>
    <row r="473" spans="1:1" x14ac:dyDescent="0.2">
      <c r="A473" s="2">
        <v>471</v>
      </c>
    </row>
    <row r="474" spans="1:1" x14ac:dyDescent="0.2">
      <c r="A474" s="2">
        <v>472</v>
      </c>
    </row>
    <row r="475" spans="1:1" x14ac:dyDescent="0.2">
      <c r="A475" s="2">
        <v>473</v>
      </c>
    </row>
    <row r="476" spans="1:1" x14ac:dyDescent="0.2">
      <c r="A476" s="2">
        <v>474</v>
      </c>
    </row>
    <row r="477" spans="1:1" x14ac:dyDescent="0.2">
      <c r="A477" s="2">
        <v>475</v>
      </c>
    </row>
    <row r="478" spans="1:1" x14ac:dyDescent="0.2">
      <c r="A478" s="2">
        <v>476</v>
      </c>
    </row>
    <row r="479" spans="1:1" x14ac:dyDescent="0.2">
      <c r="A479" s="2">
        <v>477</v>
      </c>
    </row>
    <row r="480" spans="1:1" x14ac:dyDescent="0.2">
      <c r="A480" s="2">
        <v>478</v>
      </c>
    </row>
    <row r="481" spans="1:1" x14ac:dyDescent="0.2">
      <c r="A481" s="2">
        <v>479</v>
      </c>
    </row>
    <row r="482" spans="1:1" x14ac:dyDescent="0.2">
      <c r="A482" s="2">
        <v>480</v>
      </c>
    </row>
    <row r="483" spans="1:1" x14ac:dyDescent="0.2">
      <c r="A483" s="2">
        <v>481</v>
      </c>
    </row>
    <row r="484" spans="1:1" x14ac:dyDescent="0.2">
      <c r="A484" s="2">
        <v>482</v>
      </c>
    </row>
    <row r="485" spans="1:1" x14ac:dyDescent="0.2">
      <c r="A485" s="2">
        <v>483</v>
      </c>
    </row>
    <row r="486" spans="1:1" x14ac:dyDescent="0.2">
      <c r="A486" s="2">
        <v>484</v>
      </c>
    </row>
    <row r="487" spans="1:1" x14ac:dyDescent="0.2">
      <c r="A487" s="2">
        <v>485</v>
      </c>
    </row>
    <row r="488" spans="1:1" x14ac:dyDescent="0.2">
      <c r="A488" s="2">
        <v>486</v>
      </c>
    </row>
    <row r="489" spans="1:1" x14ac:dyDescent="0.2">
      <c r="A489" s="2">
        <v>487</v>
      </c>
    </row>
    <row r="490" spans="1:1" x14ac:dyDescent="0.2">
      <c r="A490" s="2">
        <v>488</v>
      </c>
    </row>
    <row r="491" spans="1:1" x14ac:dyDescent="0.2">
      <c r="A491" s="2">
        <v>489</v>
      </c>
    </row>
    <row r="492" spans="1:1" x14ac:dyDescent="0.2">
      <c r="A492" s="2">
        <v>490</v>
      </c>
    </row>
    <row r="493" spans="1:1" x14ac:dyDescent="0.2">
      <c r="A493" s="2">
        <v>491</v>
      </c>
    </row>
    <row r="494" spans="1:1" x14ac:dyDescent="0.2">
      <c r="A494" s="2">
        <v>492</v>
      </c>
    </row>
    <row r="495" spans="1:1" x14ac:dyDescent="0.2">
      <c r="A495" s="2">
        <v>493</v>
      </c>
    </row>
    <row r="496" spans="1:1" x14ac:dyDescent="0.2">
      <c r="A496" s="2">
        <v>494</v>
      </c>
    </row>
    <row r="497" spans="1:1" x14ac:dyDescent="0.2">
      <c r="A497" s="2">
        <v>495</v>
      </c>
    </row>
    <row r="498" spans="1:1" x14ac:dyDescent="0.2">
      <c r="A498" s="2">
        <v>496</v>
      </c>
    </row>
    <row r="499" spans="1:1" x14ac:dyDescent="0.2">
      <c r="A499" s="2">
        <v>497</v>
      </c>
    </row>
    <row r="500" spans="1:1" x14ac:dyDescent="0.2">
      <c r="A500" s="2">
        <v>498</v>
      </c>
    </row>
    <row r="501" spans="1:1" x14ac:dyDescent="0.2">
      <c r="A501" s="2">
        <v>499</v>
      </c>
    </row>
    <row r="502" spans="1:1" x14ac:dyDescent="0.2">
      <c r="A502" s="2">
        <v>500</v>
      </c>
    </row>
    <row r="503" spans="1:1" x14ac:dyDescent="0.2">
      <c r="A503" s="2">
        <v>501</v>
      </c>
    </row>
    <row r="504" spans="1:1" x14ac:dyDescent="0.2">
      <c r="A504" s="2">
        <v>502</v>
      </c>
    </row>
    <row r="505" spans="1:1" x14ac:dyDescent="0.2">
      <c r="A505" s="2">
        <v>503</v>
      </c>
    </row>
    <row r="506" spans="1:1" x14ac:dyDescent="0.2">
      <c r="A506" s="2">
        <v>504</v>
      </c>
    </row>
    <row r="507" spans="1:1" x14ac:dyDescent="0.2">
      <c r="A507" s="2">
        <v>505</v>
      </c>
    </row>
    <row r="508" spans="1:1" x14ac:dyDescent="0.2">
      <c r="A508" s="2">
        <v>506</v>
      </c>
    </row>
    <row r="509" spans="1:1" x14ac:dyDescent="0.2">
      <c r="A509" s="2">
        <v>507</v>
      </c>
    </row>
    <row r="510" spans="1:1" x14ac:dyDescent="0.2">
      <c r="A510" s="2">
        <v>508</v>
      </c>
    </row>
    <row r="511" spans="1:1" x14ac:dyDescent="0.2">
      <c r="A511" s="2">
        <v>509</v>
      </c>
    </row>
    <row r="512" spans="1:1" x14ac:dyDescent="0.2">
      <c r="A512" s="2">
        <v>510</v>
      </c>
    </row>
    <row r="513" spans="1:1" x14ac:dyDescent="0.2">
      <c r="A513" s="2">
        <v>511</v>
      </c>
    </row>
    <row r="514" spans="1:1" x14ac:dyDescent="0.2">
      <c r="A514" s="2">
        <v>512</v>
      </c>
    </row>
    <row r="515" spans="1:1" x14ac:dyDescent="0.2">
      <c r="A515" s="2">
        <v>513</v>
      </c>
    </row>
    <row r="516" spans="1:1" x14ac:dyDescent="0.2">
      <c r="A516" s="2">
        <v>514</v>
      </c>
    </row>
    <row r="517" spans="1:1" x14ac:dyDescent="0.2">
      <c r="A517" s="2">
        <v>515</v>
      </c>
    </row>
    <row r="518" spans="1:1" x14ac:dyDescent="0.2">
      <c r="A518" s="2">
        <v>516</v>
      </c>
    </row>
    <row r="519" spans="1:1" x14ac:dyDescent="0.2">
      <c r="A519" s="2">
        <v>517</v>
      </c>
    </row>
    <row r="520" spans="1:1" x14ac:dyDescent="0.2">
      <c r="A520" s="2">
        <v>518</v>
      </c>
    </row>
    <row r="521" spans="1:1" x14ac:dyDescent="0.2">
      <c r="A521" s="2">
        <v>519</v>
      </c>
    </row>
    <row r="522" spans="1:1" x14ac:dyDescent="0.2">
      <c r="A522" s="2">
        <v>520</v>
      </c>
    </row>
    <row r="523" spans="1:1" x14ac:dyDescent="0.2">
      <c r="A523" s="2">
        <v>521</v>
      </c>
    </row>
    <row r="524" spans="1:1" x14ac:dyDescent="0.2">
      <c r="A524" s="2">
        <v>522</v>
      </c>
    </row>
    <row r="525" spans="1:1" x14ac:dyDescent="0.2">
      <c r="A525" s="2">
        <v>523</v>
      </c>
    </row>
    <row r="526" spans="1:1" x14ac:dyDescent="0.2">
      <c r="A526" s="2">
        <v>524</v>
      </c>
    </row>
    <row r="527" spans="1:1" x14ac:dyDescent="0.2">
      <c r="A527" s="2">
        <v>525</v>
      </c>
    </row>
    <row r="528" spans="1:1" x14ac:dyDescent="0.2">
      <c r="A528" s="2">
        <v>526</v>
      </c>
    </row>
    <row r="529" spans="1:1" x14ac:dyDescent="0.2">
      <c r="A529" s="2">
        <v>527</v>
      </c>
    </row>
    <row r="530" spans="1:1" x14ac:dyDescent="0.2">
      <c r="A530" s="2">
        <v>528</v>
      </c>
    </row>
    <row r="531" spans="1:1" x14ac:dyDescent="0.2">
      <c r="A531" s="2">
        <v>529</v>
      </c>
    </row>
    <row r="532" spans="1:1" x14ac:dyDescent="0.2">
      <c r="A532" s="2">
        <v>530</v>
      </c>
    </row>
    <row r="533" spans="1:1" x14ac:dyDescent="0.2">
      <c r="A533" s="2">
        <v>531</v>
      </c>
    </row>
    <row r="534" spans="1:1" x14ac:dyDescent="0.2">
      <c r="A534" s="2">
        <v>532</v>
      </c>
    </row>
    <row r="535" spans="1:1" x14ac:dyDescent="0.2">
      <c r="A535" s="2">
        <v>533</v>
      </c>
    </row>
    <row r="536" spans="1:1" x14ac:dyDescent="0.2">
      <c r="A536" s="2">
        <v>534</v>
      </c>
    </row>
    <row r="537" spans="1:1" x14ac:dyDescent="0.2">
      <c r="A537" s="2">
        <v>535</v>
      </c>
    </row>
    <row r="538" spans="1:1" x14ac:dyDescent="0.2">
      <c r="A538" s="2">
        <v>536</v>
      </c>
    </row>
    <row r="539" spans="1:1" x14ac:dyDescent="0.2">
      <c r="A539" s="2">
        <v>537</v>
      </c>
    </row>
    <row r="540" spans="1:1" x14ac:dyDescent="0.2">
      <c r="A540" s="2">
        <v>538</v>
      </c>
    </row>
    <row r="541" spans="1:1" x14ac:dyDescent="0.2">
      <c r="A541" s="2">
        <v>539</v>
      </c>
    </row>
    <row r="542" spans="1:1" x14ac:dyDescent="0.2">
      <c r="A542" s="2">
        <v>540</v>
      </c>
    </row>
    <row r="543" spans="1:1" x14ac:dyDescent="0.2">
      <c r="A543" s="2">
        <v>541</v>
      </c>
    </row>
    <row r="544" spans="1:1" x14ac:dyDescent="0.2">
      <c r="A544" s="2">
        <v>542</v>
      </c>
    </row>
    <row r="545" spans="1:1" x14ac:dyDescent="0.2">
      <c r="A545" s="2">
        <v>543</v>
      </c>
    </row>
    <row r="546" spans="1:1" x14ac:dyDescent="0.2">
      <c r="A546" s="2">
        <v>544</v>
      </c>
    </row>
    <row r="547" spans="1:1" x14ac:dyDescent="0.2">
      <c r="A547" s="2">
        <v>545</v>
      </c>
    </row>
    <row r="548" spans="1:1" x14ac:dyDescent="0.2">
      <c r="A548" s="2">
        <v>546</v>
      </c>
    </row>
    <row r="549" spans="1:1" x14ac:dyDescent="0.2">
      <c r="A549" s="2">
        <v>547</v>
      </c>
    </row>
    <row r="550" spans="1:1" x14ac:dyDescent="0.2">
      <c r="A550" s="2">
        <v>548</v>
      </c>
    </row>
    <row r="551" spans="1:1" x14ac:dyDescent="0.2">
      <c r="A551" s="2">
        <v>549</v>
      </c>
    </row>
    <row r="552" spans="1:1" x14ac:dyDescent="0.2">
      <c r="A552" s="2">
        <v>550</v>
      </c>
    </row>
    <row r="553" spans="1:1" x14ac:dyDescent="0.2">
      <c r="A553" s="2">
        <v>551</v>
      </c>
    </row>
    <row r="554" spans="1:1" x14ac:dyDescent="0.2">
      <c r="A554" s="2">
        <v>552</v>
      </c>
    </row>
    <row r="555" spans="1:1" x14ac:dyDescent="0.2">
      <c r="A555" s="2">
        <v>553</v>
      </c>
    </row>
    <row r="556" spans="1:1" x14ac:dyDescent="0.2">
      <c r="A556" s="2">
        <v>554</v>
      </c>
    </row>
    <row r="557" spans="1:1" x14ac:dyDescent="0.2">
      <c r="A557" s="2">
        <v>555</v>
      </c>
    </row>
    <row r="558" spans="1:1" x14ac:dyDescent="0.2">
      <c r="A558" s="2">
        <v>556</v>
      </c>
    </row>
    <row r="559" spans="1:1" x14ac:dyDescent="0.2">
      <c r="A559" s="2">
        <v>557</v>
      </c>
    </row>
    <row r="560" spans="1:1" x14ac:dyDescent="0.2">
      <c r="A560" s="2">
        <v>558</v>
      </c>
    </row>
    <row r="561" spans="1:1" x14ac:dyDescent="0.2">
      <c r="A561" s="2">
        <v>559</v>
      </c>
    </row>
    <row r="562" spans="1:1" x14ac:dyDescent="0.2">
      <c r="A562" s="2">
        <v>560</v>
      </c>
    </row>
    <row r="563" spans="1:1" x14ac:dyDescent="0.2">
      <c r="A563" s="2">
        <v>561</v>
      </c>
    </row>
    <row r="564" spans="1:1" x14ac:dyDescent="0.2">
      <c r="A564" s="2">
        <v>562</v>
      </c>
    </row>
    <row r="565" spans="1:1" x14ac:dyDescent="0.2">
      <c r="A565" s="2">
        <v>563</v>
      </c>
    </row>
    <row r="566" spans="1:1" x14ac:dyDescent="0.2">
      <c r="A566" s="2">
        <v>564</v>
      </c>
    </row>
    <row r="567" spans="1:1" x14ac:dyDescent="0.2">
      <c r="A567" s="2">
        <v>565</v>
      </c>
    </row>
    <row r="568" spans="1:1" x14ac:dyDescent="0.2">
      <c r="A568" s="2">
        <v>566</v>
      </c>
    </row>
    <row r="569" spans="1:1" x14ac:dyDescent="0.2">
      <c r="A569" s="2">
        <v>567</v>
      </c>
    </row>
    <row r="570" spans="1:1" x14ac:dyDescent="0.2">
      <c r="A570" s="2">
        <v>568</v>
      </c>
    </row>
    <row r="571" spans="1:1" x14ac:dyDescent="0.2">
      <c r="A571" s="2">
        <v>569</v>
      </c>
    </row>
    <row r="572" spans="1:1" x14ac:dyDescent="0.2">
      <c r="A572" s="2">
        <v>570</v>
      </c>
    </row>
    <row r="573" spans="1:1" x14ac:dyDescent="0.2">
      <c r="A573" s="2">
        <v>571</v>
      </c>
    </row>
    <row r="574" spans="1:1" x14ac:dyDescent="0.2">
      <c r="A574" s="2">
        <v>572</v>
      </c>
    </row>
    <row r="575" spans="1:1" x14ac:dyDescent="0.2">
      <c r="A575" s="2">
        <v>573</v>
      </c>
    </row>
    <row r="576" spans="1:1" x14ac:dyDescent="0.2">
      <c r="A576" s="2">
        <v>574</v>
      </c>
    </row>
    <row r="577" spans="1:1" x14ac:dyDescent="0.2">
      <c r="A577" s="2">
        <v>575</v>
      </c>
    </row>
    <row r="578" spans="1:1" x14ac:dyDescent="0.2">
      <c r="A578" s="2">
        <v>576</v>
      </c>
    </row>
    <row r="579" spans="1:1" x14ac:dyDescent="0.2">
      <c r="A579" s="2">
        <v>577</v>
      </c>
    </row>
    <row r="580" spans="1:1" x14ac:dyDescent="0.2">
      <c r="A580" s="2">
        <v>578</v>
      </c>
    </row>
    <row r="581" spans="1:1" x14ac:dyDescent="0.2">
      <c r="A581" s="2">
        <v>579</v>
      </c>
    </row>
    <row r="582" spans="1:1" x14ac:dyDescent="0.2">
      <c r="A582" s="2">
        <v>580</v>
      </c>
    </row>
    <row r="583" spans="1:1" x14ac:dyDescent="0.2">
      <c r="A583" s="2">
        <v>581</v>
      </c>
    </row>
    <row r="584" spans="1:1" x14ac:dyDescent="0.2">
      <c r="A584" s="2">
        <v>582</v>
      </c>
    </row>
    <row r="585" spans="1:1" x14ac:dyDescent="0.2">
      <c r="A585" s="2">
        <v>583</v>
      </c>
    </row>
    <row r="586" spans="1:1" x14ac:dyDescent="0.2">
      <c r="A586" s="2">
        <v>584</v>
      </c>
    </row>
    <row r="587" spans="1:1" x14ac:dyDescent="0.2">
      <c r="A587" s="2">
        <v>585</v>
      </c>
    </row>
    <row r="588" spans="1:1" x14ac:dyDescent="0.2">
      <c r="A588" s="2">
        <v>586</v>
      </c>
    </row>
    <row r="589" spans="1:1" x14ac:dyDescent="0.2">
      <c r="A589" s="2">
        <v>587</v>
      </c>
    </row>
    <row r="590" spans="1:1" x14ac:dyDescent="0.2">
      <c r="A590" s="2">
        <v>588</v>
      </c>
    </row>
    <row r="591" spans="1:1" x14ac:dyDescent="0.2">
      <c r="A591" s="2">
        <v>589</v>
      </c>
    </row>
    <row r="592" spans="1:1" x14ac:dyDescent="0.2">
      <c r="A592" s="2">
        <v>590</v>
      </c>
    </row>
    <row r="593" spans="1:1" x14ac:dyDescent="0.2">
      <c r="A593" s="2">
        <v>591</v>
      </c>
    </row>
    <row r="594" spans="1:1" x14ac:dyDescent="0.2">
      <c r="A594" s="2">
        <v>592</v>
      </c>
    </row>
    <row r="595" spans="1:1" x14ac:dyDescent="0.2">
      <c r="A595" s="2">
        <v>593</v>
      </c>
    </row>
    <row r="596" spans="1:1" x14ac:dyDescent="0.2">
      <c r="A596" s="2">
        <v>594</v>
      </c>
    </row>
    <row r="597" spans="1:1" x14ac:dyDescent="0.2">
      <c r="A597" s="2">
        <v>595</v>
      </c>
    </row>
    <row r="598" spans="1:1" x14ac:dyDescent="0.2">
      <c r="A598" s="2">
        <v>596</v>
      </c>
    </row>
    <row r="599" spans="1:1" x14ac:dyDescent="0.2">
      <c r="A599" s="2">
        <v>597</v>
      </c>
    </row>
    <row r="600" spans="1:1" x14ac:dyDescent="0.2">
      <c r="A600" s="2">
        <v>598</v>
      </c>
    </row>
    <row r="601" spans="1:1" x14ac:dyDescent="0.2">
      <c r="A601" s="2">
        <v>599</v>
      </c>
    </row>
    <row r="602" spans="1:1" x14ac:dyDescent="0.2">
      <c r="A602" s="2">
        <v>600</v>
      </c>
    </row>
    <row r="603" spans="1:1" x14ac:dyDescent="0.2">
      <c r="A603" s="2">
        <v>601</v>
      </c>
    </row>
    <row r="604" spans="1:1" x14ac:dyDescent="0.2">
      <c r="A604" s="2">
        <v>602</v>
      </c>
    </row>
    <row r="605" spans="1:1" x14ac:dyDescent="0.2">
      <c r="A605" s="2">
        <v>603</v>
      </c>
    </row>
    <row r="606" spans="1:1" x14ac:dyDescent="0.2">
      <c r="A606" s="2">
        <v>604</v>
      </c>
    </row>
    <row r="607" spans="1:1" x14ac:dyDescent="0.2">
      <c r="A607" s="2">
        <v>605</v>
      </c>
    </row>
    <row r="608" spans="1:1" x14ac:dyDescent="0.2">
      <c r="A608" s="2">
        <v>606</v>
      </c>
    </row>
    <row r="609" spans="1:1" x14ac:dyDescent="0.2">
      <c r="A609" s="2">
        <v>607</v>
      </c>
    </row>
    <row r="610" spans="1:1" x14ac:dyDescent="0.2">
      <c r="A610" s="2">
        <v>608</v>
      </c>
    </row>
    <row r="611" spans="1:1" x14ac:dyDescent="0.2">
      <c r="A611" s="2">
        <v>609</v>
      </c>
    </row>
    <row r="612" spans="1:1" x14ac:dyDescent="0.2">
      <c r="A612" s="2">
        <v>610</v>
      </c>
    </row>
    <row r="613" spans="1:1" x14ac:dyDescent="0.2">
      <c r="A613" s="2">
        <v>611</v>
      </c>
    </row>
    <row r="614" spans="1:1" x14ac:dyDescent="0.2">
      <c r="A614" s="2">
        <v>612</v>
      </c>
    </row>
    <row r="615" spans="1:1" x14ac:dyDescent="0.2">
      <c r="A615" s="2">
        <v>613</v>
      </c>
    </row>
    <row r="616" spans="1:1" x14ac:dyDescent="0.2">
      <c r="A616" s="2">
        <v>614</v>
      </c>
    </row>
    <row r="617" spans="1:1" x14ac:dyDescent="0.2">
      <c r="A617" s="2">
        <v>615</v>
      </c>
    </row>
    <row r="618" spans="1:1" x14ac:dyDescent="0.2">
      <c r="A618" s="2">
        <v>616</v>
      </c>
    </row>
    <row r="619" spans="1:1" x14ac:dyDescent="0.2">
      <c r="A619" s="2">
        <v>617</v>
      </c>
    </row>
    <row r="620" spans="1:1" x14ac:dyDescent="0.2">
      <c r="A620" s="2">
        <v>618</v>
      </c>
    </row>
    <row r="621" spans="1:1" x14ac:dyDescent="0.2">
      <c r="A621" s="2">
        <v>619</v>
      </c>
    </row>
    <row r="622" spans="1:1" x14ac:dyDescent="0.2">
      <c r="A622" s="2">
        <v>620</v>
      </c>
    </row>
    <row r="623" spans="1:1" x14ac:dyDescent="0.2">
      <c r="A623" s="2">
        <v>621</v>
      </c>
    </row>
    <row r="624" spans="1:1" x14ac:dyDescent="0.2">
      <c r="A624" s="2">
        <v>622</v>
      </c>
    </row>
    <row r="625" spans="1:1" x14ac:dyDescent="0.2">
      <c r="A625" s="2">
        <v>623</v>
      </c>
    </row>
    <row r="626" spans="1:1" x14ac:dyDescent="0.2">
      <c r="A626" s="2">
        <v>624</v>
      </c>
    </row>
    <row r="627" spans="1:1" x14ac:dyDescent="0.2">
      <c r="A627" s="2">
        <v>625</v>
      </c>
    </row>
    <row r="628" spans="1:1" x14ac:dyDescent="0.2">
      <c r="A628" s="2">
        <v>626</v>
      </c>
    </row>
    <row r="629" spans="1:1" x14ac:dyDescent="0.2">
      <c r="A629" s="2">
        <v>627</v>
      </c>
    </row>
    <row r="630" spans="1:1" x14ac:dyDescent="0.2">
      <c r="A630" s="2">
        <v>628</v>
      </c>
    </row>
    <row r="631" spans="1:1" x14ac:dyDescent="0.2">
      <c r="A631" s="2">
        <v>629</v>
      </c>
    </row>
    <row r="632" spans="1:1" x14ac:dyDescent="0.2">
      <c r="A632" s="2">
        <v>630</v>
      </c>
    </row>
    <row r="633" spans="1:1" x14ac:dyDescent="0.2">
      <c r="A633" s="2">
        <v>631</v>
      </c>
    </row>
    <row r="634" spans="1:1" x14ac:dyDescent="0.2">
      <c r="A634" s="2">
        <v>632</v>
      </c>
    </row>
    <row r="635" spans="1:1" x14ac:dyDescent="0.2">
      <c r="A635" s="2">
        <v>633</v>
      </c>
    </row>
    <row r="636" spans="1:1" x14ac:dyDescent="0.2">
      <c r="A636" s="2">
        <v>634</v>
      </c>
    </row>
    <row r="637" spans="1:1" x14ac:dyDescent="0.2">
      <c r="A637" s="2">
        <v>635</v>
      </c>
    </row>
    <row r="638" spans="1:1" x14ac:dyDescent="0.2">
      <c r="A638" s="2">
        <v>636</v>
      </c>
    </row>
    <row r="639" spans="1:1" x14ac:dyDescent="0.2">
      <c r="A639" s="2">
        <v>637</v>
      </c>
    </row>
    <row r="640" spans="1:1" x14ac:dyDescent="0.2">
      <c r="A640" s="2">
        <v>638</v>
      </c>
    </row>
    <row r="641" spans="1:1" x14ac:dyDescent="0.2">
      <c r="A641" s="2">
        <v>639</v>
      </c>
    </row>
    <row r="642" spans="1:1" x14ac:dyDescent="0.2">
      <c r="A642" s="2">
        <v>640</v>
      </c>
    </row>
    <row r="643" spans="1:1" x14ac:dyDescent="0.2">
      <c r="A643" s="2">
        <v>641</v>
      </c>
    </row>
    <row r="644" spans="1:1" x14ac:dyDescent="0.2">
      <c r="A644" s="2">
        <v>642</v>
      </c>
    </row>
    <row r="645" spans="1:1" x14ac:dyDescent="0.2">
      <c r="A645" s="2">
        <v>643</v>
      </c>
    </row>
    <row r="646" spans="1:1" x14ac:dyDescent="0.2">
      <c r="A646" s="2">
        <v>644</v>
      </c>
    </row>
    <row r="647" spans="1:1" x14ac:dyDescent="0.2">
      <c r="A647" s="2">
        <v>645</v>
      </c>
    </row>
    <row r="648" spans="1:1" x14ac:dyDescent="0.2">
      <c r="A648" s="2">
        <v>646</v>
      </c>
    </row>
    <row r="649" spans="1:1" x14ac:dyDescent="0.2">
      <c r="A649" s="2">
        <v>647</v>
      </c>
    </row>
    <row r="650" spans="1:1" x14ac:dyDescent="0.2">
      <c r="A650" s="2">
        <v>648</v>
      </c>
    </row>
    <row r="651" spans="1:1" x14ac:dyDescent="0.2">
      <c r="A651" s="2">
        <v>649</v>
      </c>
    </row>
    <row r="652" spans="1:1" x14ac:dyDescent="0.2">
      <c r="A652" s="2">
        <v>650</v>
      </c>
    </row>
    <row r="653" spans="1:1" x14ac:dyDescent="0.2">
      <c r="A653" s="2">
        <v>651</v>
      </c>
    </row>
    <row r="654" spans="1:1" x14ac:dyDescent="0.2">
      <c r="A654" s="2">
        <v>652</v>
      </c>
    </row>
    <row r="655" spans="1:1" x14ac:dyDescent="0.2">
      <c r="A655" s="2">
        <v>653</v>
      </c>
    </row>
    <row r="656" spans="1:1" x14ac:dyDescent="0.2">
      <c r="A656" s="2">
        <v>654</v>
      </c>
    </row>
    <row r="657" spans="1:1" x14ac:dyDescent="0.2">
      <c r="A657" s="2">
        <v>655</v>
      </c>
    </row>
    <row r="658" spans="1:1" x14ac:dyDescent="0.2">
      <c r="A658" s="2">
        <v>656</v>
      </c>
    </row>
    <row r="659" spans="1:1" x14ac:dyDescent="0.2">
      <c r="A659" s="2">
        <v>657</v>
      </c>
    </row>
    <row r="660" spans="1:1" x14ac:dyDescent="0.2">
      <c r="A660" s="2">
        <v>658</v>
      </c>
    </row>
    <row r="661" spans="1:1" x14ac:dyDescent="0.2">
      <c r="A661" s="2">
        <v>659</v>
      </c>
    </row>
    <row r="662" spans="1:1" x14ac:dyDescent="0.2">
      <c r="A662" s="2">
        <v>660</v>
      </c>
    </row>
    <row r="663" spans="1:1" x14ac:dyDescent="0.2">
      <c r="A663" s="2">
        <v>661</v>
      </c>
    </row>
    <row r="664" spans="1:1" x14ac:dyDescent="0.2">
      <c r="A664" s="2">
        <v>662</v>
      </c>
    </row>
    <row r="665" spans="1:1" x14ac:dyDescent="0.2">
      <c r="A665" s="2">
        <v>663</v>
      </c>
    </row>
    <row r="666" spans="1:1" x14ac:dyDescent="0.2">
      <c r="A666" s="2">
        <v>664</v>
      </c>
    </row>
    <row r="667" spans="1:1" x14ac:dyDescent="0.2">
      <c r="A667" s="2">
        <v>665</v>
      </c>
    </row>
    <row r="668" spans="1:1" x14ac:dyDescent="0.2">
      <c r="A668" s="2">
        <v>666</v>
      </c>
    </row>
    <row r="669" spans="1:1" x14ac:dyDescent="0.2">
      <c r="A669" s="2">
        <v>667</v>
      </c>
    </row>
    <row r="670" spans="1:1" x14ac:dyDescent="0.2">
      <c r="A670" s="2">
        <v>668</v>
      </c>
    </row>
    <row r="671" spans="1:1" x14ac:dyDescent="0.2">
      <c r="A671" s="2">
        <v>669</v>
      </c>
    </row>
    <row r="672" spans="1:1" x14ac:dyDescent="0.2">
      <c r="A672" s="2">
        <v>670</v>
      </c>
    </row>
    <row r="673" spans="1:1" x14ac:dyDescent="0.2">
      <c r="A673" s="2">
        <v>671</v>
      </c>
    </row>
    <row r="674" spans="1:1" x14ac:dyDescent="0.2">
      <c r="A674" s="2">
        <v>672</v>
      </c>
    </row>
    <row r="675" spans="1:1" x14ac:dyDescent="0.2">
      <c r="A675" s="2">
        <v>673</v>
      </c>
    </row>
    <row r="676" spans="1:1" x14ac:dyDescent="0.2">
      <c r="A676" s="2">
        <v>674</v>
      </c>
    </row>
    <row r="677" spans="1:1" x14ac:dyDescent="0.2">
      <c r="A677" s="2">
        <v>675</v>
      </c>
    </row>
    <row r="678" spans="1:1" x14ac:dyDescent="0.2">
      <c r="A678" s="2">
        <v>676</v>
      </c>
    </row>
    <row r="679" spans="1:1" x14ac:dyDescent="0.2">
      <c r="A679" s="2">
        <v>677</v>
      </c>
    </row>
    <row r="680" spans="1:1" x14ac:dyDescent="0.2">
      <c r="A680" s="2">
        <v>678</v>
      </c>
    </row>
    <row r="681" spans="1:1" x14ac:dyDescent="0.2">
      <c r="A681" s="2">
        <v>679</v>
      </c>
    </row>
    <row r="682" spans="1:1" x14ac:dyDescent="0.2">
      <c r="A682" s="2">
        <v>680</v>
      </c>
    </row>
    <row r="683" spans="1:1" x14ac:dyDescent="0.2">
      <c r="A683" s="2">
        <v>681</v>
      </c>
    </row>
    <row r="684" spans="1:1" x14ac:dyDescent="0.2">
      <c r="A684" s="2">
        <v>682</v>
      </c>
    </row>
    <row r="685" spans="1:1" x14ac:dyDescent="0.2">
      <c r="A685" s="2">
        <v>683</v>
      </c>
    </row>
    <row r="686" spans="1:1" x14ac:dyDescent="0.2">
      <c r="A686" s="2">
        <v>684</v>
      </c>
    </row>
    <row r="687" spans="1:1" x14ac:dyDescent="0.2">
      <c r="A687" s="2">
        <v>685</v>
      </c>
    </row>
    <row r="688" spans="1:1" x14ac:dyDescent="0.2">
      <c r="A688" s="2">
        <v>686</v>
      </c>
    </row>
    <row r="689" spans="1:1" x14ac:dyDescent="0.2">
      <c r="A689" s="2">
        <v>687</v>
      </c>
    </row>
    <row r="690" spans="1:1" x14ac:dyDescent="0.2">
      <c r="A690" s="2">
        <v>688</v>
      </c>
    </row>
    <row r="691" spans="1:1" x14ac:dyDescent="0.2">
      <c r="A691" s="2">
        <v>689</v>
      </c>
    </row>
    <row r="692" spans="1:1" x14ac:dyDescent="0.2">
      <c r="A692" s="2">
        <v>690</v>
      </c>
    </row>
    <row r="693" spans="1:1" x14ac:dyDescent="0.2">
      <c r="A693" s="2">
        <v>691</v>
      </c>
    </row>
    <row r="694" spans="1:1" x14ac:dyDescent="0.2">
      <c r="A694" s="2">
        <v>692</v>
      </c>
    </row>
    <row r="695" spans="1:1" x14ac:dyDescent="0.2">
      <c r="A695" s="2">
        <v>693</v>
      </c>
    </row>
    <row r="696" spans="1:1" x14ac:dyDescent="0.2">
      <c r="A696" s="2">
        <v>694</v>
      </c>
    </row>
    <row r="697" spans="1:1" x14ac:dyDescent="0.2">
      <c r="A697" s="2">
        <v>695</v>
      </c>
    </row>
    <row r="698" spans="1:1" x14ac:dyDescent="0.2">
      <c r="A698" s="2">
        <v>696</v>
      </c>
    </row>
    <row r="699" spans="1:1" x14ac:dyDescent="0.2">
      <c r="A699" s="2">
        <v>697</v>
      </c>
    </row>
    <row r="700" spans="1:1" x14ac:dyDescent="0.2">
      <c r="A700" s="2">
        <v>698</v>
      </c>
    </row>
    <row r="701" spans="1:1" x14ac:dyDescent="0.2">
      <c r="A701" s="2">
        <v>699</v>
      </c>
    </row>
    <row r="702" spans="1:1" x14ac:dyDescent="0.2">
      <c r="A702" s="2">
        <v>700</v>
      </c>
    </row>
    <row r="703" spans="1:1" x14ac:dyDescent="0.2">
      <c r="A703" s="2">
        <v>701</v>
      </c>
    </row>
    <row r="704" spans="1:1" x14ac:dyDescent="0.2">
      <c r="A704" s="2">
        <v>702</v>
      </c>
    </row>
    <row r="705" spans="1:1" x14ac:dyDescent="0.2">
      <c r="A705" s="2">
        <v>703</v>
      </c>
    </row>
    <row r="706" spans="1:1" x14ac:dyDescent="0.2">
      <c r="A706" s="2">
        <v>704</v>
      </c>
    </row>
    <row r="707" spans="1:1" x14ac:dyDescent="0.2">
      <c r="A707" s="2">
        <v>705</v>
      </c>
    </row>
    <row r="708" spans="1:1" x14ac:dyDescent="0.2">
      <c r="A708" s="2">
        <v>706</v>
      </c>
    </row>
    <row r="709" spans="1:1" x14ac:dyDescent="0.2">
      <c r="A709" s="2">
        <v>707</v>
      </c>
    </row>
    <row r="710" spans="1:1" x14ac:dyDescent="0.2">
      <c r="A710" s="2">
        <v>708</v>
      </c>
    </row>
    <row r="711" spans="1:1" x14ac:dyDescent="0.2">
      <c r="A711" s="2">
        <v>709</v>
      </c>
    </row>
    <row r="712" spans="1:1" x14ac:dyDescent="0.2">
      <c r="A712" s="2">
        <v>710</v>
      </c>
    </row>
    <row r="713" spans="1:1" x14ac:dyDescent="0.2">
      <c r="A713" s="2">
        <v>711</v>
      </c>
    </row>
    <row r="714" spans="1:1" x14ac:dyDescent="0.2">
      <c r="A714" s="2">
        <v>712</v>
      </c>
    </row>
    <row r="715" spans="1:1" x14ac:dyDescent="0.2">
      <c r="A715" s="2">
        <v>713</v>
      </c>
    </row>
    <row r="716" spans="1:1" x14ac:dyDescent="0.2">
      <c r="A716" s="2">
        <v>714</v>
      </c>
    </row>
    <row r="717" spans="1:1" x14ac:dyDescent="0.2">
      <c r="A717" s="2">
        <v>715</v>
      </c>
    </row>
    <row r="718" spans="1:1" x14ac:dyDescent="0.2">
      <c r="A718" s="2">
        <v>716</v>
      </c>
    </row>
    <row r="719" spans="1:1" x14ac:dyDescent="0.2">
      <c r="A719" s="2">
        <v>717</v>
      </c>
    </row>
    <row r="720" spans="1:1" x14ac:dyDescent="0.2">
      <c r="A720" s="2">
        <v>718</v>
      </c>
    </row>
    <row r="721" spans="1:1" x14ac:dyDescent="0.2">
      <c r="A721" s="2">
        <v>719</v>
      </c>
    </row>
    <row r="722" spans="1:1" x14ac:dyDescent="0.2">
      <c r="A722" s="2">
        <v>720</v>
      </c>
    </row>
    <row r="723" spans="1:1" x14ac:dyDescent="0.2">
      <c r="A723" s="2">
        <v>721</v>
      </c>
    </row>
    <row r="724" spans="1:1" x14ac:dyDescent="0.2">
      <c r="A724" s="2">
        <v>722</v>
      </c>
    </row>
    <row r="725" spans="1:1" x14ac:dyDescent="0.2">
      <c r="A725" s="2">
        <v>723</v>
      </c>
    </row>
    <row r="726" spans="1:1" x14ac:dyDescent="0.2">
      <c r="A726" s="2">
        <v>724</v>
      </c>
    </row>
    <row r="727" spans="1:1" x14ac:dyDescent="0.2">
      <c r="A727" s="2">
        <v>725</v>
      </c>
    </row>
    <row r="728" spans="1:1" x14ac:dyDescent="0.2">
      <c r="A728" s="2">
        <v>726</v>
      </c>
    </row>
    <row r="729" spans="1:1" x14ac:dyDescent="0.2">
      <c r="A729" s="2">
        <v>727</v>
      </c>
    </row>
    <row r="730" spans="1:1" x14ac:dyDescent="0.2">
      <c r="A730" s="2">
        <v>728</v>
      </c>
    </row>
    <row r="731" spans="1:1" x14ac:dyDescent="0.2">
      <c r="A731" s="2">
        <v>729</v>
      </c>
    </row>
    <row r="732" spans="1:1" x14ac:dyDescent="0.2">
      <c r="A732" s="2">
        <v>730</v>
      </c>
    </row>
    <row r="733" spans="1:1" x14ac:dyDescent="0.2">
      <c r="A733" s="2">
        <v>731</v>
      </c>
    </row>
    <row r="734" spans="1:1" x14ac:dyDescent="0.2">
      <c r="A734" s="2">
        <v>732</v>
      </c>
    </row>
    <row r="735" spans="1:1" x14ac:dyDescent="0.2">
      <c r="A735" s="2">
        <v>733</v>
      </c>
    </row>
    <row r="736" spans="1:1" x14ac:dyDescent="0.2">
      <c r="A736" s="2">
        <v>734</v>
      </c>
    </row>
    <row r="737" spans="1:1" x14ac:dyDescent="0.2">
      <c r="A737" s="2">
        <v>735</v>
      </c>
    </row>
    <row r="738" spans="1:1" x14ac:dyDescent="0.2">
      <c r="A738" s="2">
        <v>736</v>
      </c>
    </row>
    <row r="739" spans="1:1" x14ac:dyDescent="0.2">
      <c r="A739" s="2">
        <v>737</v>
      </c>
    </row>
    <row r="740" spans="1:1" x14ac:dyDescent="0.2">
      <c r="A740" s="2">
        <v>738</v>
      </c>
    </row>
    <row r="741" spans="1:1" x14ac:dyDescent="0.2">
      <c r="A741" s="2">
        <v>739</v>
      </c>
    </row>
    <row r="742" spans="1:1" x14ac:dyDescent="0.2">
      <c r="A742" s="2">
        <v>740</v>
      </c>
    </row>
    <row r="743" spans="1:1" x14ac:dyDescent="0.2">
      <c r="A743" s="2">
        <v>741</v>
      </c>
    </row>
    <row r="744" spans="1:1" x14ac:dyDescent="0.2">
      <c r="A744" s="2">
        <v>742</v>
      </c>
    </row>
    <row r="745" spans="1:1" x14ac:dyDescent="0.2">
      <c r="A745" s="2">
        <v>743</v>
      </c>
    </row>
    <row r="746" spans="1:1" x14ac:dyDescent="0.2">
      <c r="A746" s="2">
        <v>744</v>
      </c>
    </row>
    <row r="747" spans="1:1" x14ac:dyDescent="0.2">
      <c r="A747" s="2">
        <v>745</v>
      </c>
    </row>
    <row r="748" spans="1:1" x14ac:dyDescent="0.2">
      <c r="A748" s="2">
        <v>746</v>
      </c>
    </row>
    <row r="749" spans="1:1" x14ac:dyDescent="0.2">
      <c r="A749" s="2">
        <v>747</v>
      </c>
    </row>
    <row r="750" spans="1:1" x14ac:dyDescent="0.2">
      <c r="A750" s="2">
        <v>748</v>
      </c>
    </row>
    <row r="751" spans="1:1" x14ac:dyDescent="0.2">
      <c r="A751" s="2">
        <v>749</v>
      </c>
    </row>
    <row r="752" spans="1:1" x14ac:dyDescent="0.2">
      <c r="A752" s="2">
        <v>750</v>
      </c>
    </row>
    <row r="753" spans="1:1" x14ac:dyDescent="0.2">
      <c r="A753" s="2">
        <v>751</v>
      </c>
    </row>
    <row r="754" spans="1:1" x14ac:dyDescent="0.2">
      <c r="A754" s="2">
        <v>752</v>
      </c>
    </row>
    <row r="755" spans="1:1" x14ac:dyDescent="0.2">
      <c r="A755" s="2">
        <v>753</v>
      </c>
    </row>
    <row r="756" spans="1:1" x14ac:dyDescent="0.2">
      <c r="A756" s="2">
        <v>754</v>
      </c>
    </row>
    <row r="757" spans="1:1" x14ac:dyDescent="0.2">
      <c r="A757" s="2">
        <v>755</v>
      </c>
    </row>
    <row r="758" spans="1:1" x14ac:dyDescent="0.2">
      <c r="A758" s="2">
        <v>756</v>
      </c>
    </row>
    <row r="759" spans="1:1" x14ac:dyDescent="0.2">
      <c r="A759" s="2">
        <v>757</v>
      </c>
    </row>
    <row r="760" spans="1:1" x14ac:dyDescent="0.2">
      <c r="A760" s="2">
        <v>758</v>
      </c>
    </row>
    <row r="761" spans="1:1" x14ac:dyDescent="0.2">
      <c r="A761" s="2">
        <v>759</v>
      </c>
    </row>
    <row r="762" spans="1:1" x14ac:dyDescent="0.2">
      <c r="A762" s="2">
        <v>760</v>
      </c>
    </row>
    <row r="763" spans="1:1" x14ac:dyDescent="0.2">
      <c r="A763" s="2">
        <v>761</v>
      </c>
    </row>
    <row r="764" spans="1:1" x14ac:dyDescent="0.2">
      <c r="A764" s="2">
        <v>762</v>
      </c>
    </row>
    <row r="765" spans="1:1" x14ac:dyDescent="0.2">
      <c r="A765" s="2">
        <v>763</v>
      </c>
    </row>
    <row r="766" spans="1:1" x14ac:dyDescent="0.2">
      <c r="A766" s="2">
        <v>764</v>
      </c>
    </row>
    <row r="767" spans="1:1" x14ac:dyDescent="0.2">
      <c r="A767" s="2">
        <v>765</v>
      </c>
    </row>
    <row r="768" spans="1:1" x14ac:dyDescent="0.2">
      <c r="A768" s="2">
        <v>766</v>
      </c>
    </row>
    <row r="769" spans="1:1" x14ac:dyDescent="0.2">
      <c r="A769" s="2">
        <v>767</v>
      </c>
    </row>
    <row r="770" spans="1:1" x14ac:dyDescent="0.2">
      <c r="A770" s="2">
        <v>768</v>
      </c>
    </row>
    <row r="771" spans="1:1" x14ac:dyDescent="0.2">
      <c r="A771" s="2">
        <v>769</v>
      </c>
    </row>
    <row r="772" spans="1:1" x14ac:dyDescent="0.2">
      <c r="A772" s="2">
        <v>770</v>
      </c>
    </row>
    <row r="773" spans="1:1" x14ac:dyDescent="0.2">
      <c r="A773" s="2">
        <v>771</v>
      </c>
    </row>
    <row r="774" spans="1:1" x14ac:dyDescent="0.2">
      <c r="A774" s="2">
        <v>772</v>
      </c>
    </row>
    <row r="775" spans="1:1" x14ac:dyDescent="0.2">
      <c r="A775" s="2">
        <v>773</v>
      </c>
    </row>
    <row r="776" spans="1:1" x14ac:dyDescent="0.2">
      <c r="A776" s="2">
        <v>774</v>
      </c>
    </row>
    <row r="777" spans="1:1" x14ac:dyDescent="0.2">
      <c r="A777" s="2">
        <v>775</v>
      </c>
    </row>
    <row r="778" spans="1:1" x14ac:dyDescent="0.2">
      <c r="A778" s="2">
        <v>776</v>
      </c>
    </row>
    <row r="779" spans="1:1" x14ac:dyDescent="0.2">
      <c r="A779" s="2">
        <v>777</v>
      </c>
    </row>
    <row r="780" spans="1:1" x14ac:dyDescent="0.2">
      <c r="A780" s="2">
        <v>778</v>
      </c>
    </row>
    <row r="781" spans="1:1" x14ac:dyDescent="0.2">
      <c r="A781" s="2">
        <v>779</v>
      </c>
    </row>
    <row r="782" spans="1:1" x14ac:dyDescent="0.2">
      <c r="A782" s="2">
        <v>780</v>
      </c>
    </row>
    <row r="783" spans="1:1" x14ac:dyDescent="0.2">
      <c r="A783" s="2">
        <v>781</v>
      </c>
    </row>
    <row r="784" spans="1:1" x14ac:dyDescent="0.2">
      <c r="A784" s="2">
        <v>782</v>
      </c>
    </row>
    <row r="785" spans="1:1" x14ac:dyDescent="0.2">
      <c r="A785" s="2">
        <v>783</v>
      </c>
    </row>
    <row r="786" spans="1:1" x14ac:dyDescent="0.2">
      <c r="A786" s="2">
        <v>784</v>
      </c>
    </row>
    <row r="787" spans="1:1" x14ac:dyDescent="0.2">
      <c r="A787" s="2">
        <v>785</v>
      </c>
    </row>
    <row r="788" spans="1:1" x14ac:dyDescent="0.2">
      <c r="A788" s="2">
        <v>786</v>
      </c>
    </row>
    <row r="789" spans="1:1" x14ac:dyDescent="0.2">
      <c r="A789" s="2">
        <v>787</v>
      </c>
    </row>
    <row r="790" spans="1:1" x14ac:dyDescent="0.2">
      <c r="A790" s="2">
        <v>788</v>
      </c>
    </row>
    <row r="791" spans="1:1" x14ac:dyDescent="0.2">
      <c r="A791" s="2">
        <v>789</v>
      </c>
    </row>
    <row r="792" spans="1:1" x14ac:dyDescent="0.2">
      <c r="A792" s="2">
        <v>790</v>
      </c>
    </row>
    <row r="793" spans="1:1" x14ac:dyDescent="0.2">
      <c r="A793" s="2">
        <v>791</v>
      </c>
    </row>
    <row r="794" spans="1:1" x14ac:dyDescent="0.2">
      <c r="A794" s="2">
        <v>792</v>
      </c>
    </row>
    <row r="795" spans="1:1" x14ac:dyDescent="0.2">
      <c r="A795" s="2">
        <v>793</v>
      </c>
    </row>
    <row r="796" spans="1:1" x14ac:dyDescent="0.2">
      <c r="A796" s="2">
        <v>794</v>
      </c>
    </row>
    <row r="797" spans="1:1" x14ac:dyDescent="0.2">
      <c r="A797" s="2">
        <v>795</v>
      </c>
    </row>
    <row r="798" spans="1:1" x14ac:dyDescent="0.2">
      <c r="A798" s="2">
        <v>796</v>
      </c>
    </row>
    <row r="799" spans="1:1" x14ac:dyDescent="0.2">
      <c r="A799" s="2">
        <v>797</v>
      </c>
    </row>
    <row r="800" spans="1:1" x14ac:dyDescent="0.2">
      <c r="A800" s="2">
        <v>798</v>
      </c>
    </row>
    <row r="801" spans="1:1" x14ac:dyDescent="0.2">
      <c r="A801" s="2">
        <v>799</v>
      </c>
    </row>
    <row r="802" spans="1:1" x14ac:dyDescent="0.2">
      <c r="A802" s="2">
        <v>800</v>
      </c>
    </row>
    <row r="803" spans="1:1" x14ac:dyDescent="0.2">
      <c r="A803" s="2">
        <v>801</v>
      </c>
    </row>
    <row r="804" spans="1:1" x14ac:dyDescent="0.2">
      <c r="A804" s="2">
        <v>802</v>
      </c>
    </row>
    <row r="805" spans="1:1" x14ac:dyDescent="0.2">
      <c r="A805" s="2">
        <v>803</v>
      </c>
    </row>
    <row r="806" spans="1:1" x14ac:dyDescent="0.2">
      <c r="A806" s="2">
        <v>804</v>
      </c>
    </row>
    <row r="807" spans="1:1" x14ac:dyDescent="0.2">
      <c r="A807" s="2">
        <v>805</v>
      </c>
    </row>
    <row r="808" spans="1:1" x14ac:dyDescent="0.2">
      <c r="A808" s="2">
        <v>806</v>
      </c>
    </row>
    <row r="809" spans="1:1" x14ac:dyDescent="0.2">
      <c r="A809" s="2">
        <v>807</v>
      </c>
    </row>
    <row r="810" spans="1:1" x14ac:dyDescent="0.2">
      <c r="A810" s="2">
        <v>808</v>
      </c>
    </row>
    <row r="811" spans="1:1" x14ac:dyDescent="0.2">
      <c r="A811" s="2">
        <v>809</v>
      </c>
    </row>
    <row r="812" spans="1:1" x14ac:dyDescent="0.2">
      <c r="A812" s="2">
        <v>810</v>
      </c>
    </row>
    <row r="813" spans="1:1" x14ac:dyDescent="0.2">
      <c r="A813" s="2">
        <v>811</v>
      </c>
    </row>
    <row r="814" spans="1:1" x14ac:dyDescent="0.2">
      <c r="A814" s="2">
        <v>812</v>
      </c>
    </row>
    <row r="815" spans="1:1" x14ac:dyDescent="0.2">
      <c r="A815" s="2">
        <v>813</v>
      </c>
    </row>
    <row r="816" spans="1:1" x14ac:dyDescent="0.2">
      <c r="A816" s="2">
        <v>814</v>
      </c>
    </row>
    <row r="817" spans="1:1" x14ac:dyDescent="0.2">
      <c r="A817" s="2">
        <v>815</v>
      </c>
    </row>
    <row r="818" spans="1:1" x14ac:dyDescent="0.2">
      <c r="A818" s="2">
        <v>816</v>
      </c>
    </row>
    <row r="819" spans="1:1" x14ac:dyDescent="0.2">
      <c r="A819" s="2">
        <v>817</v>
      </c>
    </row>
    <row r="820" spans="1:1" x14ac:dyDescent="0.2">
      <c r="A820" s="2">
        <v>818</v>
      </c>
    </row>
    <row r="821" spans="1:1" x14ac:dyDescent="0.2">
      <c r="A821" s="2">
        <v>819</v>
      </c>
    </row>
    <row r="822" spans="1:1" x14ac:dyDescent="0.2">
      <c r="A822" s="2">
        <v>820</v>
      </c>
    </row>
    <row r="823" spans="1:1" x14ac:dyDescent="0.2">
      <c r="A823" s="2">
        <v>821</v>
      </c>
    </row>
    <row r="824" spans="1:1" x14ac:dyDescent="0.2">
      <c r="A824" s="2">
        <v>822</v>
      </c>
    </row>
    <row r="825" spans="1:1" x14ac:dyDescent="0.2">
      <c r="A825" s="2">
        <v>823</v>
      </c>
    </row>
    <row r="826" spans="1:1" x14ac:dyDescent="0.2">
      <c r="A826" s="2">
        <v>824</v>
      </c>
    </row>
    <row r="827" spans="1:1" x14ac:dyDescent="0.2">
      <c r="A827" s="2">
        <v>825</v>
      </c>
    </row>
    <row r="828" spans="1:1" x14ac:dyDescent="0.2">
      <c r="A828" s="2">
        <v>826</v>
      </c>
    </row>
    <row r="829" spans="1:1" x14ac:dyDescent="0.2">
      <c r="A829" s="2">
        <v>827</v>
      </c>
    </row>
    <row r="830" spans="1:1" x14ac:dyDescent="0.2">
      <c r="A830" s="2">
        <v>828</v>
      </c>
    </row>
    <row r="831" spans="1:1" x14ac:dyDescent="0.2">
      <c r="A831" s="2">
        <v>829</v>
      </c>
    </row>
    <row r="832" spans="1:1" x14ac:dyDescent="0.2">
      <c r="A832" s="2">
        <v>830</v>
      </c>
    </row>
    <row r="833" spans="1:1" x14ac:dyDescent="0.2">
      <c r="A833" s="2">
        <v>831</v>
      </c>
    </row>
    <row r="834" spans="1:1" x14ac:dyDescent="0.2">
      <c r="A834" s="2">
        <v>832</v>
      </c>
    </row>
    <row r="835" spans="1:1" x14ac:dyDescent="0.2">
      <c r="A835" s="2">
        <v>833</v>
      </c>
    </row>
    <row r="836" spans="1:1" x14ac:dyDescent="0.2">
      <c r="A836" s="2">
        <v>834</v>
      </c>
    </row>
    <row r="837" spans="1:1" x14ac:dyDescent="0.2">
      <c r="A837" s="2">
        <v>835</v>
      </c>
    </row>
    <row r="838" spans="1:1" x14ac:dyDescent="0.2">
      <c r="A838" s="2">
        <v>836</v>
      </c>
    </row>
    <row r="839" spans="1:1" x14ac:dyDescent="0.2">
      <c r="A839" s="2">
        <v>837</v>
      </c>
    </row>
    <row r="840" spans="1:1" x14ac:dyDescent="0.2">
      <c r="A840" s="2">
        <v>838</v>
      </c>
    </row>
    <row r="841" spans="1:1" x14ac:dyDescent="0.2">
      <c r="A841" s="2">
        <v>839</v>
      </c>
    </row>
    <row r="842" spans="1:1" x14ac:dyDescent="0.2">
      <c r="A842" s="2">
        <v>840</v>
      </c>
    </row>
    <row r="843" spans="1:1" x14ac:dyDescent="0.2">
      <c r="A843" s="2">
        <v>841</v>
      </c>
    </row>
    <row r="844" spans="1:1" x14ac:dyDescent="0.2">
      <c r="A844" s="2">
        <v>842</v>
      </c>
    </row>
    <row r="845" spans="1:1" x14ac:dyDescent="0.2">
      <c r="A845" s="2">
        <v>843</v>
      </c>
    </row>
    <row r="846" spans="1:1" x14ac:dyDescent="0.2">
      <c r="A846" s="2">
        <v>844</v>
      </c>
    </row>
    <row r="847" spans="1:1" x14ac:dyDescent="0.2">
      <c r="A847" s="2">
        <v>845</v>
      </c>
    </row>
    <row r="848" spans="1:1" x14ac:dyDescent="0.2">
      <c r="A848" s="2">
        <v>846</v>
      </c>
    </row>
    <row r="849" spans="1:1" x14ac:dyDescent="0.2">
      <c r="A849" s="2">
        <v>847</v>
      </c>
    </row>
    <row r="850" spans="1:1" x14ac:dyDescent="0.2">
      <c r="A850" s="2">
        <v>848</v>
      </c>
    </row>
    <row r="851" spans="1:1" x14ac:dyDescent="0.2">
      <c r="A851" s="2">
        <v>849</v>
      </c>
    </row>
    <row r="852" spans="1:1" x14ac:dyDescent="0.2">
      <c r="A852" s="2">
        <v>850</v>
      </c>
    </row>
    <row r="853" spans="1:1" x14ac:dyDescent="0.2">
      <c r="A853" s="2">
        <v>851</v>
      </c>
    </row>
    <row r="854" spans="1:1" x14ac:dyDescent="0.2">
      <c r="A854" s="2">
        <v>852</v>
      </c>
    </row>
    <row r="855" spans="1:1" x14ac:dyDescent="0.2">
      <c r="A855" s="2">
        <v>853</v>
      </c>
    </row>
    <row r="856" spans="1:1" x14ac:dyDescent="0.2">
      <c r="A856" s="2">
        <v>854</v>
      </c>
    </row>
    <row r="857" spans="1:1" x14ac:dyDescent="0.2">
      <c r="A857" s="2">
        <v>855</v>
      </c>
    </row>
    <row r="858" spans="1:1" x14ac:dyDescent="0.2">
      <c r="A858" s="2">
        <v>856</v>
      </c>
    </row>
    <row r="859" spans="1:1" x14ac:dyDescent="0.2">
      <c r="A859" s="2">
        <v>857</v>
      </c>
    </row>
    <row r="860" spans="1:1" x14ac:dyDescent="0.2">
      <c r="A860" s="2">
        <v>858</v>
      </c>
    </row>
    <row r="861" spans="1:1" x14ac:dyDescent="0.2">
      <c r="A861" s="2">
        <v>859</v>
      </c>
    </row>
    <row r="862" spans="1:1" x14ac:dyDescent="0.2">
      <c r="A862" s="2">
        <v>860</v>
      </c>
    </row>
    <row r="863" spans="1:1" x14ac:dyDescent="0.2">
      <c r="A863" s="2">
        <v>861</v>
      </c>
    </row>
    <row r="864" spans="1:1" x14ac:dyDescent="0.2">
      <c r="A864" s="2">
        <v>862</v>
      </c>
    </row>
    <row r="865" spans="1:1" x14ac:dyDescent="0.2">
      <c r="A865" s="2">
        <v>863</v>
      </c>
    </row>
    <row r="866" spans="1:1" x14ac:dyDescent="0.2">
      <c r="A866" s="2">
        <v>864</v>
      </c>
    </row>
    <row r="867" spans="1:1" x14ac:dyDescent="0.2">
      <c r="A867" s="2">
        <v>865</v>
      </c>
    </row>
    <row r="868" spans="1:1" x14ac:dyDescent="0.2">
      <c r="A868" s="2">
        <v>866</v>
      </c>
    </row>
    <row r="869" spans="1:1" x14ac:dyDescent="0.2">
      <c r="A869" s="2">
        <v>867</v>
      </c>
    </row>
    <row r="870" spans="1:1" x14ac:dyDescent="0.2">
      <c r="A870" s="2">
        <v>868</v>
      </c>
    </row>
    <row r="871" spans="1:1" x14ac:dyDescent="0.2">
      <c r="A871" s="2">
        <v>869</v>
      </c>
    </row>
    <row r="872" spans="1:1" x14ac:dyDescent="0.2">
      <c r="A872" s="2">
        <v>870</v>
      </c>
    </row>
    <row r="873" spans="1:1" x14ac:dyDescent="0.2">
      <c r="A873" s="2">
        <v>871</v>
      </c>
    </row>
    <row r="874" spans="1:1" x14ac:dyDescent="0.2">
      <c r="A874" s="2">
        <v>872</v>
      </c>
    </row>
    <row r="875" spans="1:1" x14ac:dyDescent="0.2">
      <c r="A875" s="2">
        <v>873</v>
      </c>
    </row>
    <row r="876" spans="1:1" x14ac:dyDescent="0.2">
      <c r="A876" s="2">
        <v>874</v>
      </c>
    </row>
    <row r="877" spans="1:1" x14ac:dyDescent="0.2">
      <c r="A877" s="2">
        <v>875</v>
      </c>
    </row>
    <row r="878" spans="1:1" x14ac:dyDescent="0.2">
      <c r="A878" s="2">
        <v>876</v>
      </c>
    </row>
    <row r="879" spans="1:1" x14ac:dyDescent="0.2">
      <c r="A879" s="2">
        <v>877</v>
      </c>
    </row>
    <row r="880" spans="1:1" x14ac:dyDescent="0.2">
      <c r="A880" s="2">
        <v>878</v>
      </c>
    </row>
    <row r="881" spans="1:1" x14ac:dyDescent="0.2">
      <c r="A881" s="2">
        <v>879</v>
      </c>
    </row>
    <row r="882" spans="1:1" x14ac:dyDescent="0.2">
      <c r="A882" s="2">
        <v>880</v>
      </c>
    </row>
    <row r="883" spans="1:1" x14ac:dyDescent="0.2">
      <c r="A883" s="2">
        <v>881</v>
      </c>
    </row>
    <row r="884" spans="1:1" x14ac:dyDescent="0.2">
      <c r="A884" s="2">
        <v>882</v>
      </c>
    </row>
    <row r="885" spans="1:1" x14ac:dyDescent="0.2">
      <c r="A885" s="2">
        <v>883</v>
      </c>
    </row>
    <row r="886" spans="1:1" x14ac:dyDescent="0.2">
      <c r="A886" s="2">
        <v>884</v>
      </c>
    </row>
    <row r="887" spans="1:1" x14ac:dyDescent="0.2">
      <c r="A887" s="2">
        <v>885</v>
      </c>
    </row>
    <row r="888" spans="1:1" x14ac:dyDescent="0.2">
      <c r="A888" s="2">
        <v>886</v>
      </c>
    </row>
    <row r="889" spans="1:1" x14ac:dyDescent="0.2">
      <c r="A889" s="2">
        <v>887</v>
      </c>
    </row>
    <row r="890" spans="1:1" x14ac:dyDescent="0.2">
      <c r="A890" s="2">
        <v>888</v>
      </c>
    </row>
    <row r="891" spans="1:1" x14ac:dyDescent="0.2">
      <c r="A891" s="2">
        <v>889</v>
      </c>
    </row>
    <row r="892" spans="1:1" x14ac:dyDescent="0.2">
      <c r="A892" s="2">
        <v>890</v>
      </c>
    </row>
    <row r="893" spans="1:1" x14ac:dyDescent="0.2">
      <c r="A893" s="2">
        <v>891</v>
      </c>
    </row>
    <row r="894" spans="1:1" x14ac:dyDescent="0.2">
      <c r="A894" s="2">
        <v>892</v>
      </c>
    </row>
    <row r="895" spans="1:1" x14ac:dyDescent="0.2">
      <c r="A895" s="2">
        <v>893</v>
      </c>
    </row>
    <row r="896" spans="1:1" x14ac:dyDescent="0.2">
      <c r="A896" s="2">
        <v>894</v>
      </c>
    </row>
    <row r="897" spans="1:1" x14ac:dyDescent="0.2">
      <c r="A897" s="2">
        <v>895</v>
      </c>
    </row>
    <row r="898" spans="1:1" x14ac:dyDescent="0.2">
      <c r="A898" s="2">
        <v>896</v>
      </c>
    </row>
    <row r="899" spans="1:1" x14ac:dyDescent="0.2">
      <c r="A899" s="2">
        <v>897</v>
      </c>
    </row>
    <row r="900" spans="1:1" x14ac:dyDescent="0.2">
      <c r="A900" s="2">
        <v>898</v>
      </c>
    </row>
    <row r="901" spans="1:1" x14ac:dyDescent="0.2">
      <c r="A901" s="2">
        <v>899</v>
      </c>
    </row>
    <row r="902" spans="1:1" x14ac:dyDescent="0.2">
      <c r="A902" s="2">
        <v>900</v>
      </c>
    </row>
    <row r="903" spans="1:1" x14ac:dyDescent="0.2">
      <c r="A903" s="2">
        <v>901</v>
      </c>
    </row>
    <row r="904" spans="1:1" x14ac:dyDescent="0.2">
      <c r="A904" s="2">
        <v>902</v>
      </c>
    </row>
    <row r="905" spans="1:1" x14ac:dyDescent="0.2">
      <c r="A905" s="2">
        <v>903</v>
      </c>
    </row>
    <row r="906" spans="1:1" x14ac:dyDescent="0.2">
      <c r="A906" s="2">
        <v>904</v>
      </c>
    </row>
    <row r="907" spans="1:1" x14ac:dyDescent="0.2">
      <c r="A907" s="2">
        <v>905</v>
      </c>
    </row>
    <row r="908" spans="1:1" x14ac:dyDescent="0.2">
      <c r="A908" s="2">
        <v>906</v>
      </c>
    </row>
    <row r="909" spans="1:1" x14ac:dyDescent="0.2">
      <c r="A909" s="2">
        <v>907</v>
      </c>
    </row>
    <row r="910" spans="1:1" x14ac:dyDescent="0.2">
      <c r="A910" s="2">
        <v>908</v>
      </c>
    </row>
    <row r="911" spans="1:1" x14ac:dyDescent="0.2">
      <c r="A911" s="2">
        <v>909</v>
      </c>
    </row>
    <row r="912" spans="1:1" x14ac:dyDescent="0.2">
      <c r="A912" s="2">
        <v>910</v>
      </c>
    </row>
    <row r="913" spans="1:1" x14ac:dyDescent="0.2">
      <c r="A913" s="2">
        <v>911</v>
      </c>
    </row>
    <row r="914" spans="1:1" x14ac:dyDescent="0.2">
      <c r="A914" s="2">
        <v>912</v>
      </c>
    </row>
    <row r="915" spans="1:1" x14ac:dyDescent="0.2">
      <c r="A915" s="2">
        <v>913</v>
      </c>
    </row>
    <row r="916" spans="1:1" x14ac:dyDescent="0.2">
      <c r="A916" s="2">
        <v>914</v>
      </c>
    </row>
    <row r="917" spans="1:1" x14ac:dyDescent="0.2">
      <c r="A917" s="2">
        <v>915</v>
      </c>
    </row>
    <row r="918" spans="1:1" x14ac:dyDescent="0.2">
      <c r="A918" s="2">
        <v>916</v>
      </c>
    </row>
    <row r="919" spans="1:1" x14ac:dyDescent="0.2">
      <c r="A919" s="2">
        <v>917</v>
      </c>
    </row>
    <row r="920" spans="1:1" x14ac:dyDescent="0.2">
      <c r="A920" s="2">
        <v>918</v>
      </c>
    </row>
    <row r="921" spans="1:1" x14ac:dyDescent="0.2">
      <c r="A921" s="2">
        <v>919</v>
      </c>
    </row>
    <row r="922" spans="1:1" x14ac:dyDescent="0.2">
      <c r="A922" s="2">
        <v>920</v>
      </c>
    </row>
    <row r="923" spans="1:1" x14ac:dyDescent="0.2">
      <c r="A923" s="2">
        <v>921</v>
      </c>
    </row>
    <row r="924" spans="1:1" x14ac:dyDescent="0.2">
      <c r="A924" s="2">
        <v>922</v>
      </c>
    </row>
    <row r="925" spans="1:1" x14ac:dyDescent="0.2">
      <c r="A925" s="2">
        <v>923</v>
      </c>
    </row>
    <row r="926" spans="1:1" x14ac:dyDescent="0.2">
      <c r="A926" s="2">
        <v>924</v>
      </c>
    </row>
    <row r="927" spans="1:1" x14ac:dyDescent="0.2">
      <c r="A927" s="2">
        <v>925</v>
      </c>
    </row>
    <row r="928" spans="1:1" x14ac:dyDescent="0.2">
      <c r="A928" s="2">
        <v>926</v>
      </c>
    </row>
    <row r="929" spans="1:1" x14ac:dyDescent="0.2">
      <c r="A929" s="2">
        <v>927</v>
      </c>
    </row>
    <row r="930" spans="1:1" x14ac:dyDescent="0.2">
      <c r="A930" s="2">
        <v>928</v>
      </c>
    </row>
    <row r="931" spans="1:1" x14ac:dyDescent="0.2">
      <c r="A931" s="2">
        <v>929</v>
      </c>
    </row>
    <row r="932" spans="1:1" x14ac:dyDescent="0.2">
      <c r="A932" s="2">
        <v>930</v>
      </c>
    </row>
    <row r="933" spans="1:1" x14ac:dyDescent="0.2">
      <c r="A933" s="2">
        <v>931</v>
      </c>
    </row>
    <row r="934" spans="1:1" x14ac:dyDescent="0.2">
      <c r="A934" s="2">
        <v>932</v>
      </c>
    </row>
    <row r="935" spans="1:1" x14ac:dyDescent="0.2">
      <c r="A935" s="2">
        <v>933</v>
      </c>
    </row>
    <row r="936" spans="1:1" x14ac:dyDescent="0.2">
      <c r="A936" s="2">
        <v>934</v>
      </c>
    </row>
    <row r="937" spans="1:1" x14ac:dyDescent="0.2">
      <c r="A937" s="2">
        <v>935</v>
      </c>
    </row>
    <row r="938" spans="1:1" x14ac:dyDescent="0.2">
      <c r="A938" s="2">
        <v>936</v>
      </c>
    </row>
    <row r="939" spans="1:1" x14ac:dyDescent="0.2">
      <c r="A939" s="2">
        <v>937</v>
      </c>
    </row>
    <row r="940" spans="1:1" x14ac:dyDescent="0.2">
      <c r="A940" s="2">
        <v>938</v>
      </c>
    </row>
    <row r="941" spans="1:1" x14ac:dyDescent="0.2">
      <c r="A941" s="2">
        <v>939</v>
      </c>
    </row>
    <row r="942" spans="1:1" x14ac:dyDescent="0.2">
      <c r="A942" s="2">
        <v>940</v>
      </c>
    </row>
    <row r="943" spans="1:1" x14ac:dyDescent="0.2">
      <c r="A943" s="2">
        <v>941</v>
      </c>
    </row>
    <row r="944" spans="1:1" x14ac:dyDescent="0.2">
      <c r="A944" s="2">
        <v>942</v>
      </c>
    </row>
    <row r="945" spans="1:1" x14ac:dyDescent="0.2">
      <c r="A945" s="2">
        <v>943</v>
      </c>
    </row>
    <row r="946" spans="1:1" x14ac:dyDescent="0.2">
      <c r="A946" s="2">
        <v>944</v>
      </c>
    </row>
    <row r="947" spans="1:1" x14ac:dyDescent="0.2">
      <c r="A947" s="2">
        <v>945</v>
      </c>
    </row>
    <row r="948" spans="1:1" x14ac:dyDescent="0.2">
      <c r="A948" s="2">
        <v>946</v>
      </c>
    </row>
    <row r="949" spans="1:1" x14ac:dyDescent="0.2">
      <c r="A949" s="2">
        <v>947</v>
      </c>
    </row>
    <row r="950" spans="1:1" x14ac:dyDescent="0.2">
      <c r="A950" s="2">
        <v>948</v>
      </c>
    </row>
    <row r="951" spans="1:1" x14ac:dyDescent="0.2">
      <c r="A951" s="2">
        <v>949</v>
      </c>
    </row>
    <row r="952" spans="1:1" x14ac:dyDescent="0.2">
      <c r="A952" s="2">
        <v>950</v>
      </c>
    </row>
    <row r="953" spans="1:1" x14ac:dyDescent="0.2">
      <c r="A953" s="2">
        <v>951</v>
      </c>
    </row>
    <row r="954" spans="1:1" x14ac:dyDescent="0.2">
      <c r="A954" s="2">
        <v>952</v>
      </c>
    </row>
    <row r="955" spans="1:1" x14ac:dyDescent="0.2">
      <c r="A955" s="2">
        <v>953</v>
      </c>
    </row>
    <row r="956" spans="1:1" x14ac:dyDescent="0.2">
      <c r="A956" s="2">
        <v>954</v>
      </c>
    </row>
    <row r="957" spans="1:1" x14ac:dyDescent="0.2">
      <c r="A957" s="2">
        <v>955</v>
      </c>
    </row>
    <row r="958" spans="1:1" x14ac:dyDescent="0.2">
      <c r="A958" s="2">
        <v>956</v>
      </c>
    </row>
    <row r="959" spans="1:1" x14ac:dyDescent="0.2">
      <c r="A959" s="2">
        <v>957</v>
      </c>
    </row>
    <row r="960" spans="1:1" x14ac:dyDescent="0.2">
      <c r="A960" s="2">
        <v>958</v>
      </c>
    </row>
    <row r="961" spans="1:1" x14ac:dyDescent="0.2">
      <c r="A961" s="2">
        <v>959</v>
      </c>
    </row>
    <row r="962" spans="1:1" x14ac:dyDescent="0.2">
      <c r="A962" s="2">
        <v>960</v>
      </c>
    </row>
    <row r="963" spans="1:1" x14ac:dyDescent="0.2">
      <c r="A963" s="2">
        <v>961</v>
      </c>
    </row>
    <row r="964" spans="1:1" x14ac:dyDescent="0.2">
      <c r="A964" s="2">
        <v>962</v>
      </c>
    </row>
    <row r="965" spans="1:1" x14ac:dyDescent="0.2">
      <c r="A965" s="2">
        <v>963</v>
      </c>
    </row>
    <row r="966" spans="1:1" x14ac:dyDescent="0.2">
      <c r="A966" s="2">
        <v>964</v>
      </c>
    </row>
    <row r="967" spans="1:1" x14ac:dyDescent="0.2">
      <c r="A967" s="2">
        <v>965</v>
      </c>
    </row>
    <row r="968" spans="1:1" x14ac:dyDescent="0.2">
      <c r="A968" s="2">
        <v>966</v>
      </c>
    </row>
    <row r="969" spans="1:1" x14ac:dyDescent="0.2">
      <c r="A969" s="2">
        <v>967</v>
      </c>
    </row>
    <row r="970" spans="1:1" x14ac:dyDescent="0.2">
      <c r="A970" s="2">
        <v>968</v>
      </c>
    </row>
    <row r="971" spans="1:1" x14ac:dyDescent="0.2">
      <c r="A971" s="2">
        <v>969</v>
      </c>
    </row>
    <row r="972" spans="1:1" x14ac:dyDescent="0.2">
      <c r="A972" s="2">
        <v>970</v>
      </c>
    </row>
    <row r="973" spans="1:1" x14ac:dyDescent="0.2">
      <c r="A973" s="2">
        <v>971</v>
      </c>
    </row>
    <row r="974" spans="1:1" x14ac:dyDescent="0.2">
      <c r="A974" s="2">
        <v>972</v>
      </c>
    </row>
    <row r="975" spans="1:1" x14ac:dyDescent="0.2">
      <c r="A975" s="2">
        <v>973</v>
      </c>
    </row>
    <row r="976" spans="1:1" x14ac:dyDescent="0.2">
      <c r="A976" s="2">
        <v>974</v>
      </c>
    </row>
    <row r="977" spans="1:1" x14ac:dyDescent="0.2">
      <c r="A977" s="2">
        <v>975</v>
      </c>
    </row>
    <row r="978" spans="1:1" x14ac:dyDescent="0.2">
      <c r="A978" s="2">
        <v>976</v>
      </c>
    </row>
    <row r="979" spans="1:1" x14ac:dyDescent="0.2">
      <c r="A979" s="2">
        <v>977</v>
      </c>
    </row>
    <row r="980" spans="1:1" x14ac:dyDescent="0.2">
      <c r="A980" s="2">
        <v>978</v>
      </c>
    </row>
    <row r="981" spans="1:1" x14ac:dyDescent="0.2">
      <c r="A981" s="2">
        <v>979</v>
      </c>
    </row>
    <row r="982" spans="1:1" x14ac:dyDescent="0.2">
      <c r="A982" s="2">
        <v>980</v>
      </c>
    </row>
    <row r="983" spans="1:1" x14ac:dyDescent="0.2">
      <c r="A983" s="2">
        <v>981</v>
      </c>
    </row>
    <row r="984" spans="1:1" x14ac:dyDescent="0.2">
      <c r="A984" s="2">
        <v>982</v>
      </c>
    </row>
    <row r="985" spans="1:1" x14ac:dyDescent="0.2">
      <c r="A985" s="2">
        <v>983</v>
      </c>
    </row>
    <row r="986" spans="1:1" x14ac:dyDescent="0.2">
      <c r="A986" s="2">
        <v>984</v>
      </c>
    </row>
    <row r="987" spans="1:1" x14ac:dyDescent="0.2">
      <c r="A987" s="2">
        <v>985</v>
      </c>
    </row>
    <row r="988" spans="1:1" x14ac:dyDescent="0.2">
      <c r="A988" s="2">
        <v>986</v>
      </c>
    </row>
    <row r="989" spans="1:1" x14ac:dyDescent="0.2">
      <c r="A989" s="2">
        <v>987</v>
      </c>
    </row>
    <row r="990" spans="1:1" x14ac:dyDescent="0.2">
      <c r="A990" s="2">
        <v>988</v>
      </c>
    </row>
    <row r="991" spans="1:1" x14ac:dyDescent="0.2">
      <c r="A991" s="2">
        <v>989</v>
      </c>
    </row>
    <row r="992" spans="1:1" x14ac:dyDescent="0.2">
      <c r="A992" s="2">
        <v>990</v>
      </c>
    </row>
    <row r="993" spans="1:1" x14ac:dyDescent="0.2">
      <c r="A993" s="2">
        <v>991</v>
      </c>
    </row>
    <row r="994" spans="1:1" x14ac:dyDescent="0.2">
      <c r="A994" s="2">
        <v>992</v>
      </c>
    </row>
    <row r="995" spans="1:1" x14ac:dyDescent="0.2">
      <c r="A995" s="2">
        <v>993</v>
      </c>
    </row>
    <row r="996" spans="1:1" x14ac:dyDescent="0.2">
      <c r="A996" s="2">
        <v>994</v>
      </c>
    </row>
    <row r="997" spans="1:1" x14ac:dyDescent="0.2">
      <c r="A997" s="2">
        <v>995</v>
      </c>
    </row>
    <row r="998" spans="1:1" x14ac:dyDescent="0.2">
      <c r="A998" s="2">
        <v>996</v>
      </c>
    </row>
    <row r="999" spans="1:1" x14ac:dyDescent="0.2">
      <c r="A999" s="2">
        <v>997</v>
      </c>
    </row>
    <row r="1000" spans="1:1" x14ac:dyDescent="0.2">
      <c r="A1000" s="2">
        <v>998</v>
      </c>
    </row>
    <row r="1001" spans="1:1" x14ac:dyDescent="0.2">
      <c r="A1001" s="2">
        <v>999</v>
      </c>
    </row>
    <row r="1002" spans="1:1" x14ac:dyDescent="0.2">
      <c r="A1002" s="2">
        <v>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005A3-4F7F-E44D-B370-A99F0AE09DBA}">
  <sheetPr codeName="Sheet52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509</v>
      </c>
    </row>
    <row r="2" spans="1:1" x14ac:dyDescent="0.3">
      <c r="A2" s="1" t="s">
        <v>510</v>
      </c>
    </row>
    <row r="3" spans="1:1" x14ac:dyDescent="0.3">
      <c r="A3" s="1" t="s">
        <v>583</v>
      </c>
    </row>
  </sheetData>
  <phoneticPr fontId="6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72FFD-3303-FE47-98F3-1739EA41995B}">
  <sheetPr codeName="Sheet58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409</v>
      </c>
    </row>
    <row r="2" spans="1:1" x14ac:dyDescent="0.3">
      <c r="A2" s="1" t="s">
        <v>410</v>
      </c>
    </row>
    <row r="3" spans="1:1" x14ac:dyDescent="0.3">
      <c r="A3" s="1" t="s">
        <v>411</v>
      </c>
    </row>
    <row r="4" spans="1:1" x14ac:dyDescent="0.3">
      <c r="A4" s="1" t="s">
        <v>413</v>
      </c>
    </row>
    <row r="5" spans="1:1" x14ac:dyDescent="0.3">
      <c r="A5" s="1" t="s">
        <v>379</v>
      </c>
    </row>
    <row r="6" spans="1:1" x14ac:dyDescent="0.3">
      <c r="A6" s="1" t="s">
        <v>412</v>
      </c>
    </row>
  </sheetData>
  <phoneticPr fontId="6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2B2E4-9C33-EA41-8CBF-E4878CC8F670}">
  <sheetPr codeName="Sheet59">
    <tabColor rgb="FFFF0000"/>
  </sheetPr>
  <dimension ref="B2:O22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4.5" style="59" customWidth="1"/>
    <col min="11" max="11" width="16" style="59" customWidth="1"/>
    <col min="12" max="13" width="10.83203125" style="59"/>
    <col min="14" max="14" width="14.83203125" style="59" customWidth="1"/>
    <col min="15" max="16384" width="10.83203125" style="59"/>
  </cols>
  <sheetData>
    <row r="2" spans="2:15" x14ac:dyDescent="0.3">
      <c r="B2" s="64" t="s">
        <v>332</v>
      </c>
      <c r="L2" s="59" t="s">
        <v>331</v>
      </c>
    </row>
    <row r="3" spans="2:15" x14ac:dyDescent="0.3">
      <c r="C3" s="64"/>
    </row>
    <row r="4" spans="2:15" x14ac:dyDescent="0.3">
      <c r="B4" s="59" t="s">
        <v>330</v>
      </c>
    </row>
    <row r="5" spans="2:15" x14ac:dyDescent="0.3">
      <c r="B5" s="59" t="s">
        <v>329</v>
      </c>
    </row>
    <row r="7" spans="2:15" ht="30" x14ac:dyDescent="0.4">
      <c r="B7" s="62" t="s">
        <v>328</v>
      </c>
      <c r="C7" s="62"/>
      <c r="D7" s="61" t="s">
        <v>327</v>
      </c>
      <c r="E7" s="61" t="s">
        <v>326</v>
      </c>
      <c r="F7" s="61" t="s">
        <v>325</v>
      </c>
      <c r="G7" s="61" t="s">
        <v>324</v>
      </c>
      <c r="H7" s="61" t="s">
        <v>323</v>
      </c>
      <c r="I7" s="61"/>
      <c r="J7" s="61" t="s">
        <v>310</v>
      </c>
      <c r="K7" s="61"/>
      <c r="L7" s="61"/>
      <c r="M7" s="61" t="s">
        <v>322</v>
      </c>
      <c r="N7" s="63"/>
      <c r="O7" s="63"/>
    </row>
    <row r="8" spans="2:15" ht="30" x14ac:dyDescent="0.4">
      <c r="B8" s="62" t="s">
        <v>321</v>
      </c>
      <c r="C8" s="62"/>
      <c r="D8" s="61"/>
      <c r="E8" s="61" t="s">
        <v>320</v>
      </c>
      <c r="F8" s="61" t="s">
        <v>319</v>
      </c>
      <c r="G8" s="61" t="s">
        <v>318</v>
      </c>
      <c r="H8" s="61" t="s">
        <v>317</v>
      </c>
      <c r="I8" s="61"/>
      <c r="J8" s="61" t="s">
        <v>310</v>
      </c>
      <c r="K8" s="61"/>
      <c r="L8" s="61"/>
      <c r="M8" s="61" t="s">
        <v>316</v>
      </c>
    </row>
    <row r="9" spans="2:15" ht="30" x14ac:dyDescent="0.4">
      <c r="B9" s="62" t="s">
        <v>315</v>
      </c>
      <c r="C9" s="62"/>
      <c r="D9" s="61"/>
      <c r="E9" s="61" t="s">
        <v>314</v>
      </c>
      <c r="F9" s="61" t="s">
        <v>313</v>
      </c>
      <c r="G9" s="61" t="s">
        <v>312</v>
      </c>
      <c r="H9" s="61" t="s">
        <v>311</v>
      </c>
      <c r="I9" s="61"/>
      <c r="J9" s="61" t="s">
        <v>310</v>
      </c>
      <c r="K9" s="61"/>
      <c r="L9" s="61"/>
      <c r="M9" s="61" t="s">
        <v>309</v>
      </c>
    </row>
    <row r="13" spans="2:15" ht="30" x14ac:dyDescent="0.4">
      <c r="K13" s="59" t="s">
        <v>308</v>
      </c>
    </row>
    <row r="16" spans="2:15" ht="30" x14ac:dyDescent="0.4">
      <c r="K16" s="59" t="s">
        <v>307</v>
      </c>
    </row>
    <row r="22" spans="11:11" x14ac:dyDescent="0.3">
      <c r="K22" s="60"/>
    </row>
  </sheetData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73AA9-9B95-234D-9311-137F9E57AAA6}">
  <sheetPr codeName="Sheet60">
    <tabColor rgb="FFFF0000"/>
  </sheetPr>
  <dimension ref="B2:P18"/>
  <sheetViews>
    <sheetView workbookViewId="0"/>
  </sheetViews>
  <sheetFormatPr baseColWidth="10" defaultRowHeight="26" x14ac:dyDescent="0.3"/>
  <cols>
    <col min="1" max="1" width="10.83203125" style="59"/>
    <col min="2" max="2" width="18.83203125" style="59" bestFit="1" customWidth="1"/>
    <col min="3" max="3" width="7.1640625" style="59" customWidth="1"/>
    <col min="4" max="5" width="10.83203125" style="59"/>
    <col min="6" max="6" width="15.1640625" style="59" bestFit="1" customWidth="1"/>
    <col min="7" max="7" width="13.83203125" style="59" customWidth="1"/>
    <col min="8" max="8" width="15.6640625" style="59" customWidth="1"/>
    <col min="9" max="9" width="12.6640625" style="59" bestFit="1" customWidth="1"/>
    <col min="10" max="10" width="10.83203125" style="59"/>
    <col min="11" max="11" width="14.5" style="59" customWidth="1"/>
    <col min="12" max="12" width="16" style="59" customWidth="1"/>
    <col min="13" max="14" width="10.83203125" style="59"/>
    <col min="15" max="15" width="14.83203125" style="59" customWidth="1"/>
    <col min="16" max="16384" width="10.83203125" style="59"/>
  </cols>
  <sheetData>
    <row r="2" spans="2:16" x14ac:dyDescent="0.3">
      <c r="B2" s="64" t="s">
        <v>332</v>
      </c>
      <c r="M2" s="59" t="s">
        <v>331</v>
      </c>
    </row>
    <row r="4" spans="2:16" ht="30" x14ac:dyDescent="0.4">
      <c r="B4" s="62" t="s">
        <v>328</v>
      </c>
      <c r="C4" s="62"/>
      <c r="D4" s="65" t="s">
        <v>327</v>
      </c>
      <c r="E4" s="65" t="s">
        <v>326</v>
      </c>
      <c r="F4" s="65" t="s">
        <v>325</v>
      </c>
      <c r="G4" s="65" t="s">
        <v>324</v>
      </c>
      <c r="H4" s="65" t="s">
        <v>323</v>
      </c>
      <c r="I4" s="65"/>
      <c r="J4" s="65"/>
      <c r="K4" s="65" t="s">
        <v>310</v>
      </c>
      <c r="L4" s="65"/>
      <c r="M4" s="65"/>
      <c r="N4" s="65" t="s">
        <v>322</v>
      </c>
      <c r="O4" s="63"/>
      <c r="P4" s="63"/>
    </row>
    <row r="5" spans="2:16" ht="30" x14ac:dyDescent="0.4">
      <c r="B5" s="62" t="s">
        <v>321</v>
      </c>
      <c r="C5" s="62"/>
      <c r="D5" s="65"/>
      <c r="E5" s="65" t="s">
        <v>320</v>
      </c>
      <c r="F5" s="65" t="s">
        <v>319</v>
      </c>
      <c r="G5" s="65" t="s">
        <v>318</v>
      </c>
      <c r="H5" s="65" t="s">
        <v>317</v>
      </c>
      <c r="I5" s="65"/>
      <c r="J5" s="65"/>
      <c r="K5" s="65" t="s">
        <v>310</v>
      </c>
      <c r="L5" s="65"/>
      <c r="M5" s="65"/>
      <c r="N5" s="65" t="s">
        <v>316</v>
      </c>
    </row>
    <row r="6" spans="2:16" ht="30" x14ac:dyDescent="0.4">
      <c r="B6" s="62" t="s">
        <v>315</v>
      </c>
      <c r="C6" s="62"/>
      <c r="D6" s="65"/>
      <c r="E6" s="65" t="s">
        <v>314</v>
      </c>
      <c r="F6" s="65" t="s">
        <v>313</v>
      </c>
      <c r="G6" s="65" t="s">
        <v>312</v>
      </c>
      <c r="H6" s="65" t="s">
        <v>311</v>
      </c>
      <c r="I6" s="65"/>
      <c r="J6" s="65"/>
      <c r="K6" s="65" t="s">
        <v>310</v>
      </c>
      <c r="L6" s="65"/>
      <c r="M6" s="65"/>
      <c r="N6" s="65" t="s">
        <v>309</v>
      </c>
    </row>
    <row r="8" spans="2:16" ht="30" x14ac:dyDescent="0.4">
      <c r="L8" s="59" t="s">
        <v>339</v>
      </c>
    </row>
    <row r="9" spans="2:16" x14ac:dyDescent="0.3">
      <c r="L9" s="59" t="s">
        <v>338</v>
      </c>
    </row>
    <row r="10" spans="2:16" x14ac:dyDescent="0.3">
      <c r="L10" s="59" t="s">
        <v>337</v>
      </c>
    </row>
    <row r="12" spans="2:16" ht="30" x14ac:dyDescent="0.4">
      <c r="L12" s="59" t="s">
        <v>307</v>
      </c>
    </row>
    <row r="14" spans="2:16" ht="30" x14ac:dyDescent="0.4">
      <c r="L14" s="59" t="s">
        <v>336</v>
      </c>
    </row>
    <row r="15" spans="2:16" ht="30" x14ac:dyDescent="0.4">
      <c r="L15" s="60" t="s">
        <v>335</v>
      </c>
    </row>
    <row r="17" spans="12:12" ht="30" x14ac:dyDescent="0.4">
      <c r="L17" s="59" t="s">
        <v>334</v>
      </c>
    </row>
    <row r="18" spans="12:12" ht="30" x14ac:dyDescent="0.4">
      <c r="L18" s="59" t="s">
        <v>333</v>
      </c>
    </row>
  </sheetData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CB60A-D696-904D-9153-33827693F428}">
  <sheetPr codeName="Sheet61">
    <tabColor rgb="FFFF0000"/>
  </sheetPr>
  <dimension ref="B2:D11"/>
  <sheetViews>
    <sheetView workbookViewId="0"/>
  </sheetViews>
  <sheetFormatPr baseColWidth="10" defaultRowHeight="26" x14ac:dyDescent="0.3"/>
  <cols>
    <col min="1" max="3" width="10.83203125" style="59"/>
    <col min="4" max="4" width="15.33203125" style="59" customWidth="1"/>
    <col min="5" max="5" width="7.33203125" style="59" customWidth="1"/>
    <col min="6" max="16384" width="10.83203125" style="59"/>
  </cols>
  <sheetData>
    <row r="2" spans="2:4" x14ac:dyDescent="0.3">
      <c r="B2" s="64" t="s">
        <v>348</v>
      </c>
    </row>
    <row r="3" spans="2:4" x14ac:dyDescent="0.3">
      <c r="C3" s="59" t="s">
        <v>347</v>
      </c>
    </row>
    <row r="4" spans="2:4" x14ac:dyDescent="0.3">
      <c r="C4" s="59" t="s">
        <v>346</v>
      </c>
    </row>
    <row r="5" spans="2:4" x14ac:dyDescent="0.3">
      <c r="D5" s="59" t="s">
        <v>345</v>
      </c>
    </row>
    <row r="6" spans="2:4" x14ac:dyDescent="0.3">
      <c r="D6" s="59" t="s">
        <v>344</v>
      </c>
    </row>
    <row r="7" spans="2:4" x14ac:dyDescent="0.3">
      <c r="D7" s="59" t="s">
        <v>343</v>
      </c>
    </row>
    <row r="8" spans="2:4" x14ac:dyDescent="0.3">
      <c r="D8" s="59" t="s">
        <v>342</v>
      </c>
    </row>
    <row r="9" spans="2:4" x14ac:dyDescent="0.3">
      <c r="D9" s="59" t="s">
        <v>341</v>
      </c>
    </row>
    <row r="11" spans="2:4" x14ac:dyDescent="0.3">
      <c r="C11" s="59" t="s">
        <v>340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C178-B6C3-2C45-890A-64965253EECF}">
  <sheetPr codeName="Sheet62">
    <tabColor rgb="FFFF0000"/>
  </sheetPr>
  <dimension ref="A1:F18"/>
  <sheetViews>
    <sheetView workbookViewId="0"/>
  </sheetViews>
  <sheetFormatPr baseColWidth="10" defaultRowHeight="92" x14ac:dyDescent="1"/>
  <cols>
    <col min="1" max="16384" width="10.83203125" style="66"/>
  </cols>
  <sheetData>
    <row r="1" spans="1:2" x14ac:dyDescent="1">
      <c r="A1" s="68" t="s">
        <v>352</v>
      </c>
    </row>
    <row r="2" spans="1:2" x14ac:dyDescent="1">
      <c r="B2" s="66" t="s">
        <v>351</v>
      </c>
    </row>
    <row r="4" spans="1:2" x14ac:dyDescent="1">
      <c r="B4" s="66" t="s">
        <v>350</v>
      </c>
    </row>
    <row r="6" spans="1:2" x14ac:dyDescent="1">
      <c r="B6" s="66" t="s">
        <v>349</v>
      </c>
    </row>
    <row r="18" spans="2:6" x14ac:dyDescent="1">
      <c r="B18" s="67"/>
      <c r="C18" s="67"/>
      <c r="D18" s="67"/>
      <c r="E18" s="67"/>
      <c r="F18" s="67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621F-2F28-A64E-9C6F-9279F7CEBFC4}">
  <sheetPr codeName="Sheet63">
    <tabColor rgb="FFFF0000"/>
  </sheetPr>
  <dimension ref="A1:V37"/>
  <sheetViews>
    <sheetView workbookViewId="0"/>
  </sheetViews>
  <sheetFormatPr baseColWidth="10" defaultColWidth="8.83203125" defaultRowHeight="15" x14ac:dyDescent="0.2"/>
  <cols>
    <col min="1" max="1" width="8.83203125" style="69"/>
    <col min="2" max="2" width="14.5" style="69" customWidth="1"/>
    <col min="3" max="3" width="11.1640625" style="69" bestFit="1" customWidth="1"/>
    <col min="4" max="6" width="8.83203125" style="69"/>
    <col min="7" max="7" width="10.1640625" style="69" bestFit="1" customWidth="1"/>
    <col min="8" max="16384" width="8.83203125" style="69"/>
  </cols>
  <sheetData>
    <row r="1" spans="1:10" ht="26" x14ac:dyDescent="0.3">
      <c r="A1" s="86" t="s">
        <v>379</v>
      </c>
    </row>
    <row r="2" spans="1:10" ht="47" x14ac:dyDescent="0.55000000000000004">
      <c r="B2" s="85" t="s">
        <v>378</v>
      </c>
    </row>
    <row r="4" spans="1:10" x14ac:dyDescent="0.2">
      <c r="B4" s="69" t="s">
        <v>377</v>
      </c>
    </row>
    <row r="5" spans="1:10" x14ac:dyDescent="0.2">
      <c r="B5" s="69" t="s">
        <v>376</v>
      </c>
    </row>
    <row r="6" spans="1:10" x14ac:dyDescent="0.2">
      <c r="B6" s="69" t="s">
        <v>375</v>
      </c>
    </row>
    <row r="9" spans="1:10" x14ac:dyDescent="0.2">
      <c r="B9" s="69" t="s">
        <v>374</v>
      </c>
      <c r="C9" s="69">
        <v>100</v>
      </c>
      <c r="F9" s="73" t="s">
        <v>373</v>
      </c>
      <c r="G9" s="73" t="s">
        <v>328</v>
      </c>
      <c r="H9" s="73" t="s">
        <v>372</v>
      </c>
      <c r="I9" s="73" t="s">
        <v>371</v>
      </c>
      <c r="J9" s="73" t="s">
        <v>370</v>
      </c>
    </row>
    <row r="10" spans="1:10" x14ac:dyDescent="0.2">
      <c r="B10" s="69" t="s">
        <v>369</v>
      </c>
      <c r="C10" s="84">
        <v>0.06</v>
      </c>
      <c r="F10" s="69">
        <v>1</v>
      </c>
      <c r="G10" s="69">
        <v>0.5</v>
      </c>
      <c r="H10" s="69">
        <f t="shared" ref="H10:H18" si="0">CouponPmt</f>
        <v>3</v>
      </c>
      <c r="I10" s="71">
        <f t="shared" ref="I10:I19" si="1">EXP(-YTM/Frequency*Period)</f>
        <v>0.96560541625756646</v>
      </c>
      <c r="J10" s="71">
        <f t="shared" ref="J10:J19" si="2">EXP(-YTM_rf/Frequency*Period)</f>
        <v>0.97530991202833262</v>
      </c>
    </row>
    <row r="11" spans="1:10" x14ac:dyDescent="0.2">
      <c r="B11" s="69" t="s">
        <v>368</v>
      </c>
      <c r="C11" s="69">
        <v>2</v>
      </c>
      <c r="F11" s="69">
        <v>2</v>
      </c>
      <c r="G11" s="69">
        <v>1</v>
      </c>
      <c r="H11" s="69">
        <f t="shared" si="0"/>
        <v>3</v>
      </c>
      <c r="I11" s="71">
        <f t="shared" si="1"/>
        <v>0.93239381990594827</v>
      </c>
      <c r="J11" s="71">
        <f t="shared" si="2"/>
        <v>0.95122942450071402</v>
      </c>
    </row>
    <row r="12" spans="1:10" x14ac:dyDescent="0.2">
      <c r="B12" s="69" t="s">
        <v>144</v>
      </c>
      <c r="C12" s="69">
        <v>5</v>
      </c>
      <c r="F12" s="69">
        <v>3</v>
      </c>
      <c r="G12" s="69">
        <v>1.5</v>
      </c>
      <c r="H12" s="69">
        <f t="shared" si="0"/>
        <v>3</v>
      </c>
      <c r="I12" s="71">
        <f t="shared" si="1"/>
        <v>0.90032452258626561</v>
      </c>
      <c r="J12" s="71">
        <f t="shared" si="2"/>
        <v>0.92774348632855286</v>
      </c>
    </row>
    <row r="13" spans="1:10" x14ac:dyDescent="0.2">
      <c r="B13" s="69" t="s">
        <v>367</v>
      </c>
      <c r="C13" s="84">
        <v>7.0000000000000007E-2</v>
      </c>
      <c r="F13" s="69">
        <v>4</v>
      </c>
      <c r="G13" s="69">
        <v>2</v>
      </c>
      <c r="H13" s="69">
        <f t="shared" si="0"/>
        <v>3</v>
      </c>
      <c r="I13" s="71">
        <f t="shared" si="1"/>
        <v>0.86935823539880586</v>
      </c>
      <c r="J13" s="71">
        <f t="shared" si="2"/>
        <v>0.90483741803595952</v>
      </c>
    </row>
    <row r="14" spans="1:10" x14ac:dyDescent="0.2">
      <c r="B14" s="69" t="s">
        <v>366</v>
      </c>
      <c r="C14" s="84">
        <v>0.05</v>
      </c>
      <c r="F14" s="69">
        <v>5</v>
      </c>
      <c r="G14" s="69">
        <v>2.5</v>
      </c>
      <c r="H14" s="69">
        <f t="shared" si="0"/>
        <v>3</v>
      </c>
      <c r="I14" s="71">
        <f t="shared" si="1"/>
        <v>0.83945702076920736</v>
      </c>
      <c r="J14" s="71">
        <f t="shared" si="2"/>
        <v>0.88249690258459546</v>
      </c>
    </row>
    <row r="15" spans="1:10" x14ac:dyDescent="0.2">
      <c r="B15" s="69" t="s">
        <v>365</v>
      </c>
      <c r="C15" s="69">
        <f>Face*CouponRate/Frequency</f>
        <v>3</v>
      </c>
      <c r="F15" s="69">
        <v>6</v>
      </c>
      <c r="G15" s="69">
        <v>3</v>
      </c>
      <c r="H15" s="69">
        <f t="shared" si="0"/>
        <v>3</v>
      </c>
      <c r="I15" s="71">
        <f t="shared" si="1"/>
        <v>0.81058424597018708</v>
      </c>
      <c r="J15" s="71">
        <f t="shared" si="2"/>
        <v>0.86070797642505781</v>
      </c>
    </row>
    <row r="16" spans="1:10" ht="16" x14ac:dyDescent="0.2">
      <c r="B16" s="69" t="s">
        <v>364</v>
      </c>
      <c r="C16" s="83">
        <f t="array" ref="C16">SUM(pmt*pv)</f>
        <v>95.340874485591371</v>
      </c>
      <c r="F16" s="69">
        <v>7</v>
      </c>
      <c r="G16" s="69">
        <v>3.5</v>
      </c>
      <c r="H16" s="69">
        <f t="shared" si="0"/>
        <v>3</v>
      </c>
      <c r="I16" s="71">
        <f t="shared" si="1"/>
        <v>0.78270453824186814</v>
      </c>
      <c r="J16" s="71">
        <f t="shared" si="2"/>
        <v>0.83945702076920736</v>
      </c>
    </row>
    <row r="17" spans="2:22" ht="16" x14ac:dyDescent="0.2">
      <c r="B17" s="69" t="s">
        <v>363</v>
      </c>
      <c r="C17" s="83" cm="1">
        <f t="array" ref="C17">SUM(pmt*pv_rf)</f>
        <v>104.09356799388404</v>
      </c>
      <c r="F17" s="69">
        <v>8</v>
      </c>
      <c r="G17" s="69">
        <v>4</v>
      </c>
      <c r="H17" s="69">
        <f t="shared" si="0"/>
        <v>3</v>
      </c>
      <c r="I17" s="71">
        <f t="shared" si="1"/>
        <v>0.75578374145572547</v>
      </c>
      <c r="J17" s="71">
        <f t="shared" si="2"/>
        <v>0.81873075307798182</v>
      </c>
    </row>
    <row r="18" spans="2:22" x14ac:dyDescent="0.2">
      <c r="B18" s="69" t="s">
        <v>362</v>
      </c>
      <c r="C18" s="82">
        <f>C17-C16</f>
        <v>8.7526935082926656</v>
      </c>
      <c r="F18" s="69">
        <v>9</v>
      </c>
      <c r="G18" s="69">
        <v>4.5</v>
      </c>
      <c r="H18" s="69">
        <f t="shared" si="0"/>
        <v>3</v>
      </c>
      <c r="I18" s="71">
        <f t="shared" si="1"/>
        <v>0.72978887426905681</v>
      </c>
      <c r="J18" s="71">
        <f t="shared" si="2"/>
        <v>0.79851621875937706</v>
      </c>
    </row>
    <row r="19" spans="2:22" x14ac:dyDescent="0.2">
      <c r="F19" s="69">
        <v>10</v>
      </c>
      <c r="G19" s="69">
        <v>5</v>
      </c>
      <c r="H19" s="69">
        <f>CouponPmt+Face</f>
        <v>103</v>
      </c>
      <c r="I19" s="71">
        <f t="shared" si="1"/>
        <v>0.70468808971871344</v>
      </c>
      <c r="J19" s="71">
        <f t="shared" si="2"/>
        <v>0.77880078307140488</v>
      </c>
    </row>
    <row r="24" spans="2:22" s="73" customFormat="1" x14ac:dyDescent="0.2">
      <c r="B24" s="73" t="s">
        <v>361</v>
      </c>
      <c r="C24" s="73" t="s">
        <v>360</v>
      </c>
      <c r="M24" s="73" t="s">
        <v>359</v>
      </c>
    </row>
    <row r="25" spans="2:22" x14ac:dyDescent="0.2">
      <c r="B25" s="69">
        <v>0.5</v>
      </c>
      <c r="C25" s="81">
        <f>5-B25</f>
        <v>4.5</v>
      </c>
      <c r="D25" s="80">
        <f t="shared" ref="D25:L25" si="3">MAX(C25-0.5,0)</f>
        <v>4</v>
      </c>
      <c r="E25" s="80">
        <f t="shared" si="3"/>
        <v>3.5</v>
      </c>
      <c r="F25" s="80">
        <f t="shared" si="3"/>
        <v>3</v>
      </c>
      <c r="G25" s="80">
        <f t="shared" si="3"/>
        <v>2.5</v>
      </c>
      <c r="H25" s="80">
        <f t="shared" si="3"/>
        <v>2</v>
      </c>
      <c r="I25" s="80">
        <f t="shared" si="3"/>
        <v>1.5</v>
      </c>
      <c r="J25" s="80">
        <f t="shared" si="3"/>
        <v>1</v>
      </c>
      <c r="K25" s="80">
        <f t="shared" si="3"/>
        <v>0.5</v>
      </c>
      <c r="L25" s="80">
        <f t="shared" si="3"/>
        <v>0</v>
      </c>
      <c r="M25" s="81">
        <f>IF(D32=0,0,EXP(-YTM_rf*C25))</f>
        <v>0.79851621875937706</v>
      </c>
      <c r="N25" s="80">
        <f t="shared" ref="N25:V29" si="4">IF(C25=0,0,EXP(-YTM_rf*D25))</f>
        <v>0.81873075307798182</v>
      </c>
      <c r="O25" s="80">
        <f t="shared" si="4"/>
        <v>0.83945702076920736</v>
      </c>
      <c r="P25" s="80">
        <f t="shared" si="4"/>
        <v>0.86070797642505781</v>
      </c>
      <c r="Q25" s="80">
        <f t="shared" si="4"/>
        <v>0.88249690258459546</v>
      </c>
      <c r="R25" s="80">
        <f t="shared" si="4"/>
        <v>0.90483741803595952</v>
      </c>
      <c r="S25" s="80">
        <f t="shared" si="4"/>
        <v>0.92774348632855286</v>
      </c>
      <c r="T25" s="80">
        <f t="shared" si="4"/>
        <v>0.95122942450071402</v>
      </c>
      <c r="U25" s="80">
        <f t="shared" si="4"/>
        <v>0.97530991202833262</v>
      </c>
      <c r="V25" s="79">
        <f t="shared" si="4"/>
        <v>1</v>
      </c>
    </row>
    <row r="26" spans="2:22" x14ac:dyDescent="0.2">
      <c r="B26" s="69">
        <v>1.5</v>
      </c>
      <c r="C26" s="78">
        <f>5-B26</f>
        <v>3.5</v>
      </c>
      <c r="D26" s="69">
        <f t="shared" ref="D26:L26" si="5">MAX(C26-0.5,0)</f>
        <v>3</v>
      </c>
      <c r="E26" s="69">
        <f t="shared" si="5"/>
        <v>2.5</v>
      </c>
      <c r="F26" s="69">
        <f t="shared" si="5"/>
        <v>2</v>
      </c>
      <c r="G26" s="69">
        <f t="shared" si="5"/>
        <v>1.5</v>
      </c>
      <c r="H26" s="69">
        <f t="shared" si="5"/>
        <v>1</v>
      </c>
      <c r="I26" s="69">
        <f t="shared" si="5"/>
        <v>0.5</v>
      </c>
      <c r="J26" s="69">
        <f t="shared" si="5"/>
        <v>0</v>
      </c>
      <c r="K26" s="69">
        <f t="shared" si="5"/>
        <v>0</v>
      </c>
      <c r="L26" s="69">
        <f t="shared" si="5"/>
        <v>0</v>
      </c>
      <c r="M26" s="78">
        <f>IF(D33=0,0,EXP(-YTM_rf*C26))</f>
        <v>0.83945702076920736</v>
      </c>
      <c r="N26" s="69">
        <f t="shared" si="4"/>
        <v>0.86070797642505781</v>
      </c>
      <c r="O26" s="69">
        <f t="shared" si="4"/>
        <v>0.88249690258459546</v>
      </c>
      <c r="P26" s="69">
        <f t="shared" si="4"/>
        <v>0.90483741803595952</v>
      </c>
      <c r="Q26" s="69">
        <f t="shared" si="4"/>
        <v>0.92774348632855286</v>
      </c>
      <c r="R26" s="69">
        <f t="shared" si="4"/>
        <v>0.95122942450071402</v>
      </c>
      <c r="S26" s="69">
        <f t="shared" si="4"/>
        <v>0.97530991202833262</v>
      </c>
      <c r="T26" s="69">
        <f t="shared" si="4"/>
        <v>1</v>
      </c>
      <c r="U26" s="69">
        <f t="shared" si="4"/>
        <v>0</v>
      </c>
      <c r="V26" s="77">
        <f t="shared" si="4"/>
        <v>0</v>
      </c>
    </row>
    <row r="27" spans="2:22" x14ac:dyDescent="0.2">
      <c r="B27" s="69">
        <v>2.5</v>
      </c>
      <c r="C27" s="78">
        <f>5-B27</f>
        <v>2.5</v>
      </c>
      <c r="D27" s="69">
        <f t="shared" ref="D27:L27" si="6">MAX(C27-0.5,0)</f>
        <v>2</v>
      </c>
      <c r="E27" s="69">
        <f t="shared" si="6"/>
        <v>1.5</v>
      </c>
      <c r="F27" s="69">
        <f t="shared" si="6"/>
        <v>1</v>
      </c>
      <c r="G27" s="69">
        <f t="shared" si="6"/>
        <v>0.5</v>
      </c>
      <c r="H27" s="69">
        <f t="shared" si="6"/>
        <v>0</v>
      </c>
      <c r="I27" s="69">
        <f t="shared" si="6"/>
        <v>0</v>
      </c>
      <c r="J27" s="69">
        <f t="shared" si="6"/>
        <v>0</v>
      </c>
      <c r="K27" s="69">
        <f t="shared" si="6"/>
        <v>0</v>
      </c>
      <c r="L27" s="69">
        <f t="shared" si="6"/>
        <v>0</v>
      </c>
      <c r="M27" s="78">
        <f>IF(D34=0,0,EXP(-YTM_rf*C27))</f>
        <v>0.88249690258459546</v>
      </c>
      <c r="N27" s="69">
        <f t="shared" si="4"/>
        <v>0.90483741803595952</v>
      </c>
      <c r="O27" s="69">
        <f t="shared" si="4"/>
        <v>0.92774348632855286</v>
      </c>
      <c r="P27" s="69">
        <f t="shared" si="4"/>
        <v>0.95122942450071402</v>
      </c>
      <c r="Q27" s="69">
        <f t="shared" si="4"/>
        <v>0.97530991202833262</v>
      </c>
      <c r="R27" s="69">
        <f t="shared" si="4"/>
        <v>1</v>
      </c>
      <c r="S27" s="69">
        <f t="shared" si="4"/>
        <v>0</v>
      </c>
      <c r="T27" s="69">
        <f t="shared" si="4"/>
        <v>0</v>
      </c>
      <c r="U27" s="69">
        <f t="shared" si="4"/>
        <v>0</v>
      </c>
      <c r="V27" s="77">
        <f t="shared" si="4"/>
        <v>0</v>
      </c>
    </row>
    <row r="28" spans="2:22" x14ac:dyDescent="0.2">
      <c r="B28" s="69">
        <v>3.5</v>
      </c>
      <c r="C28" s="78">
        <f>5-B28</f>
        <v>1.5</v>
      </c>
      <c r="D28" s="69">
        <f t="shared" ref="D28:L28" si="7">MAX(C28-0.5,0)</f>
        <v>1</v>
      </c>
      <c r="E28" s="69">
        <f t="shared" si="7"/>
        <v>0.5</v>
      </c>
      <c r="F28" s="69">
        <f t="shared" si="7"/>
        <v>0</v>
      </c>
      <c r="G28" s="69">
        <f t="shared" si="7"/>
        <v>0</v>
      </c>
      <c r="H28" s="69">
        <f t="shared" si="7"/>
        <v>0</v>
      </c>
      <c r="I28" s="69">
        <f t="shared" si="7"/>
        <v>0</v>
      </c>
      <c r="J28" s="69">
        <f t="shared" si="7"/>
        <v>0</v>
      </c>
      <c r="K28" s="69">
        <f t="shared" si="7"/>
        <v>0</v>
      </c>
      <c r="L28" s="69">
        <f t="shared" si="7"/>
        <v>0</v>
      </c>
      <c r="M28" s="78">
        <f>IF(D35=0,0,EXP(-YTM_rf*C28))</f>
        <v>0.92774348632855286</v>
      </c>
      <c r="N28" s="69">
        <f t="shared" si="4"/>
        <v>0.95122942450071402</v>
      </c>
      <c r="O28" s="69">
        <f t="shared" si="4"/>
        <v>0.97530991202833262</v>
      </c>
      <c r="P28" s="69">
        <f t="shared" si="4"/>
        <v>1</v>
      </c>
      <c r="Q28" s="69">
        <f t="shared" si="4"/>
        <v>0</v>
      </c>
      <c r="R28" s="69">
        <f t="shared" si="4"/>
        <v>0</v>
      </c>
      <c r="S28" s="69">
        <f t="shared" si="4"/>
        <v>0</v>
      </c>
      <c r="T28" s="69">
        <f t="shared" si="4"/>
        <v>0</v>
      </c>
      <c r="U28" s="69">
        <f t="shared" si="4"/>
        <v>0</v>
      </c>
      <c r="V28" s="77">
        <f t="shared" si="4"/>
        <v>0</v>
      </c>
    </row>
    <row r="29" spans="2:22" x14ac:dyDescent="0.2">
      <c r="B29" s="69">
        <v>4.5</v>
      </c>
      <c r="C29" s="76">
        <f>5-B29</f>
        <v>0.5</v>
      </c>
      <c r="D29" s="75">
        <f t="shared" ref="D29:L29" si="8">MAX(C29-0.5,0)</f>
        <v>0</v>
      </c>
      <c r="E29" s="75">
        <f t="shared" si="8"/>
        <v>0</v>
      </c>
      <c r="F29" s="75">
        <f t="shared" si="8"/>
        <v>0</v>
      </c>
      <c r="G29" s="75">
        <f t="shared" si="8"/>
        <v>0</v>
      </c>
      <c r="H29" s="75">
        <f t="shared" si="8"/>
        <v>0</v>
      </c>
      <c r="I29" s="75">
        <f t="shared" si="8"/>
        <v>0</v>
      </c>
      <c r="J29" s="75">
        <f t="shared" si="8"/>
        <v>0</v>
      </c>
      <c r="K29" s="75">
        <f t="shared" si="8"/>
        <v>0</v>
      </c>
      <c r="L29" s="75">
        <f t="shared" si="8"/>
        <v>0</v>
      </c>
      <c r="M29" s="76">
        <f>IF(D36=0,0,EXP(-YTM_rf*C29))</f>
        <v>0.97530991202833262</v>
      </c>
      <c r="N29" s="75">
        <f t="shared" si="4"/>
        <v>1</v>
      </c>
      <c r="O29" s="75">
        <f t="shared" si="4"/>
        <v>0</v>
      </c>
      <c r="P29" s="75">
        <f t="shared" si="4"/>
        <v>0</v>
      </c>
      <c r="Q29" s="75">
        <f t="shared" si="4"/>
        <v>0</v>
      </c>
      <c r="R29" s="75">
        <f t="shared" si="4"/>
        <v>0</v>
      </c>
      <c r="S29" s="75">
        <f t="shared" si="4"/>
        <v>0</v>
      </c>
      <c r="T29" s="75">
        <f t="shared" si="4"/>
        <v>0</v>
      </c>
      <c r="U29" s="75">
        <f t="shared" si="4"/>
        <v>0</v>
      </c>
      <c r="V29" s="74">
        <f t="shared" si="4"/>
        <v>0</v>
      </c>
    </row>
    <row r="31" spans="2:22" s="73" customFormat="1" x14ac:dyDescent="0.2">
      <c r="B31" s="73" t="s">
        <v>358</v>
      </c>
      <c r="C31" s="73" t="s">
        <v>357</v>
      </c>
      <c r="D31" s="73" t="s">
        <v>356</v>
      </c>
      <c r="E31" s="73" t="s">
        <v>355</v>
      </c>
      <c r="F31" s="73" t="s">
        <v>354</v>
      </c>
      <c r="G31" s="73" t="s">
        <v>353</v>
      </c>
      <c r="I31" s="73" t="s">
        <v>321</v>
      </c>
    </row>
    <row r="32" spans="2:22" ht="16" x14ac:dyDescent="0.2">
      <c r="B32" s="69">
        <v>0.5</v>
      </c>
      <c r="C32" s="70">
        <f>SUM(M25:V25)*CouponPmt+100*M25</f>
        <v>106.72870921346704</v>
      </c>
      <c r="D32" s="69">
        <v>40</v>
      </c>
      <c r="E32" s="70">
        <f>value_rf_-Recovery</f>
        <v>66.728709213467042</v>
      </c>
      <c r="F32" s="71">
        <f>EXP(-YTM_rf*Time_)</f>
        <v>0.97530991202833262</v>
      </c>
      <c r="G32" s="71">
        <f>Loss*pv_rf_</f>
        <v>65.081171512750728</v>
      </c>
      <c r="I32" s="72">
        <f>Eloss/lossAmount</f>
        <v>3.0340581191964006E-2</v>
      </c>
    </row>
    <row r="33" spans="2:7" x14ac:dyDescent="0.2">
      <c r="B33" s="69">
        <v>1.5</v>
      </c>
      <c r="C33" s="70">
        <f>SUM(M26:V26)*CouponPmt+100*M26</f>
        <v>105.97104849893799</v>
      </c>
      <c r="D33" s="69">
        <v>40</v>
      </c>
      <c r="E33" s="70">
        <f>value_rf_-Recovery</f>
        <v>65.971048498937989</v>
      </c>
      <c r="F33" s="71">
        <f>EXP(-YTM_rf*Time_)</f>
        <v>0.92774348632855286</v>
      </c>
      <c r="G33" s="71">
        <f>Loss*pv_rf_</f>
        <v>61.204210531154772</v>
      </c>
    </row>
    <row r="34" spans="2:7" x14ac:dyDescent="0.2">
      <c r="B34" s="69">
        <v>2.5</v>
      </c>
      <c r="C34" s="70">
        <f>SUM(M27:V27)*CouponPmt+100*M27</f>
        <v>105.17454168889401</v>
      </c>
      <c r="D34" s="69">
        <v>40</v>
      </c>
      <c r="E34" s="70">
        <f>value_rf_-Recovery</f>
        <v>65.17454168889401</v>
      </c>
      <c r="F34" s="71">
        <f>EXP(-YTM_rf*Time_)</f>
        <v>0.88249690258459546</v>
      </c>
      <c r="G34" s="71">
        <f>Loss*pv_rf_</f>
        <v>57.516331167819551</v>
      </c>
    </row>
    <row r="35" spans="2:7" x14ac:dyDescent="0.2">
      <c r="B35" s="69">
        <v>3.5</v>
      </c>
      <c r="C35" s="70">
        <f>SUM(M28:V28)*CouponPmt+100*M28</f>
        <v>104.33719710142807</v>
      </c>
      <c r="D35" s="69">
        <v>40</v>
      </c>
      <c r="E35" s="70">
        <f>value_rf_-Recovery</f>
        <v>64.337197101428075</v>
      </c>
      <c r="F35" s="71">
        <f>EXP(-YTM_rf*Time_)</f>
        <v>0.83945702076920736</v>
      </c>
      <c r="G35" s="71">
        <f>Loss*pv_rf_</f>
        <v>54.008311803406094</v>
      </c>
    </row>
    <row r="36" spans="2:7" x14ac:dyDescent="0.2">
      <c r="B36" s="69">
        <v>4.5</v>
      </c>
      <c r="C36" s="70">
        <f>SUM(M29:V29)*CouponPmt+100*M29</f>
        <v>103.45692093891826</v>
      </c>
      <c r="D36" s="69">
        <v>40</v>
      </c>
      <c r="E36" s="70">
        <f>value_rf_-Recovery</f>
        <v>63.456920938918259</v>
      </c>
      <c r="F36" s="71">
        <f>EXP(-YTM_rf*Time_)</f>
        <v>0.79851621875937706</v>
      </c>
      <c r="G36" s="71">
        <f>Loss*pv_rf_</f>
        <v>50.671380562257745</v>
      </c>
    </row>
    <row r="37" spans="2:7" x14ac:dyDescent="0.2">
      <c r="G37" s="70">
        <f>SUM(G32:G36)</f>
        <v>288.4814055773889</v>
      </c>
    </row>
  </sheetData>
  <hyperlinks>
    <hyperlink ref="A1" r:id="rId1" display="Video" xr:uid="{CEC6F26E-14FA-B04E-BF9C-975A61BA0837}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BFB4F-5D48-674F-95A8-5B690AF231D6}">
  <sheetPr codeName="Sheet64">
    <tabColor rgb="FFFF0000"/>
  </sheetPr>
  <dimension ref="A1:Z1000"/>
  <sheetViews>
    <sheetView workbookViewId="0"/>
  </sheetViews>
  <sheetFormatPr baseColWidth="10" defaultColWidth="11.1640625" defaultRowHeight="15" customHeight="1" x14ac:dyDescent="0.2"/>
  <cols>
    <col min="1" max="1" width="10.83203125" customWidth="1"/>
    <col min="2" max="2" width="12.5" customWidth="1"/>
    <col min="3" max="9" width="10.83203125" customWidth="1"/>
    <col min="10" max="10" width="11.5" customWidth="1"/>
    <col min="11" max="26" width="10.5" customWidth="1"/>
  </cols>
  <sheetData>
    <row r="1" spans="1:26" ht="25.5" customHeight="1" x14ac:dyDescent="0.3">
      <c r="A1" s="93" t="s">
        <v>408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</row>
    <row r="2" spans="1:26" ht="25.5" customHeight="1" x14ac:dyDescent="0.3">
      <c r="A2" s="93" t="s">
        <v>407</v>
      </c>
      <c r="B2" s="87" t="s">
        <v>406</v>
      </c>
      <c r="C2" s="87" t="s">
        <v>405</v>
      </c>
      <c r="D2" s="87" t="s">
        <v>404</v>
      </c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26" ht="25.5" customHeight="1" x14ac:dyDescent="0.3">
      <c r="A3" s="93" t="s">
        <v>403</v>
      </c>
      <c r="B3" s="88">
        <f ca="1">TODAY()</f>
        <v>45441</v>
      </c>
      <c r="C3" s="87">
        <v>292.22199999999998</v>
      </c>
      <c r="D3" s="87">
        <f t="shared" ref="D3:D66" si="0">C3/C4-1</f>
        <v>-2.5526332415127029E-2</v>
      </c>
      <c r="E3" s="87"/>
      <c r="F3" s="87"/>
      <c r="G3" s="87"/>
      <c r="H3" s="87"/>
      <c r="I3" s="87" t="s">
        <v>402</v>
      </c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</row>
    <row r="4" spans="1:26" ht="25.5" customHeight="1" x14ac:dyDescent="0.3">
      <c r="A4" s="87"/>
      <c r="B4" s="88">
        <f t="shared" ref="B4:B67" ca="1" si="1">B3-1</f>
        <v>45440</v>
      </c>
      <c r="C4" s="87">
        <v>299.87675369847648</v>
      </c>
      <c r="D4" s="87">
        <f t="shared" si="0"/>
        <v>-1.8032875441995944E-2</v>
      </c>
      <c r="E4" s="87"/>
      <c r="F4" s="87"/>
      <c r="G4" s="87"/>
      <c r="H4" s="87"/>
      <c r="I4" s="87" t="s">
        <v>401</v>
      </c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" ht="25.5" customHeight="1" x14ac:dyDescent="0.3">
      <c r="A5" s="87"/>
      <c r="B5" s="88">
        <f t="shared" ca="1" si="1"/>
        <v>45439</v>
      </c>
      <c r="C5" s="87">
        <v>305.38369992117083</v>
      </c>
      <c r="D5" s="87">
        <f t="shared" si="0"/>
        <v>-9.6291439750788577E-3</v>
      </c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</row>
    <row r="6" spans="1:26" ht="25.5" customHeight="1" x14ac:dyDescent="0.3">
      <c r="A6" s="87"/>
      <c r="B6" s="88">
        <f t="shared" ca="1" si="1"/>
        <v>45438</v>
      </c>
      <c r="C6" s="87">
        <v>308.35287414140782</v>
      </c>
      <c r="D6" s="87">
        <f t="shared" si="0"/>
        <v>-1.031387560122532E-2</v>
      </c>
      <c r="E6" s="87"/>
      <c r="F6" s="87"/>
      <c r="G6" s="87"/>
      <c r="H6" s="87"/>
      <c r="I6" s="87" t="s">
        <v>400</v>
      </c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</row>
    <row r="7" spans="1:26" ht="25.5" customHeight="1" x14ac:dyDescent="0.3">
      <c r="A7" s="87"/>
      <c r="B7" s="88">
        <f t="shared" ca="1" si="1"/>
        <v>45437</v>
      </c>
      <c r="C7" s="87">
        <v>311.56633051587886</v>
      </c>
      <c r="D7" s="87">
        <f t="shared" si="0"/>
        <v>-4.4472037819511812E-3</v>
      </c>
      <c r="E7" s="87"/>
      <c r="F7" s="87"/>
      <c r="G7" s="87"/>
      <c r="H7" s="87"/>
      <c r="I7" s="87" t="s">
        <v>399</v>
      </c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25.5" customHeight="1" x14ac:dyDescent="0.3">
      <c r="A8" s="87"/>
      <c r="B8" s="88">
        <f t="shared" ca="1" si="1"/>
        <v>45436</v>
      </c>
      <c r="C8" s="87">
        <v>312.95811904649474</v>
      </c>
      <c r="D8" s="87">
        <f t="shared" si="0"/>
        <v>9.3128382158083056E-3</v>
      </c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</row>
    <row r="9" spans="1:26" ht="25.5" customHeight="1" x14ac:dyDescent="0.3">
      <c r="A9" s="87"/>
      <c r="B9" s="88">
        <f t="shared" ca="1" si="1"/>
        <v>45435</v>
      </c>
      <c r="C9" s="87">
        <v>310.07048280463761</v>
      </c>
      <c r="D9" s="87">
        <f t="shared" si="0"/>
        <v>5.5169639582342E-3</v>
      </c>
      <c r="E9" s="87"/>
      <c r="F9" s="87"/>
      <c r="G9" s="87"/>
      <c r="H9" s="87"/>
      <c r="I9" s="87" t="s">
        <v>398</v>
      </c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</row>
    <row r="10" spans="1:26" ht="25.5" customHeight="1" x14ac:dyDescent="0.3">
      <c r="A10" s="87"/>
      <c r="B10" s="88">
        <f t="shared" ca="1" si="1"/>
        <v>45434</v>
      </c>
      <c r="C10" s="87">
        <v>308.36922092695482</v>
      </c>
      <c r="D10" s="87">
        <f t="shared" si="0"/>
        <v>-1.4296912793861805E-2</v>
      </c>
      <c r="E10" s="87"/>
      <c r="F10" s="87"/>
      <c r="G10" s="87"/>
      <c r="H10" s="87"/>
      <c r="I10" s="87" t="s">
        <v>397</v>
      </c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</row>
    <row r="11" spans="1:26" ht="25.5" customHeight="1" x14ac:dyDescent="0.3">
      <c r="A11" s="87"/>
      <c r="B11" s="88">
        <f t="shared" ca="1" si="1"/>
        <v>45433</v>
      </c>
      <c r="C11" s="87">
        <v>312.84189420669446</v>
      </c>
      <c r="D11" s="87">
        <f t="shared" si="0"/>
        <v>-3.9693273053209022E-2</v>
      </c>
      <c r="E11" s="87"/>
      <c r="F11" s="87"/>
      <c r="G11" s="87"/>
      <c r="H11" s="87"/>
      <c r="I11" s="87" t="s">
        <v>396</v>
      </c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ht="25.5" customHeight="1" x14ac:dyDescent="0.3">
      <c r="A12" s="87"/>
      <c r="B12" s="88">
        <f t="shared" ca="1" si="1"/>
        <v>45432</v>
      </c>
      <c r="C12" s="87">
        <v>325.77288633741762</v>
      </c>
      <c r="D12" s="87">
        <f t="shared" si="0"/>
        <v>1.1137401932804547E-2</v>
      </c>
      <c r="E12" s="87"/>
      <c r="F12" s="87"/>
      <c r="G12" s="87"/>
      <c r="H12" s="87"/>
      <c r="I12" s="87"/>
      <c r="J12" s="87" t="s">
        <v>395</v>
      </c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ht="25.5" customHeight="1" x14ac:dyDescent="0.3">
      <c r="A13" s="87"/>
      <c r="B13" s="88">
        <f t="shared" ca="1" si="1"/>
        <v>45431</v>
      </c>
      <c r="C13" s="87">
        <v>322.18458709439267</v>
      </c>
      <c r="D13" s="87">
        <f t="shared" si="0"/>
        <v>-1.0706565323455486E-2</v>
      </c>
      <c r="E13" s="87"/>
      <c r="F13" s="87"/>
      <c r="G13" s="87"/>
      <c r="H13" s="87"/>
      <c r="I13" s="87"/>
      <c r="J13" s="87" t="s">
        <v>394</v>
      </c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ht="25.5" customHeight="1" x14ac:dyDescent="0.3">
      <c r="A14" s="87"/>
      <c r="B14" s="88">
        <f t="shared" ca="1" si="1"/>
        <v>45430</v>
      </c>
      <c r="C14" s="87">
        <v>325.67140931217529</v>
      </c>
      <c r="D14" s="87">
        <f t="shared" si="0"/>
        <v>-3.7002360231820353E-3</v>
      </c>
      <c r="E14" s="87"/>
      <c r="F14" s="87"/>
      <c r="G14" s="87"/>
      <c r="H14" s="87"/>
      <c r="I14" s="87"/>
      <c r="J14" s="87" t="s">
        <v>393</v>
      </c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ht="25.5" customHeight="1" x14ac:dyDescent="0.3">
      <c r="A15" s="87"/>
      <c r="B15" s="88">
        <f t="shared" ca="1" si="1"/>
        <v>45429</v>
      </c>
      <c r="C15" s="87">
        <v>326.88094596372207</v>
      </c>
      <c r="D15" s="87">
        <f t="shared" si="0"/>
        <v>4.5410733419997129E-2</v>
      </c>
      <c r="E15" s="87"/>
      <c r="F15" s="87"/>
      <c r="G15" s="87"/>
      <c r="H15" s="87"/>
      <c r="I15" s="87" t="s">
        <v>392</v>
      </c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25.5" customHeight="1" x14ac:dyDescent="0.3">
      <c r="A16" s="87"/>
      <c r="B16" s="88">
        <f t="shared" ca="1" si="1"/>
        <v>45428</v>
      </c>
      <c r="C16" s="87">
        <v>312.68183453057833</v>
      </c>
      <c r="D16" s="87">
        <f t="shared" si="0"/>
        <v>-1.6881702310926672E-2</v>
      </c>
      <c r="E16" s="87"/>
      <c r="F16" s="87"/>
      <c r="G16" s="87"/>
      <c r="H16" s="87"/>
      <c r="I16" s="87"/>
      <c r="J16" s="87" t="s">
        <v>391</v>
      </c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</row>
    <row r="17" spans="1:26" ht="25.5" customHeight="1" x14ac:dyDescent="0.3">
      <c r="A17" s="87"/>
      <c r="B17" s="88">
        <f t="shared" ca="1" si="1"/>
        <v>45427</v>
      </c>
      <c r="C17" s="87">
        <v>318.05107815160295</v>
      </c>
      <c r="D17" s="87">
        <f t="shared" si="0"/>
        <v>-4.0613503643678217E-2</v>
      </c>
      <c r="E17" s="87"/>
      <c r="F17" s="87"/>
      <c r="G17" s="87"/>
      <c r="H17" s="87"/>
      <c r="I17" s="87"/>
      <c r="J17" s="87" t="s">
        <v>390</v>
      </c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</row>
    <row r="18" spans="1:26" ht="25.5" customHeight="1" x14ac:dyDescent="0.3">
      <c r="A18" s="87"/>
      <c r="B18" s="88">
        <f t="shared" ca="1" si="1"/>
        <v>45426</v>
      </c>
      <c r="C18" s="87">
        <v>331.51506651337826</v>
      </c>
      <c r="D18" s="87">
        <f t="shared" si="0"/>
        <v>-8.7930914167119179E-3</v>
      </c>
      <c r="E18" s="87"/>
      <c r="F18" s="87"/>
      <c r="G18" s="87"/>
      <c r="H18" s="87"/>
      <c r="I18" s="87" t="s">
        <v>389</v>
      </c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25.5" customHeight="1" x14ac:dyDescent="0.3">
      <c r="A19" s="87"/>
      <c r="B19" s="88">
        <f t="shared" ca="1" si="1"/>
        <v>45425</v>
      </c>
      <c r="C19" s="87">
        <v>334.45596841854746</v>
      </c>
      <c r="D19" s="87">
        <f t="shared" si="0"/>
        <v>-8.5161547201935139E-3</v>
      </c>
      <c r="E19" s="87"/>
      <c r="F19" s="87"/>
      <c r="G19" s="87"/>
      <c r="H19" s="87"/>
      <c r="I19" s="87" t="s">
        <v>388</v>
      </c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ht="25.5" customHeight="1" x14ac:dyDescent="0.3">
      <c r="A20" s="87"/>
      <c r="B20" s="88">
        <f t="shared" ca="1" si="1"/>
        <v>45424</v>
      </c>
      <c r="C20" s="87">
        <v>337.32871192082882</v>
      </c>
      <c r="D20" s="87">
        <f t="shared" si="0"/>
        <v>3.9410218837230282E-3</v>
      </c>
      <c r="E20" s="87"/>
      <c r="F20" s="87"/>
      <c r="G20" s="87"/>
      <c r="H20" s="87"/>
      <c r="I20" s="87"/>
      <c r="J20" s="87" t="s">
        <v>387</v>
      </c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ht="25.5" customHeight="1" x14ac:dyDescent="0.3">
      <c r="A21" s="87"/>
      <c r="B21" s="88">
        <f t="shared" ca="1" si="1"/>
        <v>45423</v>
      </c>
      <c r="C21" s="87">
        <v>336.00451079077271</v>
      </c>
      <c r="D21" s="87">
        <f t="shared" si="0"/>
        <v>-2.8415133040152862E-2</v>
      </c>
      <c r="E21" s="87"/>
      <c r="F21" s="87"/>
      <c r="G21" s="87"/>
      <c r="H21" s="87"/>
      <c r="I21" s="87"/>
      <c r="J21" s="87" t="s">
        <v>386</v>
      </c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ht="25.5" customHeight="1" x14ac:dyDescent="0.3">
      <c r="A22" s="87"/>
      <c r="B22" s="88">
        <f t="shared" ca="1" si="1"/>
        <v>45422</v>
      </c>
      <c r="C22" s="87">
        <v>345.83135474531719</v>
      </c>
      <c r="D22" s="87">
        <f t="shared" si="0"/>
        <v>-2.4650669993876106E-2</v>
      </c>
      <c r="E22" s="87"/>
      <c r="F22" s="87"/>
      <c r="G22" s="87"/>
      <c r="H22" s="87"/>
      <c r="I22" s="87" t="s">
        <v>385</v>
      </c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ht="25.5" customHeight="1" x14ac:dyDescent="0.3">
      <c r="A23" s="87"/>
      <c r="B23" s="88">
        <f t="shared" ca="1" si="1"/>
        <v>45421</v>
      </c>
      <c r="C23" s="87">
        <v>354.57178685214848</v>
      </c>
      <c r="D23" s="87">
        <f t="shared" si="0"/>
        <v>-1.0152081089632836E-2</v>
      </c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ht="25.5" customHeight="1" x14ac:dyDescent="0.3">
      <c r="A24" s="87"/>
      <c r="B24" s="88">
        <f t="shared" ca="1" si="1"/>
        <v>45420</v>
      </c>
      <c r="C24" s="87">
        <v>358.20834703826426</v>
      </c>
      <c r="D24" s="87">
        <f t="shared" si="0"/>
        <v>1.1065332861161403E-2</v>
      </c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ht="25.5" customHeight="1" x14ac:dyDescent="0.3">
      <c r="A25" s="87"/>
      <c r="B25" s="88">
        <f t="shared" ca="1" si="1"/>
        <v>45419</v>
      </c>
      <c r="C25" s="87">
        <v>354.28803203507039</v>
      </c>
      <c r="D25" s="87">
        <f t="shared" si="0"/>
        <v>-3.4334355895832558E-2</v>
      </c>
      <c r="E25" s="87"/>
      <c r="F25" s="87"/>
      <c r="G25" s="87"/>
      <c r="H25" s="87"/>
      <c r="I25" s="87" t="s">
        <v>384</v>
      </c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ht="25.5" customHeight="1" x14ac:dyDescent="0.3">
      <c r="A26" s="87"/>
      <c r="B26" s="88">
        <f t="shared" ca="1" si="1"/>
        <v>45418</v>
      </c>
      <c r="C26" s="87">
        <v>366.88478480948521</v>
      </c>
      <c r="D26" s="87">
        <f t="shared" si="0"/>
        <v>3.9446665685926474E-2</v>
      </c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25.5" customHeight="1" x14ac:dyDescent="0.3">
      <c r="A27" s="87"/>
      <c r="B27" s="88">
        <f t="shared" ca="1" si="1"/>
        <v>45417</v>
      </c>
      <c r="C27" s="87">
        <v>352.9616255658288</v>
      </c>
      <c r="D27" s="87">
        <f t="shared" si="0"/>
        <v>1.7024012947722378E-2</v>
      </c>
      <c r="E27" s="87"/>
      <c r="F27" s="87"/>
      <c r="G27" s="87"/>
      <c r="H27" s="87"/>
      <c r="I27" s="92"/>
      <c r="J27" s="87" t="s">
        <v>383</v>
      </c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ht="25.5" customHeight="1" x14ac:dyDescent="0.3">
      <c r="A28" s="87"/>
      <c r="B28" s="88">
        <f t="shared" ca="1" si="1"/>
        <v>45416</v>
      </c>
      <c r="C28" s="87">
        <v>347.05338425865853</v>
      </c>
      <c r="D28" s="87">
        <f t="shared" si="0"/>
        <v>-1.3032528156071144E-2</v>
      </c>
      <c r="E28" s="87"/>
      <c r="F28" s="87"/>
      <c r="G28" s="87"/>
      <c r="H28" s="87"/>
      <c r="I28" s="91">
        <v>0.01</v>
      </c>
      <c r="J28" s="87" t="s">
        <v>382</v>
      </c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ht="25.5" customHeight="1" x14ac:dyDescent="0.3">
      <c r="A29" s="87"/>
      <c r="B29" s="88">
        <f t="shared" ca="1" si="1"/>
        <v>45415</v>
      </c>
      <c r="C29" s="87">
        <v>351.63609152211126</v>
      </c>
      <c r="D29" s="87">
        <f t="shared" si="0"/>
        <v>-9.5274447191071587E-3</v>
      </c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ht="25.5" customHeight="1" x14ac:dyDescent="0.3">
      <c r="A30" s="87"/>
      <c r="B30" s="88">
        <f t="shared" ca="1" si="1"/>
        <v>45414</v>
      </c>
      <c r="C30" s="87">
        <v>355.01851075761419</v>
      </c>
      <c r="D30" s="87">
        <f t="shared" si="0"/>
        <v>2.3502526008592373E-2</v>
      </c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ht="25.5" customHeight="1" x14ac:dyDescent="0.3">
      <c r="A31" s="87"/>
      <c r="B31" s="88">
        <f t="shared" ca="1" si="1"/>
        <v>45413</v>
      </c>
      <c r="C31" s="87">
        <v>346.86627705951923</v>
      </c>
      <c r="D31" s="87">
        <f t="shared" si="0"/>
        <v>5.7520298784607959E-3</v>
      </c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ht="25.5" customHeight="1" x14ac:dyDescent="0.3">
      <c r="A32" s="87"/>
      <c r="B32" s="88">
        <f t="shared" ca="1" si="1"/>
        <v>45412</v>
      </c>
      <c r="C32" s="87">
        <v>344.88250260000569</v>
      </c>
      <c r="D32" s="87">
        <f t="shared" si="0"/>
        <v>4.349031496788669E-3</v>
      </c>
      <c r="E32" s="87"/>
      <c r="F32" s="87"/>
      <c r="G32" s="87"/>
      <c r="H32" s="87"/>
      <c r="I32" s="91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ht="25.5" customHeight="1" x14ac:dyDescent="0.3">
      <c r="A33" s="87"/>
      <c r="B33" s="88">
        <f t="shared" ca="1" si="1"/>
        <v>45411</v>
      </c>
      <c r="C33" s="87">
        <v>343.38909262054523</v>
      </c>
      <c r="D33" s="87">
        <f t="shared" si="0"/>
        <v>-1.4508167264670191E-2</v>
      </c>
      <c r="E33" s="87"/>
      <c r="F33" s="87"/>
      <c r="G33" s="87"/>
      <c r="H33" s="87"/>
      <c r="I33" s="91">
        <v>0.05</v>
      </c>
      <c r="J33" s="87">
        <f t="shared" ref="J33:J51" si="2">_xlfn.BINOM.INV($I$27,$I$28,I33)</f>
        <v>0</v>
      </c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ht="25.5" customHeight="1" x14ac:dyDescent="0.3">
      <c r="A34" s="87"/>
      <c r="B34" s="88">
        <f t="shared" ca="1" si="1"/>
        <v>45410</v>
      </c>
      <c r="C34" s="87">
        <v>348.44438199699221</v>
      </c>
      <c r="D34" s="87">
        <f t="shared" si="0"/>
        <v>-1.9587212406853571E-2</v>
      </c>
      <c r="E34" s="87"/>
      <c r="F34" s="87"/>
      <c r="G34" s="87"/>
      <c r="H34" s="87"/>
      <c r="I34" s="87">
        <v>0.1</v>
      </c>
      <c r="J34" s="87">
        <f t="shared" si="2"/>
        <v>0</v>
      </c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ht="25.5" customHeight="1" x14ac:dyDescent="0.3">
      <c r="A35" s="87"/>
      <c r="B35" s="88">
        <f t="shared" ca="1" si="1"/>
        <v>45409</v>
      </c>
      <c r="C35" s="87">
        <v>355.40579071025979</v>
      </c>
      <c r="D35" s="87">
        <f t="shared" si="0"/>
        <v>-3.0537713021695501E-3</v>
      </c>
      <c r="E35" s="87"/>
      <c r="F35" s="87"/>
      <c r="G35" s="87"/>
      <c r="H35" s="87"/>
      <c r="I35" s="91">
        <v>0.15</v>
      </c>
      <c r="J35" s="87">
        <f t="shared" si="2"/>
        <v>0</v>
      </c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ht="25.5" customHeight="1" x14ac:dyDescent="0.3">
      <c r="A36" s="87"/>
      <c r="B36" s="88">
        <f t="shared" ca="1" si="1"/>
        <v>45408</v>
      </c>
      <c r="C36" s="87">
        <v>356.49444321031837</v>
      </c>
      <c r="D36" s="87">
        <f t="shared" si="0"/>
        <v>-9.0637243140994084E-3</v>
      </c>
      <c r="E36" s="87"/>
      <c r="F36" s="87"/>
      <c r="G36" s="87"/>
      <c r="H36" s="87"/>
      <c r="I36" s="87">
        <v>0.2</v>
      </c>
      <c r="J36" s="87">
        <f t="shared" si="2"/>
        <v>0</v>
      </c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25.5" customHeight="1" x14ac:dyDescent="0.3">
      <c r="A37" s="87"/>
      <c r="B37" s="88">
        <f t="shared" ca="1" si="1"/>
        <v>45407</v>
      </c>
      <c r="C37" s="87">
        <v>359.75516484504726</v>
      </c>
      <c r="D37" s="87">
        <f t="shared" si="0"/>
        <v>-2.3178944785344879E-2</v>
      </c>
      <c r="E37" s="87"/>
      <c r="F37" s="87"/>
      <c r="G37" s="87"/>
      <c r="H37" s="87"/>
      <c r="I37" s="91">
        <v>0.25</v>
      </c>
      <c r="J37" s="87">
        <f t="shared" si="2"/>
        <v>0</v>
      </c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ht="25.5" customHeight="1" x14ac:dyDescent="0.3">
      <c r="A38" s="87"/>
      <c r="B38" s="88">
        <f t="shared" ca="1" si="1"/>
        <v>45406</v>
      </c>
      <c r="C38" s="87">
        <v>368.29177967093631</v>
      </c>
      <c r="D38" s="87">
        <f t="shared" si="0"/>
        <v>-2.5018004698962981E-2</v>
      </c>
      <c r="E38" s="87"/>
      <c r="F38" s="87"/>
      <c r="G38" s="87"/>
      <c r="H38" s="87"/>
      <c r="I38" s="87">
        <v>0.3</v>
      </c>
      <c r="J38" s="87">
        <f t="shared" si="2"/>
        <v>0</v>
      </c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ht="25.5" customHeight="1" x14ac:dyDescent="0.3">
      <c r="A39" s="87"/>
      <c r="B39" s="88">
        <f t="shared" ca="1" si="1"/>
        <v>45405</v>
      </c>
      <c r="C39" s="87">
        <v>377.74213415830508</v>
      </c>
      <c r="D39" s="87">
        <f t="shared" si="0"/>
        <v>-6.230656805526702E-3</v>
      </c>
      <c r="E39" s="87"/>
      <c r="F39" s="87"/>
      <c r="G39" s="87"/>
      <c r="H39" s="87"/>
      <c r="I39" s="91">
        <v>0.35</v>
      </c>
      <c r="J39" s="87">
        <f t="shared" si="2"/>
        <v>0</v>
      </c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25.5" customHeight="1" x14ac:dyDescent="0.3">
      <c r="A40" s="87"/>
      <c r="B40" s="88">
        <f t="shared" ca="1" si="1"/>
        <v>45404</v>
      </c>
      <c r="C40" s="87">
        <v>380.11047205788452</v>
      </c>
      <c r="D40" s="87">
        <f t="shared" si="0"/>
        <v>-2.568066735593777E-2</v>
      </c>
      <c r="E40" s="87"/>
      <c r="F40" s="87"/>
      <c r="G40" s="87"/>
      <c r="H40" s="87"/>
      <c r="I40" s="87">
        <v>0.4</v>
      </c>
      <c r="J40" s="87">
        <f t="shared" si="2"/>
        <v>0</v>
      </c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ht="25.5" customHeight="1" x14ac:dyDescent="0.3">
      <c r="A41" s="87"/>
      <c r="B41" s="88">
        <f t="shared" ca="1" si="1"/>
        <v>45403</v>
      </c>
      <c r="C41" s="87">
        <v>390.12925159388811</v>
      </c>
      <c r="D41" s="87">
        <f t="shared" si="0"/>
        <v>-3.7696369593496204E-3</v>
      </c>
      <c r="E41" s="87"/>
      <c r="F41" s="87"/>
      <c r="G41" s="87"/>
      <c r="H41" s="87"/>
      <c r="I41" s="91">
        <v>0.45</v>
      </c>
      <c r="J41" s="87">
        <f t="shared" si="2"/>
        <v>0</v>
      </c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ht="25.5" customHeight="1" x14ac:dyDescent="0.3">
      <c r="A42" s="87"/>
      <c r="B42" s="88">
        <f t="shared" ca="1" si="1"/>
        <v>45402</v>
      </c>
      <c r="C42" s="87">
        <v>391.60546201699054</v>
      </c>
      <c r="D42" s="87">
        <f t="shared" si="0"/>
        <v>2.621591297242043E-3</v>
      </c>
      <c r="E42" s="87"/>
      <c r="F42" s="87"/>
      <c r="G42" s="87"/>
      <c r="H42" s="87"/>
      <c r="I42" s="87">
        <v>0.5</v>
      </c>
      <c r="J42" s="87">
        <f t="shared" si="2"/>
        <v>0</v>
      </c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25.5" customHeight="1" x14ac:dyDescent="0.3">
      <c r="A43" s="87"/>
      <c r="B43" s="88">
        <f t="shared" ca="1" si="1"/>
        <v>45401</v>
      </c>
      <c r="C43" s="87">
        <v>390.58151691139204</v>
      </c>
      <c r="D43" s="87">
        <f t="shared" si="0"/>
        <v>8.9592301394694207E-3</v>
      </c>
      <c r="E43" s="87"/>
      <c r="F43" s="87"/>
      <c r="G43" s="87"/>
      <c r="H43" s="87"/>
      <c r="I43" s="91">
        <v>0.55000000000000004</v>
      </c>
      <c r="J43" s="87">
        <f t="shared" si="2"/>
        <v>0</v>
      </c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ht="25.5" customHeight="1" x14ac:dyDescent="0.3">
      <c r="A44" s="87"/>
      <c r="B44" s="88">
        <f t="shared" ca="1" si="1"/>
        <v>45400</v>
      </c>
      <c r="C44" s="87">
        <v>387.11327994630818</v>
      </c>
      <c r="D44" s="87">
        <f t="shared" si="0"/>
        <v>-1.1722731508837292E-2</v>
      </c>
      <c r="E44" s="87"/>
      <c r="F44" s="87"/>
      <c r="G44" s="87"/>
      <c r="H44" s="87"/>
      <c r="I44" s="87">
        <v>0.6</v>
      </c>
      <c r="J44" s="87">
        <f t="shared" si="2"/>
        <v>0</v>
      </c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ht="25.5" customHeight="1" x14ac:dyDescent="0.3">
      <c r="A45" s="87"/>
      <c r="B45" s="88">
        <f t="shared" ca="1" si="1"/>
        <v>45399</v>
      </c>
      <c r="C45" s="87">
        <v>391.70513406356849</v>
      </c>
      <c r="D45" s="87">
        <f t="shared" si="0"/>
        <v>1.5505517045756312E-2</v>
      </c>
      <c r="E45" s="87"/>
      <c r="F45" s="87"/>
      <c r="G45" s="87"/>
      <c r="H45" s="87"/>
      <c r="I45" s="91">
        <v>0.65</v>
      </c>
      <c r="J45" s="87">
        <f t="shared" si="2"/>
        <v>0</v>
      </c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ht="25.5" customHeight="1" x14ac:dyDescent="0.3">
      <c r="A46" s="87"/>
      <c r="B46" s="88">
        <f t="shared" ca="1" si="1"/>
        <v>45398</v>
      </c>
      <c r="C46" s="87">
        <v>385.72427967018041</v>
      </c>
      <c r="D46" s="87">
        <f t="shared" si="0"/>
        <v>5.7105265810140082E-3</v>
      </c>
      <c r="E46" s="87"/>
      <c r="F46" s="87"/>
      <c r="G46" s="87"/>
      <c r="H46" s="87"/>
      <c r="I46" s="87">
        <v>0.7</v>
      </c>
      <c r="J46" s="87">
        <f t="shared" si="2"/>
        <v>0</v>
      </c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ht="25.5" customHeight="1" x14ac:dyDescent="0.3">
      <c r="A47" s="87"/>
      <c r="B47" s="88">
        <f t="shared" ca="1" si="1"/>
        <v>45397</v>
      </c>
      <c r="C47" s="87">
        <v>383.53409800877603</v>
      </c>
      <c r="D47" s="87">
        <f t="shared" si="0"/>
        <v>5.9665811252123113E-3</v>
      </c>
      <c r="E47" s="87"/>
      <c r="F47" s="87"/>
      <c r="G47" s="87"/>
      <c r="H47" s="87"/>
      <c r="I47" s="91">
        <v>0.75</v>
      </c>
      <c r="J47" s="87">
        <f t="shared" si="2"/>
        <v>0</v>
      </c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ht="25.5" customHeight="1" x14ac:dyDescent="0.3">
      <c r="A48" s="87"/>
      <c r="B48" s="88">
        <f t="shared" ca="1" si="1"/>
        <v>45396</v>
      </c>
      <c r="C48" s="87">
        <v>381.25928356365318</v>
      </c>
      <c r="D48" s="87">
        <f t="shared" si="0"/>
        <v>9.2489538840689889E-4</v>
      </c>
      <c r="E48" s="87"/>
      <c r="F48" s="87"/>
      <c r="G48" s="87"/>
      <c r="H48" s="87"/>
      <c r="I48" s="87">
        <v>0.8</v>
      </c>
      <c r="J48" s="87">
        <f t="shared" si="2"/>
        <v>0</v>
      </c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ht="25.5" customHeight="1" x14ac:dyDescent="0.3">
      <c r="A49" s="87"/>
      <c r="B49" s="88">
        <f t="shared" ca="1" si="1"/>
        <v>45395</v>
      </c>
      <c r="C49" s="87">
        <v>380.90698445032308</v>
      </c>
      <c r="D49" s="87">
        <f t="shared" si="0"/>
        <v>6.5813814680109051E-3</v>
      </c>
      <c r="E49" s="87"/>
      <c r="F49" s="87"/>
      <c r="G49" s="87"/>
      <c r="H49" s="87"/>
      <c r="I49" s="91">
        <v>0.85</v>
      </c>
      <c r="J49" s="87">
        <f t="shared" si="2"/>
        <v>0</v>
      </c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25.5" customHeight="1" x14ac:dyDescent="0.3">
      <c r="A50" s="87"/>
      <c r="B50" s="88">
        <f t="shared" ca="1" si="1"/>
        <v>45394</v>
      </c>
      <c r="C50" s="87">
        <v>378.41648123354275</v>
      </c>
      <c r="D50" s="87">
        <f t="shared" si="0"/>
        <v>2.6087665993202558E-2</v>
      </c>
      <c r="E50" s="87"/>
      <c r="F50" s="87"/>
      <c r="G50" s="87"/>
      <c r="H50" s="87"/>
      <c r="I50" s="87">
        <v>0.9</v>
      </c>
      <c r="J50" s="87">
        <f t="shared" si="2"/>
        <v>0</v>
      </c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ht="25.5" customHeight="1" x14ac:dyDescent="0.3">
      <c r="A51" s="87"/>
      <c r="B51" s="88">
        <f t="shared" ca="1" si="1"/>
        <v>45393</v>
      </c>
      <c r="C51" s="87">
        <v>368.79546823833431</v>
      </c>
      <c r="D51" s="87">
        <f t="shared" si="0"/>
        <v>5.7589890955322964E-4</v>
      </c>
      <c r="E51" s="87"/>
      <c r="F51" s="87"/>
      <c r="G51" s="87"/>
      <c r="H51" s="87"/>
      <c r="I51" s="91">
        <v>0.95</v>
      </c>
      <c r="J51" s="87">
        <f t="shared" si="2"/>
        <v>0</v>
      </c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ht="25.5" customHeight="1" x14ac:dyDescent="0.3">
      <c r="A52" s="87"/>
      <c r="B52" s="88">
        <f t="shared" ca="1" si="1"/>
        <v>45392</v>
      </c>
      <c r="C52" s="87">
        <v>368.58320157446792</v>
      </c>
      <c r="D52" s="87">
        <f t="shared" si="0"/>
        <v>1.5170302596134944E-2</v>
      </c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ht="25.5" customHeight="1" x14ac:dyDescent="0.3">
      <c r="A53" s="87"/>
      <c r="B53" s="88">
        <f t="shared" ca="1" si="1"/>
        <v>45391</v>
      </c>
      <c r="C53" s="87">
        <v>363.07524031374402</v>
      </c>
      <c r="D53" s="87">
        <f t="shared" si="0"/>
        <v>-5.1230468996610323E-3</v>
      </c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ht="25.5" customHeight="1" x14ac:dyDescent="0.3">
      <c r="A54" s="87"/>
      <c r="B54" s="88">
        <f t="shared" ca="1" si="1"/>
        <v>45390</v>
      </c>
      <c r="C54" s="87">
        <v>364.94486999853723</v>
      </c>
      <c r="D54" s="87">
        <f t="shared" si="0"/>
        <v>-2.6940773172622223E-2</v>
      </c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ht="25.5" customHeight="1" x14ac:dyDescent="0.3">
      <c r="A55" s="87"/>
      <c r="B55" s="88">
        <f t="shared" ca="1" si="1"/>
        <v>45389</v>
      </c>
      <c r="C55" s="87">
        <v>375.04897948342358</v>
      </c>
      <c r="D55" s="87">
        <f t="shared" si="0"/>
        <v>1.1372396582197686E-2</v>
      </c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ht="25.5" customHeight="1" x14ac:dyDescent="0.3">
      <c r="A56" s="87"/>
      <c r="B56" s="88">
        <f t="shared" ca="1" si="1"/>
        <v>45388</v>
      </c>
      <c r="C56" s="87">
        <v>370.83173393979621</v>
      </c>
      <c r="D56" s="87">
        <f t="shared" si="0"/>
        <v>4.0791364820327303E-3</v>
      </c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ht="25.5" customHeight="1" x14ac:dyDescent="0.3">
      <c r="A57" s="87"/>
      <c r="B57" s="88">
        <f t="shared" ca="1" si="1"/>
        <v>45387</v>
      </c>
      <c r="C57" s="87">
        <v>369.32520601819311</v>
      </c>
      <c r="D57" s="87">
        <f t="shared" si="0"/>
        <v>-1.3911950220586222E-2</v>
      </c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ht="25.5" customHeight="1" x14ac:dyDescent="0.3">
      <c r="A58" s="87"/>
      <c r="B58" s="88">
        <f t="shared" ca="1" si="1"/>
        <v>45386</v>
      </c>
      <c r="C58" s="87">
        <v>374.53572842791323</v>
      </c>
      <c r="D58" s="87">
        <f t="shared" si="0"/>
        <v>-6.8730972716756211E-3</v>
      </c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ht="25.5" customHeight="1" x14ac:dyDescent="0.3">
      <c r="A59" s="87"/>
      <c r="B59" s="88">
        <f t="shared" ca="1" si="1"/>
        <v>45385</v>
      </c>
      <c r="C59" s="87">
        <v>377.12776423535234</v>
      </c>
      <c r="D59" s="87">
        <f t="shared" si="0"/>
        <v>2.5006389953554642E-3</v>
      </c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ht="25.5" customHeight="1" x14ac:dyDescent="0.3">
      <c r="A60" s="87"/>
      <c r="B60" s="88">
        <f t="shared" ca="1" si="1"/>
        <v>45384</v>
      </c>
      <c r="C60" s="87">
        <v>376.18705621303803</v>
      </c>
      <c r="D60" s="87">
        <f t="shared" si="0"/>
        <v>2.2814604093426061E-2</v>
      </c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ht="25.5" customHeight="1" x14ac:dyDescent="0.3">
      <c r="A61" s="87"/>
      <c r="B61" s="88">
        <f t="shared" ca="1" si="1"/>
        <v>45383</v>
      </c>
      <c r="C61" s="87">
        <v>367.79593751154175</v>
      </c>
      <c r="D61" s="87">
        <f t="shared" si="0"/>
        <v>8.8204815312307172E-3</v>
      </c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ht="25.5" customHeight="1" x14ac:dyDescent="0.3">
      <c r="A62" s="87"/>
      <c r="B62" s="88">
        <f t="shared" ca="1" si="1"/>
        <v>45382</v>
      </c>
      <c r="C62" s="87">
        <v>364.58016490038483</v>
      </c>
      <c r="D62" s="87">
        <f t="shared" si="0"/>
        <v>-1.9107587946460725E-2</v>
      </c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ht="25.5" customHeight="1" x14ac:dyDescent="0.3">
      <c r="A63" s="87"/>
      <c r="B63" s="88">
        <f t="shared" ca="1" si="1"/>
        <v>45381</v>
      </c>
      <c r="C63" s="87">
        <v>371.68211357361918</v>
      </c>
      <c r="D63" s="87">
        <f t="shared" si="0"/>
        <v>-5.4602230080473824E-3</v>
      </c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ht="25.5" customHeight="1" x14ac:dyDescent="0.3">
      <c r="A64" s="87"/>
      <c r="B64" s="88">
        <f t="shared" ca="1" si="1"/>
        <v>45380</v>
      </c>
      <c r="C64" s="87">
        <v>373.72272298428811</v>
      </c>
      <c r="D64" s="87">
        <f t="shared" si="0"/>
        <v>-2.8657303701705716E-2</v>
      </c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ht="25.5" customHeight="1" x14ac:dyDescent="0.3">
      <c r="A65" s="87"/>
      <c r="B65" s="88">
        <f t="shared" ca="1" si="1"/>
        <v>45379</v>
      </c>
      <c r="C65" s="87">
        <v>384.74857988690718</v>
      </c>
      <c r="D65" s="87">
        <f t="shared" si="0"/>
        <v>1.3848119263213832E-2</v>
      </c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ht="25.5" customHeight="1" x14ac:dyDescent="0.3">
      <c r="A66" s="87"/>
      <c r="B66" s="88">
        <f t="shared" ca="1" si="1"/>
        <v>45378</v>
      </c>
      <c r="C66" s="87">
        <v>379.4933112530826</v>
      </c>
      <c r="D66" s="87">
        <f t="shared" si="0"/>
        <v>-6.9270172204960456E-4</v>
      </c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ht="25.5" customHeight="1" x14ac:dyDescent="0.3">
      <c r="A67" s="87"/>
      <c r="B67" s="88">
        <f t="shared" ca="1" si="1"/>
        <v>45377</v>
      </c>
      <c r="C67" s="87">
        <v>379.75636914394789</v>
      </c>
      <c r="D67" s="87">
        <f t="shared" ref="D67:D130" si="3">C67/C68-1</f>
        <v>-2.3021849147622953E-2</v>
      </c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ht="25.5" customHeight="1" x14ac:dyDescent="0.3">
      <c r="A68" s="87"/>
      <c r="B68" s="88">
        <f t="shared" ref="B68:B131" ca="1" si="4">B67-1</f>
        <v>45376</v>
      </c>
      <c r="C68" s="87">
        <v>388.70507883172678</v>
      </c>
      <c r="D68" s="87">
        <f t="shared" si="3"/>
        <v>3.7617688672876959E-2</v>
      </c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ht="25.5" customHeight="1" x14ac:dyDescent="0.3">
      <c r="A69" s="87"/>
      <c r="B69" s="88">
        <f t="shared" ca="1" si="4"/>
        <v>45375</v>
      </c>
      <c r="C69" s="87">
        <v>374.61300349349705</v>
      </c>
      <c r="D69" s="87">
        <f t="shared" si="3"/>
        <v>3.2484321680998907E-3</v>
      </c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ht="25.5" customHeight="1" x14ac:dyDescent="0.3">
      <c r="A70" s="87"/>
      <c r="B70" s="88">
        <f t="shared" ca="1" si="4"/>
        <v>45374</v>
      </c>
      <c r="C70" s="87">
        <v>373.40003879590267</v>
      </c>
      <c r="D70" s="87">
        <f t="shared" si="3"/>
        <v>3.7421535170663045E-2</v>
      </c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ht="25.5" customHeight="1" x14ac:dyDescent="0.3">
      <c r="A71" s="87"/>
      <c r="B71" s="88">
        <f t="shared" ca="1" si="4"/>
        <v>45373</v>
      </c>
      <c r="C71" s="87">
        <v>359.9308729739023</v>
      </c>
      <c r="D71" s="87">
        <f t="shared" si="3"/>
        <v>-1.3062335228607447E-3</v>
      </c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ht="25.5" customHeight="1" x14ac:dyDescent="0.3">
      <c r="A72" s="87"/>
      <c r="B72" s="88">
        <f t="shared" ca="1" si="4"/>
        <v>45372</v>
      </c>
      <c r="C72" s="87">
        <v>360.40164167995869</v>
      </c>
      <c r="D72" s="87">
        <f t="shared" si="3"/>
        <v>9.2142415062719252E-3</v>
      </c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ht="25.5" customHeight="1" x14ac:dyDescent="0.3">
      <c r="A73" s="87"/>
      <c r="B73" s="88">
        <f t="shared" ca="1" si="4"/>
        <v>45371</v>
      </c>
      <c r="C73" s="87">
        <v>357.11113345175573</v>
      </c>
      <c r="D73" s="87">
        <f t="shared" si="3"/>
        <v>6.4061386098983597E-3</v>
      </c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ht="25.5" customHeight="1" x14ac:dyDescent="0.3">
      <c r="A74" s="87"/>
      <c r="B74" s="88">
        <f t="shared" ca="1" si="4"/>
        <v>45370</v>
      </c>
      <c r="C74" s="87">
        <v>354.83799209036681</v>
      </c>
      <c r="D74" s="87">
        <f t="shared" si="3"/>
        <v>-2.0277254425395741E-2</v>
      </c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ht="25.5" customHeight="1" x14ac:dyDescent="0.3">
      <c r="A75" s="87"/>
      <c r="B75" s="88">
        <f t="shared" ca="1" si="4"/>
        <v>45369</v>
      </c>
      <c r="C75" s="87">
        <v>362.18204965962639</v>
      </c>
      <c r="D75" s="87">
        <f t="shared" si="3"/>
        <v>3.2561758388543138E-2</v>
      </c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ht="25.5" customHeight="1" x14ac:dyDescent="0.3">
      <c r="A76" s="87"/>
      <c r="B76" s="88">
        <f t="shared" ca="1" si="4"/>
        <v>45368</v>
      </c>
      <c r="C76" s="87">
        <v>350.76066561370823</v>
      </c>
      <c r="D76" s="87">
        <f t="shared" si="3"/>
        <v>-3.0872036204858455E-2</v>
      </c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ht="25.5" customHeight="1" x14ac:dyDescent="0.3">
      <c r="A77" s="87"/>
      <c r="B77" s="88">
        <f t="shared" ca="1" si="4"/>
        <v>45367</v>
      </c>
      <c r="C77" s="87">
        <v>361.93431488667017</v>
      </c>
      <c r="D77" s="87">
        <f t="shared" si="3"/>
        <v>-3.848969517817924E-2</v>
      </c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ht="25.5" customHeight="1" x14ac:dyDescent="0.3">
      <c r="A78" s="87"/>
      <c r="B78" s="88">
        <f t="shared" ca="1" si="4"/>
        <v>45366</v>
      </c>
      <c r="C78" s="87">
        <v>376.42271026283061</v>
      </c>
      <c r="D78" s="87">
        <f t="shared" si="3"/>
        <v>-3.3719345706809678E-3</v>
      </c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ht="25.5" customHeight="1" x14ac:dyDescent="0.3">
      <c r="A79" s="87"/>
      <c r="B79" s="88">
        <f t="shared" ca="1" si="4"/>
        <v>45365</v>
      </c>
      <c r="C79" s="87">
        <v>377.69627739780577</v>
      </c>
      <c r="D79" s="87">
        <f t="shared" si="3"/>
        <v>1.0632474934088032E-2</v>
      </c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ht="25.5" customHeight="1" x14ac:dyDescent="0.3">
      <c r="A80" s="87"/>
      <c r="B80" s="88">
        <f t="shared" ca="1" si="4"/>
        <v>45364</v>
      </c>
      <c r="C80" s="87">
        <v>373.72268036650865</v>
      </c>
      <c r="D80" s="87">
        <f t="shared" si="3"/>
        <v>-1.6061809568926666E-2</v>
      </c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ht="25.5" customHeight="1" x14ac:dyDescent="0.3">
      <c r="A81" s="87"/>
      <c r="B81" s="88">
        <f t="shared" ca="1" si="4"/>
        <v>45363</v>
      </c>
      <c r="C81" s="87">
        <v>379.82333036872666</v>
      </c>
      <c r="D81" s="87">
        <f t="shared" si="3"/>
        <v>-5.1907800887818212E-3</v>
      </c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ht="25.5" customHeight="1" x14ac:dyDescent="0.3">
      <c r="A82" s="87"/>
      <c r="B82" s="88">
        <f t="shared" ca="1" si="4"/>
        <v>45362</v>
      </c>
      <c r="C82" s="87">
        <v>381.8051971840631</v>
      </c>
      <c r="D82" s="87">
        <f t="shared" si="3"/>
        <v>3.6168752634897494E-2</v>
      </c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ht="25.5" customHeight="1" x14ac:dyDescent="0.3">
      <c r="A83" s="87"/>
      <c r="B83" s="88">
        <f t="shared" ca="1" si="4"/>
        <v>45361</v>
      </c>
      <c r="C83" s="87">
        <v>368.47781426834365</v>
      </c>
      <c r="D83" s="87">
        <f t="shared" si="3"/>
        <v>3.4790589891104284E-2</v>
      </c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ht="25.5" customHeight="1" x14ac:dyDescent="0.3">
      <c r="A84" s="87"/>
      <c r="B84" s="88">
        <f t="shared" ca="1" si="4"/>
        <v>45360</v>
      </c>
      <c r="C84" s="87">
        <v>356.08925889741641</v>
      </c>
      <c r="D84" s="87">
        <f t="shared" si="3"/>
        <v>3.9914672033443788E-2</v>
      </c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ht="25.5" customHeight="1" x14ac:dyDescent="0.3">
      <c r="A85" s="87"/>
      <c r="B85" s="88">
        <f t="shared" ca="1" si="4"/>
        <v>45359</v>
      </c>
      <c r="C85" s="87">
        <v>342.42161253588364</v>
      </c>
      <c r="D85" s="87">
        <f t="shared" si="3"/>
        <v>-2.7279301720726568E-2</v>
      </c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ht="25.5" customHeight="1" x14ac:dyDescent="0.3">
      <c r="A86" s="87"/>
      <c r="B86" s="88">
        <f t="shared" ca="1" si="4"/>
        <v>45358</v>
      </c>
      <c r="C86" s="87">
        <v>352.024597751052</v>
      </c>
      <c r="D86" s="87">
        <f t="shared" si="3"/>
        <v>-1.0309894171520728E-2</v>
      </c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ht="25.5" customHeight="1" x14ac:dyDescent="0.3">
      <c r="A87" s="87"/>
      <c r="B87" s="88">
        <f t="shared" ca="1" si="4"/>
        <v>45357</v>
      </c>
      <c r="C87" s="87">
        <v>355.69174196843039</v>
      </c>
      <c r="D87" s="87">
        <f t="shared" si="3"/>
        <v>-6.0241044245983311E-3</v>
      </c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ht="25.5" customHeight="1" x14ac:dyDescent="0.3">
      <c r="A88" s="87"/>
      <c r="B88" s="88">
        <f t="shared" ca="1" si="4"/>
        <v>45356</v>
      </c>
      <c r="C88" s="87">
        <v>357.84745238970243</v>
      </c>
      <c r="D88" s="87">
        <f t="shared" si="3"/>
        <v>5.7799579109119037E-5</v>
      </c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ht="25.5" customHeight="1" x14ac:dyDescent="0.3">
      <c r="A89" s="87"/>
      <c r="B89" s="88">
        <f t="shared" ca="1" si="4"/>
        <v>45355</v>
      </c>
      <c r="C89" s="87">
        <v>357.82677015299362</v>
      </c>
      <c r="D89" s="87">
        <f t="shared" si="3"/>
        <v>-1.5400161278374069E-2</v>
      </c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ht="25.5" customHeight="1" x14ac:dyDescent="0.3">
      <c r="A90" s="87"/>
      <c r="B90" s="88">
        <f t="shared" ca="1" si="4"/>
        <v>45354</v>
      </c>
      <c r="C90" s="87">
        <v>363.42355145780328</v>
      </c>
      <c r="D90" s="87">
        <f t="shared" si="3"/>
        <v>-6.5042671381947414E-3</v>
      </c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ht="25.5" customHeight="1" x14ac:dyDescent="0.3">
      <c r="A91" s="87"/>
      <c r="B91" s="88">
        <f t="shared" ca="1" si="4"/>
        <v>45353</v>
      </c>
      <c r="C91" s="87">
        <v>365.80283078916386</v>
      </c>
      <c r="D91" s="87">
        <f t="shared" si="3"/>
        <v>9.9738490542919944E-3</v>
      </c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ht="25.5" customHeight="1" x14ac:dyDescent="0.3">
      <c r="A92" s="87"/>
      <c r="B92" s="88">
        <f t="shared" ca="1" si="4"/>
        <v>45352</v>
      </c>
      <c r="C92" s="87">
        <v>362.19039842634561</v>
      </c>
      <c r="D92" s="87">
        <f t="shared" si="3"/>
        <v>-1.007681572281971E-2</v>
      </c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ht="25.5" customHeight="1" x14ac:dyDescent="0.3">
      <c r="A93" s="87"/>
      <c r="B93" s="88">
        <f t="shared" ca="1" si="4"/>
        <v>45351</v>
      </c>
      <c r="C93" s="87">
        <v>365.87727631695878</v>
      </c>
      <c r="D93" s="87">
        <f t="shared" si="3"/>
        <v>-2.0392753896457672E-3</v>
      </c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ht="25.5" customHeight="1" x14ac:dyDescent="0.3">
      <c r="A94" s="87"/>
      <c r="B94" s="88">
        <f t="shared" ca="1" si="4"/>
        <v>45350</v>
      </c>
      <c r="C94" s="87">
        <v>366.6249255047714</v>
      </c>
      <c r="D94" s="87">
        <f t="shared" si="3"/>
        <v>-1.4396588815834277E-2</v>
      </c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ht="25.5" customHeight="1" x14ac:dyDescent="0.3">
      <c r="A95" s="87"/>
      <c r="B95" s="88">
        <f t="shared" ca="1" si="4"/>
        <v>45349</v>
      </c>
      <c r="C95" s="87">
        <v>371.98017107538743</v>
      </c>
      <c r="D95" s="87">
        <f t="shared" si="3"/>
        <v>1.3664668522386236E-3</v>
      </c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ht="25.5" customHeight="1" x14ac:dyDescent="0.3">
      <c r="A96" s="87"/>
      <c r="B96" s="88">
        <f t="shared" ca="1" si="4"/>
        <v>45348</v>
      </c>
      <c r="C96" s="87">
        <v>371.47256612725852</v>
      </c>
      <c r="D96" s="87">
        <f t="shared" si="3"/>
        <v>1.4403622460315013E-3</v>
      </c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ht="25.5" customHeight="1" x14ac:dyDescent="0.3">
      <c r="A97" s="87"/>
      <c r="B97" s="88">
        <f t="shared" ca="1" si="4"/>
        <v>45347</v>
      </c>
      <c r="C97" s="87">
        <v>370.93828063222804</v>
      </c>
      <c r="D97" s="87">
        <f t="shared" si="3"/>
        <v>-2.9934668919144092E-2</v>
      </c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ht="25.5" customHeight="1" x14ac:dyDescent="0.3">
      <c r="A98" s="87"/>
      <c r="B98" s="88">
        <f t="shared" ca="1" si="4"/>
        <v>45346</v>
      </c>
      <c r="C98" s="87">
        <v>382.38484434746795</v>
      </c>
      <c r="D98" s="87">
        <f t="shared" si="3"/>
        <v>9.802227382627704E-3</v>
      </c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ht="25.5" customHeight="1" x14ac:dyDescent="0.3">
      <c r="A99" s="87"/>
      <c r="B99" s="88">
        <f t="shared" ca="1" si="4"/>
        <v>45345</v>
      </c>
      <c r="C99" s="87">
        <v>378.67300544443856</v>
      </c>
      <c r="D99" s="87">
        <f t="shared" si="3"/>
        <v>-3.7509314917286707E-3</v>
      </c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ht="25.5" customHeight="1" x14ac:dyDescent="0.3">
      <c r="A100" s="87"/>
      <c r="B100" s="88">
        <f t="shared" ca="1" si="4"/>
        <v>45344</v>
      </c>
      <c r="C100" s="87">
        <v>380.0987297397856</v>
      </c>
      <c r="D100" s="87">
        <f t="shared" si="3"/>
        <v>-2.3769358303400434E-3</v>
      </c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ht="25.5" customHeight="1" x14ac:dyDescent="0.3">
      <c r="A101" s="87"/>
      <c r="B101" s="88">
        <f t="shared" ca="1" si="4"/>
        <v>45343</v>
      </c>
      <c r="C101" s="87">
        <v>381.0043526370842</v>
      </c>
      <c r="D101" s="87">
        <f t="shared" si="3"/>
        <v>2.0777174260967923E-2</v>
      </c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ht="25.5" customHeight="1" x14ac:dyDescent="0.3">
      <c r="A102" s="87"/>
      <c r="B102" s="88">
        <f t="shared" ca="1" si="4"/>
        <v>45342</v>
      </c>
      <c r="C102" s="87">
        <v>373.24928715508105</v>
      </c>
      <c r="D102" s="87">
        <f t="shared" si="3"/>
        <v>3.4688424473172663E-3</v>
      </c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ht="25.5" customHeight="1" x14ac:dyDescent="0.3">
      <c r="A103" s="87"/>
      <c r="B103" s="88">
        <f t="shared" ca="1" si="4"/>
        <v>45341</v>
      </c>
      <c r="C103" s="87">
        <v>371.95901991812656</v>
      </c>
      <c r="D103" s="87">
        <f t="shared" si="3"/>
        <v>-1.4598829525048984E-2</v>
      </c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ht="25.5" customHeight="1" x14ac:dyDescent="0.3">
      <c r="A104" s="87"/>
      <c r="B104" s="88">
        <f t="shared" ca="1" si="4"/>
        <v>45340</v>
      </c>
      <c r="C104" s="87">
        <v>377.46963476697209</v>
      </c>
      <c r="D104" s="87">
        <f t="shared" si="3"/>
        <v>-2.041010206488636E-2</v>
      </c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ht="25.5" customHeight="1" x14ac:dyDescent="0.3">
      <c r="A105" s="87"/>
      <c r="B105" s="88">
        <f t="shared" ca="1" si="4"/>
        <v>45339</v>
      </c>
      <c r="C105" s="87">
        <v>385.33434814164963</v>
      </c>
      <c r="D105" s="87">
        <f t="shared" si="3"/>
        <v>5.6768223938465923E-3</v>
      </c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ht="25.5" customHeight="1" x14ac:dyDescent="0.3">
      <c r="A106" s="87"/>
      <c r="B106" s="88">
        <f t="shared" ca="1" si="4"/>
        <v>45338</v>
      </c>
      <c r="C106" s="87">
        <v>383.15922129380016</v>
      </c>
      <c r="D106" s="87">
        <f t="shared" si="3"/>
        <v>-3.3373002841621258E-3</v>
      </c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ht="25.5" customHeight="1" x14ac:dyDescent="0.3">
      <c r="A107" s="87"/>
      <c r="B107" s="88">
        <f t="shared" ca="1" si="4"/>
        <v>45337</v>
      </c>
      <c r="C107" s="87">
        <v>384.44222042526934</v>
      </c>
      <c r="D107" s="87">
        <f t="shared" si="3"/>
        <v>6.8581072685052202E-3</v>
      </c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ht="25.5" customHeight="1" x14ac:dyDescent="0.3">
      <c r="A108" s="87"/>
      <c r="B108" s="88">
        <f t="shared" ca="1" si="4"/>
        <v>45336</v>
      </c>
      <c r="C108" s="87">
        <v>381.82363299255599</v>
      </c>
      <c r="D108" s="87">
        <f t="shared" si="3"/>
        <v>-6.8420952963721415E-3</v>
      </c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ht="25.5" customHeight="1" x14ac:dyDescent="0.3">
      <c r="A109" s="87"/>
      <c r="B109" s="88">
        <f t="shared" ca="1" si="4"/>
        <v>45335</v>
      </c>
      <c r="C109" s="87">
        <v>384.45410461340231</v>
      </c>
      <c r="D109" s="87">
        <f t="shared" si="3"/>
        <v>2.4980857101368326E-2</v>
      </c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ht="25.5" customHeight="1" x14ac:dyDescent="0.3">
      <c r="A110" s="87"/>
      <c r="B110" s="88">
        <f t="shared" ca="1" si="4"/>
        <v>45334</v>
      </c>
      <c r="C110" s="87">
        <v>375.08418030423826</v>
      </c>
      <c r="D110" s="87">
        <f t="shared" si="3"/>
        <v>1.8306557595363371E-2</v>
      </c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ht="25.5" customHeight="1" x14ac:dyDescent="0.3">
      <c r="A111" s="87"/>
      <c r="B111" s="88">
        <f t="shared" ca="1" si="4"/>
        <v>45333</v>
      </c>
      <c r="C111" s="87">
        <v>368.3411223334993</v>
      </c>
      <c r="D111" s="87">
        <f t="shared" si="3"/>
        <v>1.6143361319376215E-3</v>
      </c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ht="25.5" customHeight="1" x14ac:dyDescent="0.3">
      <c r="A112" s="87"/>
      <c r="B112" s="88">
        <f t="shared" ca="1" si="4"/>
        <v>45332</v>
      </c>
      <c r="C112" s="87">
        <v>367.74745433054545</v>
      </c>
      <c r="D112" s="87">
        <f t="shared" si="3"/>
        <v>-1.8355581646146701E-3</v>
      </c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ht="25.5" customHeight="1" x14ac:dyDescent="0.3">
      <c r="A113" s="87"/>
      <c r="B113" s="88">
        <f t="shared" ca="1" si="4"/>
        <v>45331</v>
      </c>
      <c r="C113" s="87">
        <v>368.42371749322785</v>
      </c>
      <c r="D113" s="87">
        <f t="shared" si="3"/>
        <v>-1.9821556366236837E-2</v>
      </c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ht="25.5" customHeight="1" x14ac:dyDescent="0.3">
      <c r="A114" s="87"/>
      <c r="B114" s="88">
        <f t="shared" ca="1" si="4"/>
        <v>45330</v>
      </c>
      <c r="C114" s="87">
        <v>375.87412770208482</v>
      </c>
      <c r="D114" s="87">
        <f t="shared" si="3"/>
        <v>2.3244559745699389E-2</v>
      </c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ht="25.5" customHeight="1" x14ac:dyDescent="0.3">
      <c r="A115" s="87"/>
      <c r="B115" s="88">
        <f t="shared" ca="1" si="4"/>
        <v>45329</v>
      </c>
      <c r="C115" s="87">
        <v>367.33557400539564</v>
      </c>
      <c r="D115" s="87">
        <f t="shared" si="3"/>
        <v>1.5371602678958762E-2</v>
      </c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ht="25.5" customHeight="1" x14ac:dyDescent="0.3">
      <c r="A116" s="87"/>
      <c r="B116" s="88">
        <f t="shared" ca="1" si="4"/>
        <v>45328</v>
      </c>
      <c r="C116" s="87">
        <v>361.77451982724023</v>
      </c>
      <c r="D116" s="87">
        <f t="shared" si="3"/>
        <v>-3.9623718439934508E-2</v>
      </c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ht="25.5" customHeight="1" x14ac:dyDescent="0.3">
      <c r="A117" s="87"/>
      <c r="B117" s="88">
        <f t="shared" ca="1" si="4"/>
        <v>45327</v>
      </c>
      <c r="C117" s="87">
        <v>376.70080652092145</v>
      </c>
      <c r="D117" s="87">
        <f t="shared" si="3"/>
        <v>-2.8829424731429132E-3</v>
      </c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ht="25.5" customHeight="1" x14ac:dyDescent="0.3">
      <c r="A118" s="87"/>
      <c r="B118" s="88">
        <f t="shared" ca="1" si="4"/>
        <v>45326</v>
      </c>
      <c r="C118" s="87">
        <v>377.78995322299471</v>
      </c>
      <c r="D118" s="87">
        <f t="shared" si="3"/>
        <v>3.9324074127338182E-3</v>
      </c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ht="25.5" customHeight="1" x14ac:dyDescent="0.3">
      <c r="A119" s="87"/>
      <c r="B119" s="88">
        <f t="shared" ca="1" si="4"/>
        <v>45325</v>
      </c>
      <c r="C119" s="87">
        <v>376.31014840591632</v>
      </c>
      <c r="D119" s="87">
        <f t="shared" si="3"/>
        <v>1.058926739871513E-2</v>
      </c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ht="25.5" customHeight="1" x14ac:dyDescent="0.3">
      <c r="A120" s="87"/>
      <c r="B120" s="88">
        <f t="shared" ca="1" si="4"/>
        <v>45324</v>
      </c>
      <c r="C120" s="87">
        <v>372.36705409958404</v>
      </c>
      <c r="D120" s="87">
        <f t="shared" si="3"/>
        <v>1.1561251999179456E-2</v>
      </c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ht="25.5" customHeight="1" x14ac:dyDescent="0.3">
      <c r="A121" s="87"/>
      <c r="B121" s="88">
        <f t="shared" ca="1" si="4"/>
        <v>45323</v>
      </c>
      <c r="C121" s="87">
        <v>368.11122743547526</v>
      </c>
      <c r="D121" s="87">
        <f t="shared" si="3"/>
        <v>-1.0608902561421996E-2</v>
      </c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ht="25.5" customHeight="1" x14ac:dyDescent="0.3">
      <c r="A122" s="87"/>
      <c r="B122" s="88">
        <f t="shared" ca="1" si="4"/>
        <v>45322</v>
      </c>
      <c r="C122" s="87">
        <v>372.05835830590524</v>
      </c>
      <c r="D122" s="87">
        <f t="shared" si="3"/>
        <v>-8.9482535193451396E-3</v>
      </c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ht="25.5" customHeight="1" x14ac:dyDescent="0.3">
      <c r="A123" s="87"/>
      <c r="B123" s="88">
        <f t="shared" ca="1" si="4"/>
        <v>45321</v>
      </c>
      <c r="C123" s="87">
        <v>375.41769098044546</v>
      </c>
      <c r="D123" s="87">
        <f t="shared" si="3"/>
        <v>-3.6104273234997097E-2</v>
      </c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ht="25.5" customHeight="1" x14ac:dyDescent="0.3">
      <c r="A124" s="87"/>
      <c r="B124" s="88">
        <f t="shared" ca="1" si="4"/>
        <v>45320</v>
      </c>
      <c r="C124" s="87">
        <v>389.47956771258936</v>
      </c>
      <c r="D124" s="87">
        <f t="shared" si="3"/>
        <v>2.6980226951764053E-2</v>
      </c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ht="25.5" customHeight="1" x14ac:dyDescent="0.3">
      <c r="A125" s="87"/>
      <c r="B125" s="88">
        <f t="shared" ca="1" si="4"/>
        <v>45319</v>
      </c>
      <c r="C125" s="87">
        <v>379.24738713677561</v>
      </c>
      <c r="D125" s="87">
        <f t="shared" si="3"/>
        <v>8.9101875873871528E-3</v>
      </c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ht="25.5" customHeight="1" x14ac:dyDescent="0.3">
      <c r="A126" s="87"/>
      <c r="B126" s="88">
        <f t="shared" ca="1" si="4"/>
        <v>45318</v>
      </c>
      <c r="C126" s="87">
        <v>375.89806486509178</v>
      </c>
      <c r="D126" s="87">
        <f t="shared" si="3"/>
        <v>-1.0006661774594083E-2</v>
      </c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ht="25.5" customHeight="1" x14ac:dyDescent="0.3">
      <c r="A127" s="87"/>
      <c r="B127" s="88">
        <f t="shared" ca="1" si="4"/>
        <v>45317</v>
      </c>
      <c r="C127" s="87">
        <v>379.69757002496686</v>
      </c>
      <c r="D127" s="87">
        <f t="shared" si="3"/>
        <v>-1.0171633349125075E-2</v>
      </c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ht="25.5" customHeight="1" x14ac:dyDescent="0.3">
      <c r="A128" s="87"/>
      <c r="B128" s="88">
        <f t="shared" ca="1" si="4"/>
        <v>45316</v>
      </c>
      <c r="C128" s="87">
        <v>383.59940250014176</v>
      </c>
      <c r="D128" s="87">
        <f t="shared" si="3"/>
        <v>-8.4777863019450672E-3</v>
      </c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ht="25.5" customHeight="1" x14ac:dyDescent="0.3">
      <c r="A129" s="87"/>
      <c r="B129" s="88">
        <f t="shared" ca="1" si="4"/>
        <v>45315</v>
      </c>
      <c r="C129" s="87">
        <v>386.87928238081616</v>
      </c>
      <c r="D129" s="87">
        <f t="shared" si="3"/>
        <v>4.2388132384829635E-3</v>
      </c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ht="25.5" customHeight="1" x14ac:dyDescent="0.3">
      <c r="A130" s="87"/>
      <c r="B130" s="88">
        <f t="shared" ca="1" si="4"/>
        <v>45314</v>
      </c>
      <c r="C130" s="87">
        <v>385.24629528428864</v>
      </c>
      <c r="D130" s="87">
        <f t="shared" si="3"/>
        <v>3.3993282572548633E-3</v>
      </c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ht="25.5" customHeight="1" x14ac:dyDescent="0.3">
      <c r="A131" s="87"/>
      <c r="B131" s="88">
        <f t="shared" ca="1" si="4"/>
        <v>45313</v>
      </c>
      <c r="C131" s="87">
        <v>383.94115327284521</v>
      </c>
      <c r="D131" s="87">
        <f t="shared" ref="D131:D194" si="5">C131/C132-1</f>
        <v>-4.8217310977002437E-2</v>
      </c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ht="25.5" customHeight="1" x14ac:dyDescent="0.3">
      <c r="A132" s="87"/>
      <c r="B132" s="88">
        <f t="shared" ref="B132:B195" ca="1" si="6">B131-1</f>
        <v>45312</v>
      </c>
      <c r="C132" s="87">
        <v>403.39161207792063</v>
      </c>
      <c r="D132" s="87">
        <f t="shared" si="5"/>
        <v>8.56307815597801E-3</v>
      </c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ht="25.5" customHeight="1" x14ac:dyDescent="0.3">
      <c r="A133" s="87"/>
      <c r="B133" s="88">
        <f t="shared" ca="1" si="6"/>
        <v>45311</v>
      </c>
      <c r="C133" s="87">
        <v>399.96666625499319</v>
      </c>
      <c r="D133" s="87">
        <f t="shared" si="5"/>
        <v>-4.458998410137982E-2</v>
      </c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ht="25.5" customHeight="1" x14ac:dyDescent="0.3">
      <c r="A134" s="87"/>
      <c r="B134" s="88">
        <f t="shared" ca="1" si="6"/>
        <v>45310</v>
      </c>
      <c r="C134" s="87">
        <v>418.63352864141859</v>
      </c>
      <c r="D134" s="87">
        <f t="shared" si="5"/>
        <v>1.0977524409050865E-2</v>
      </c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ht="25.5" customHeight="1" x14ac:dyDescent="0.3">
      <c r="A135" s="87"/>
      <c r="B135" s="88">
        <f t="shared" ca="1" si="6"/>
        <v>45309</v>
      </c>
      <c r="C135" s="87">
        <v>414.08786895250068</v>
      </c>
      <c r="D135" s="87">
        <f t="shared" si="5"/>
        <v>1.9773231150452375E-2</v>
      </c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ht="25.5" customHeight="1" x14ac:dyDescent="0.3">
      <c r="A136" s="87"/>
      <c r="B136" s="88">
        <f t="shared" ca="1" si="6"/>
        <v>45308</v>
      </c>
      <c r="C136" s="87">
        <v>406.05877493504062</v>
      </c>
      <c r="D136" s="87">
        <f t="shared" si="5"/>
        <v>1.2842321618951713E-2</v>
      </c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ht="25.5" customHeight="1" x14ac:dyDescent="0.3">
      <c r="A137" s="87"/>
      <c r="B137" s="88">
        <f t="shared" ca="1" si="6"/>
        <v>45307</v>
      </c>
      <c r="C137" s="87">
        <v>400.91015774892423</v>
      </c>
      <c r="D137" s="87">
        <f t="shared" si="5"/>
        <v>-7.717727965304233E-3</v>
      </c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ht="25.5" customHeight="1" x14ac:dyDescent="0.3">
      <c r="A138" s="87"/>
      <c r="B138" s="88">
        <f t="shared" ca="1" si="6"/>
        <v>45306</v>
      </c>
      <c r="C138" s="87">
        <v>404.02833855617462</v>
      </c>
      <c r="D138" s="87">
        <f t="shared" si="5"/>
        <v>5.687786476818335E-3</v>
      </c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ht="25.5" customHeight="1" x14ac:dyDescent="0.3">
      <c r="A139" s="87"/>
      <c r="B139" s="88">
        <f t="shared" ca="1" si="6"/>
        <v>45305</v>
      </c>
      <c r="C139" s="87">
        <v>401.74330839950767</v>
      </c>
      <c r="D139" s="87">
        <f t="shared" si="5"/>
        <v>-2.5844904631317389E-2</v>
      </c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ht="25.5" customHeight="1" x14ac:dyDescent="0.3">
      <c r="A140" s="87"/>
      <c r="B140" s="88">
        <f t="shared" ca="1" si="6"/>
        <v>45304</v>
      </c>
      <c r="C140" s="87">
        <v>412.40179342023799</v>
      </c>
      <c r="D140" s="87">
        <f t="shared" si="5"/>
        <v>-5.482448415240182E-2</v>
      </c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ht="25.5" customHeight="1" x14ac:dyDescent="0.3">
      <c r="A141" s="87"/>
      <c r="B141" s="88">
        <f t="shared" ca="1" si="6"/>
        <v>45303</v>
      </c>
      <c r="C141" s="87">
        <v>436.32297547446672</v>
      </c>
      <c r="D141" s="87">
        <f t="shared" si="5"/>
        <v>2.1434289906589354E-2</v>
      </c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ht="25.5" customHeight="1" x14ac:dyDescent="0.3">
      <c r="A142" s="87"/>
      <c r="B142" s="88">
        <f t="shared" ca="1" si="6"/>
        <v>45302</v>
      </c>
      <c r="C142" s="87">
        <v>427.16695511991151</v>
      </c>
      <c r="D142" s="87">
        <f t="shared" si="5"/>
        <v>-2.7259660421066867E-2</v>
      </c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ht="25.5" customHeight="1" x14ac:dyDescent="0.3">
      <c r="A143" s="87"/>
      <c r="B143" s="88">
        <f t="shared" ca="1" si="6"/>
        <v>45301</v>
      </c>
      <c r="C143" s="87">
        <v>439.13769969159279</v>
      </c>
      <c r="D143" s="87">
        <f t="shared" si="5"/>
        <v>-3.4989243973258088E-2</v>
      </c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ht="25.5" customHeight="1" x14ac:dyDescent="0.3">
      <c r="A144" s="87"/>
      <c r="B144" s="88">
        <f t="shared" ca="1" si="6"/>
        <v>45300</v>
      </c>
      <c r="C144" s="87">
        <v>455.05990161152528</v>
      </c>
      <c r="D144" s="87">
        <f t="shared" si="5"/>
        <v>-1.1487365982526532E-3</v>
      </c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ht="25.5" customHeight="1" x14ac:dyDescent="0.3">
      <c r="A145" s="87"/>
      <c r="B145" s="88">
        <f t="shared" ca="1" si="6"/>
        <v>45299</v>
      </c>
      <c r="C145" s="87">
        <v>455.58324676063</v>
      </c>
      <c r="D145" s="87">
        <f t="shared" si="5"/>
        <v>-2.3172892032617964E-3</v>
      </c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ht="25.5" customHeight="1" x14ac:dyDescent="0.3">
      <c r="A146" s="87"/>
      <c r="B146" s="88">
        <f t="shared" ca="1" si="6"/>
        <v>45298</v>
      </c>
      <c r="C146" s="87">
        <v>456.64141698597376</v>
      </c>
      <c r="D146" s="87">
        <f t="shared" si="5"/>
        <v>-1.3780110230854903E-2</v>
      </c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ht="25.5" customHeight="1" x14ac:dyDescent="0.3">
      <c r="A147" s="87"/>
      <c r="B147" s="88">
        <f t="shared" ca="1" si="6"/>
        <v>45297</v>
      </c>
      <c r="C147" s="87">
        <v>463.02190994430731</v>
      </c>
      <c r="D147" s="87">
        <f t="shared" si="5"/>
        <v>4.2551275097924002E-2</v>
      </c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ht="25.5" customHeight="1" x14ac:dyDescent="0.3">
      <c r="A148" s="87"/>
      <c r="B148" s="88">
        <f t="shared" ca="1" si="6"/>
        <v>45296</v>
      </c>
      <c r="C148" s="87">
        <v>444.1238728529845</v>
      </c>
      <c r="D148" s="87">
        <f t="shared" si="5"/>
        <v>9.9257086585378129E-3</v>
      </c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ht="25.5" customHeight="1" x14ac:dyDescent="0.3">
      <c r="A149" s="87"/>
      <c r="B149" s="88">
        <f t="shared" ca="1" si="6"/>
        <v>45295</v>
      </c>
      <c r="C149" s="87">
        <v>439.75895359957167</v>
      </c>
      <c r="D149" s="87">
        <f t="shared" si="5"/>
        <v>2.5891610119934683E-3</v>
      </c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ht="25.5" customHeight="1" x14ac:dyDescent="0.3">
      <c r="A150" s="87"/>
      <c r="B150" s="88">
        <f t="shared" ca="1" si="6"/>
        <v>45294</v>
      </c>
      <c r="C150" s="87">
        <v>438.62328728518042</v>
      </c>
      <c r="D150" s="87">
        <f t="shared" si="5"/>
        <v>6.8873914853093687E-3</v>
      </c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ht="25.5" customHeight="1" x14ac:dyDescent="0.3">
      <c r="A151" s="87"/>
      <c r="B151" s="88">
        <f t="shared" ca="1" si="6"/>
        <v>45293</v>
      </c>
      <c r="C151" s="87">
        <v>435.62298127315466</v>
      </c>
      <c r="D151" s="87">
        <f t="shared" si="5"/>
        <v>3.6520599910756735E-2</v>
      </c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ht="25.5" customHeight="1" x14ac:dyDescent="0.3">
      <c r="A152" s="87"/>
      <c r="B152" s="88">
        <f t="shared" ca="1" si="6"/>
        <v>45292</v>
      </c>
      <c r="C152" s="87">
        <v>420.27431129749021</v>
      </c>
      <c r="D152" s="87">
        <f t="shared" si="5"/>
        <v>-1.1046575061929298E-3</v>
      </c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ht="25.5" customHeight="1" x14ac:dyDescent="0.3">
      <c r="A153" s="87"/>
      <c r="B153" s="88">
        <f t="shared" ca="1" si="6"/>
        <v>45291</v>
      </c>
      <c r="C153" s="87">
        <v>420.73908388465213</v>
      </c>
      <c r="D153" s="87">
        <f t="shared" si="5"/>
        <v>-2.5190565569481738E-3</v>
      </c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ht="25.5" customHeight="1" x14ac:dyDescent="0.3">
      <c r="A154" s="87"/>
      <c r="B154" s="88">
        <f t="shared" ca="1" si="6"/>
        <v>45290</v>
      </c>
      <c r="C154" s="87">
        <v>421.80162603645067</v>
      </c>
      <c r="D154" s="87">
        <f t="shared" si="5"/>
        <v>-1.5803205737517922E-3</v>
      </c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ht="25.5" customHeight="1" x14ac:dyDescent="0.3">
      <c r="A155" s="87"/>
      <c r="B155" s="88">
        <f t="shared" ca="1" si="6"/>
        <v>45289</v>
      </c>
      <c r="C155" s="87">
        <v>422.46926290439626</v>
      </c>
      <c r="D155" s="87">
        <f t="shared" si="5"/>
        <v>-9.499326680545539E-3</v>
      </c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ht="25.5" customHeight="1" x14ac:dyDescent="0.3">
      <c r="A156" s="87"/>
      <c r="B156" s="88">
        <f t="shared" ca="1" si="6"/>
        <v>45288</v>
      </c>
      <c r="C156" s="87">
        <v>426.52092450233221</v>
      </c>
      <c r="D156" s="87">
        <f t="shared" si="5"/>
        <v>-2.2698624260284461E-3</v>
      </c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ht="25.5" customHeight="1" x14ac:dyDescent="0.3">
      <c r="A157" s="87"/>
      <c r="B157" s="88">
        <f t="shared" ca="1" si="6"/>
        <v>45287</v>
      </c>
      <c r="C157" s="87">
        <v>427.49127087554774</v>
      </c>
      <c r="D157" s="87">
        <f t="shared" si="5"/>
        <v>-4.1332314815306637E-3</v>
      </c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ht="25.5" customHeight="1" x14ac:dyDescent="0.3">
      <c r="A158" s="87"/>
      <c r="B158" s="88">
        <f t="shared" ca="1" si="6"/>
        <v>45286</v>
      </c>
      <c r="C158" s="87">
        <v>429.26552465599167</v>
      </c>
      <c r="D158" s="87">
        <f t="shared" si="5"/>
        <v>1.5926264553826952E-2</v>
      </c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ht="25.5" customHeight="1" x14ac:dyDescent="0.3">
      <c r="A159" s="87"/>
      <c r="B159" s="88">
        <f t="shared" ca="1" si="6"/>
        <v>45285</v>
      </c>
      <c r="C159" s="87">
        <v>422.53610289769983</v>
      </c>
      <c r="D159" s="87">
        <f t="shared" si="5"/>
        <v>1.2769666279279113E-2</v>
      </c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ht="25.5" customHeight="1" x14ac:dyDescent="0.3">
      <c r="A160" s="87"/>
      <c r="B160" s="88">
        <f t="shared" ca="1" si="6"/>
        <v>45284</v>
      </c>
      <c r="C160" s="87">
        <v>417.20848971515528</v>
      </c>
      <c r="D160" s="87">
        <f t="shared" si="5"/>
        <v>-2.1764498942983268E-2</v>
      </c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ht="25.5" customHeight="1" x14ac:dyDescent="0.3">
      <c r="A161" s="87"/>
      <c r="B161" s="88">
        <f t="shared" ca="1" si="6"/>
        <v>45283</v>
      </c>
      <c r="C161" s="87">
        <v>426.49084935513719</v>
      </c>
      <c r="D161" s="87">
        <f t="shared" si="5"/>
        <v>1.7302598964909599E-2</v>
      </c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ht="25.5" customHeight="1" x14ac:dyDescent="0.3">
      <c r="A162" s="87"/>
      <c r="B162" s="88">
        <f t="shared" ca="1" si="6"/>
        <v>45282</v>
      </c>
      <c r="C162" s="87">
        <v>419.23696035878146</v>
      </c>
      <c r="D162" s="87">
        <f t="shared" si="5"/>
        <v>-1.825988748115992E-2</v>
      </c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ht="25.5" customHeight="1" x14ac:dyDescent="0.3">
      <c r="A163" s="87"/>
      <c r="B163" s="88">
        <f t="shared" ca="1" si="6"/>
        <v>45281</v>
      </c>
      <c r="C163" s="87">
        <v>427.03456343772046</v>
      </c>
      <c r="D163" s="87">
        <f t="shared" si="5"/>
        <v>-6.6820699364117386E-3</v>
      </c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ht="25.5" customHeight="1" x14ac:dyDescent="0.3">
      <c r="A164" s="87"/>
      <c r="B164" s="88">
        <f t="shared" ca="1" si="6"/>
        <v>45280</v>
      </c>
      <c r="C164" s="87">
        <v>429.90723363906602</v>
      </c>
      <c r="D164" s="87">
        <f t="shared" si="5"/>
        <v>-2.4103784687807828E-3</v>
      </c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ht="25.5" customHeight="1" x14ac:dyDescent="0.3">
      <c r="A165" s="87"/>
      <c r="B165" s="88">
        <f t="shared" ca="1" si="6"/>
        <v>45279</v>
      </c>
      <c r="C165" s="87">
        <v>430.94597654213089</v>
      </c>
      <c r="D165" s="87">
        <f t="shared" si="5"/>
        <v>-1.30386362264161E-2</v>
      </c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ht="25.5" customHeight="1" x14ac:dyDescent="0.3">
      <c r="A166" s="87"/>
      <c r="B166" s="88">
        <f t="shared" ca="1" si="6"/>
        <v>45278</v>
      </c>
      <c r="C166" s="87">
        <v>436.63915565492493</v>
      </c>
      <c r="D166" s="87">
        <f t="shared" si="5"/>
        <v>1.5107018671627337E-3</v>
      </c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ht="25.5" customHeight="1" x14ac:dyDescent="0.3">
      <c r="A167" s="87"/>
      <c r="B167" s="88">
        <f t="shared" ca="1" si="6"/>
        <v>45277</v>
      </c>
      <c r="C167" s="87">
        <v>435.98051907071823</v>
      </c>
      <c r="D167" s="87">
        <f t="shared" si="5"/>
        <v>-1.6261135591286724E-2</v>
      </c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ht="25.5" customHeight="1" x14ac:dyDescent="0.3">
      <c r="A168" s="87"/>
      <c r="B168" s="88">
        <f t="shared" ca="1" si="6"/>
        <v>45276</v>
      </c>
      <c r="C168" s="87">
        <v>443.18724698629137</v>
      </c>
      <c r="D168" s="87">
        <f t="shared" si="5"/>
        <v>1.8228422196296945E-2</v>
      </c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ht="25.5" customHeight="1" x14ac:dyDescent="0.3">
      <c r="A169" s="87"/>
      <c r="B169" s="88">
        <f t="shared" ca="1" si="6"/>
        <v>45275</v>
      </c>
      <c r="C169" s="87">
        <v>435.25326667895007</v>
      </c>
      <c r="D169" s="87">
        <f t="shared" si="5"/>
        <v>-1.7602153152618261E-4</v>
      </c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ht="25.5" customHeight="1" x14ac:dyDescent="0.3">
      <c r="A170" s="87"/>
      <c r="B170" s="88">
        <f t="shared" ca="1" si="6"/>
        <v>45274</v>
      </c>
      <c r="C170" s="87">
        <v>435.3298941136311</v>
      </c>
      <c r="D170" s="87">
        <f t="shared" si="5"/>
        <v>2.4004740238652733E-2</v>
      </c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ht="25.5" customHeight="1" x14ac:dyDescent="0.3">
      <c r="A171" s="87"/>
      <c r="B171" s="88">
        <f t="shared" ca="1" si="6"/>
        <v>45273</v>
      </c>
      <c r="C171" s="87">
        <v>425.1248817580414</v>
      </c>
      <c r="D171" s="87">
        <f t="shared" si="5"/>
        <v>-3.1348235289718751E-5</v>
      </c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ht="25.5" customHeight="1" x14ac:dyDescent="0.3">
      <c r="A172" s="87"/>
      <c r="B172" s="88">
        <f t="shared" ca="1" si="6"/>
        <v>45272</v>
      </c>
      <c r="C172" s="87">
        <v>425.13820909065061</v>
      </c>
      <c r="D172" s="87">
        <f t="shared" si="5"/>
        <v>1.7240529119461279E-2</v>
      </c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ht="25.5" customHeight="1" x14ac:dyDescent="0.3">
      <c r="A173" s="87"/>
      <c r="B173" s="88">
        <f t="shared" ca="1" si="6"/>
        <v>45271</v>
      </c>
      <c r="C173" s="87">
        <v>417.93282603344232</v>
      </c>
      <c r="D173" s="87">
        <f t="shared" si="5"/>
        <v>-2.2587788498494854E-3</v>
      </c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ht="25.5" customHeight="1" x14ac:dyDescent="0.3">
      <c r="A174" s="87"/>
      <c r="B174" s="88">
        <f t="shared" ca="1" si="6"/>
        <v>45270</v>
      </c>
      <c r="C174" s="87">
        <v>418.87898101640872</v>
      </c>
      <c r="D174" s="87">
        <f t="shared" si="5"/>
        <v>-1.1561852259705407E-2</v>
      </c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ht="25.5" customHeight="1" x14ac:dyDescent="0.3">
      <c r="A175" s="87"/>
      <c r="B175" s="88">
        <f t="shared" ca="1" si="6"/>
        <v>45269</v>
      </c>
      <c r="C175" s="87">
        <v>423.77864712528913</v>
      </c>
      <c r="D175" s="87">
        <f t="shared" si="5"/>
        <v>-2.8485808926873801E-2</v>
      </c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ht="25.5" customHeight="1" x14ac:dyDescent="0.3">
      <c r="A176" s="87"/>
      <c r="B176" s="88">
        <f t="shared" ca="1" si="6"/>
        <v>45268</v>
      </c>
      <c r="C176" s="87">
        <v>436.20427886615522</v>
      </c>
      <c r="D176" s="87">
        <f t="shared" si="5"/>
        <v>6.4691325645236386E-3</v>
      </c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ht="25.5" customHeight="1" x14ac:dyDescent="0.3">
      <c r="A177" s="87"/>
      <c r="B177" s="88">
        <f t="shared" ca="1" si="6"/>
        <v>45267</v>
      </c>
      <c r="C177" s="87">
        <v>433.40055323374821</v>
      </c>
      <c r="D177" s="87">
        <f t="shared" si="5"/>
        <v>-2.1711572435395676E-2</v>
      </c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ht="25.5" customHeight="1" x14ac:dyDescent="0.3">
      <c r="A178" s="87"/>
      <c r="B178" s="88">
        <f t="shared" ca="1" si="6"/>
        <v>45266</v>
      </c>
      <c r="C178" s="87">
        <v>443.01919661124401</v>
      </c>
      <c r="D178" s="87">
        <f t="shared" si="5"/>
        <v>1.9357347803058422E-2</v>
      </c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ht="25.5" customHeight="1" x14ac:dyDescent="0.3">
      <c r="A179" s="87"/>
      <c r="B179" s="88">
        <f t="shared" ca="1" si="6"/>
        <v>45265</v>
      </c>
      <c r="C179" s="87">
        <v>434.60636995068393</v>
      </c>
      <c r="D179" s="87">
        <f t="shared" si="5"/>
        <v>-1.170796021641074E-2</v>
      </c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ht="25.5" customHeight="1" x14ac:dyDescent="0.3">
      <c r="A180" s="87"/>
      <c r="B180" s="88">
        <f t="shared" ca="1" si="6"/>
        <v>45264</v>
      </c>
      <c r="C180" s="87">
        <v>439.75500404298674</v>
      </c>
      <c r="D180" s="87">
        <f t="shared" si="5"/>
        <v>-4.6469239126299966E-3</v>
      </c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ht="25.5" customHeight="1" x14ac:dyDescent="0.3">
      <c r="A181" s="87"/>
      <c r="B181" s="88">
        <f t="shared" ca="1" si="6"/>
        <v>45263</v>
      </c>
      <c r="C181" s="87">
        <v>441.80805244669375</v>
      </c>
      <c r="D181" s="87">
        <f t="shared" si="5"/>
        <v>2.1357359297695444E-2</v>
      </c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ht="25.5" customHeight="1" x14ac:dyDescent="0.3">
      <c r="A182" s="87"/>
      <c r="B182" s="88">
        <f t="shared" ca="1" si="6"/>
        <v>45262</v>
      </c>
      <c r="C182" s="87">
        <v>432.56951000038737</v>
      </c>
      <c r="D182" s="87">
        <f t="shared" si="5"/>
        <v>1.6104254493156667E-2</v>
      </c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ht="25.5" customHeight="1" x14ac:dyDescent="0.3">
      <c r="A183" s="87"/>
      <c r="B183" s="88">
        <f t="shared" ca="1" si="6"/>
        <v>45261</v>
      </c>
      <c r="C183" s="87">
        <v>425.71370810385747</v>
      </c>
      <c r="D183" s="87">
        <f t="shared" si="5"/>
        <v>-1.5748142119710984E-2</v>
      </c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ht="25.5" customHeight="1" x14ac:dyDescent="0.3">
      <c r="A184" s="87"/>
      <c r="B184" s="88">
        <f t="shared" ca="1" si="6"/>
        <v>45260</v>
      </c>
      <c r="C184" s="87">
        <v>432.52517604659221</v>
      </c>
      <c r="D184" s="87">
        <f t="shared" si="5"/>
        <v>-2.5224797790325049E-2</v>
      </c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ht="25.5" customHeight="1" x14ac:dyDescent="0.3">
      <c r="A185" s="87"/>
      <c r="B185" s="88">
        <f t="shared" ca="1" si="6"/>
        <v>45259</v>
      </c>
      <c r="C185" s="87">
        <v>443.71786958277141</v>
      </c>
      <c r="D185" s="87">
        <f t="shared" si="5"/>
        <v>-1.3217733074993632E-2</v>
      </c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ht="25.5" customHeight="1" x14ac:dyDescent="0.3">
      <c r="A186" s="87"/>
      <c r="B186" s="88">
        <f t="shared" ca="1" si="6"/>
        <v>45258</v>
      </c>
      <c r="C186" s="87">
        <v>449.66137359305947</v>
      </c>
      <c r="D186" s="87">
        <f t="shared" si="5"/>
        <v>-2.4030892088893641E-2</v>
      </c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ht="25.5" customHeight="1" x14ac:dyDescent="0.3">
      <c r="A187" s="87"/>
      <c r="B187" s="88">
        <f t="shared" ca="1" si="6"/>
        <v>45257</v>
      </c>
      <c r="C187" s="87">
        <v>460.7332034878462</v>
      </c>
      <c r="D187" s="87">
        <f t="shared" si="5"/>
        <v>-1.4182358184448685E-2</v>
      </c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ht="25.5" customHeight="1" x14ac:dyDescent="0.3">
      <c r="A188" s="87"/>
      <c r="B188" s="88">
        <f t="shared" ca="1" si="6"/>
        <v>45256</v>
      </c>
      <c r="C188" s="87">
        <v>467.36149156280811</v>
      </c>
      <c r="D188" s="87">
        <f t="shared" si="5"/>
        <v>9.6348467466549348E-3</v>
      </c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ht="25.5" customHeight="1" x14ac:dyDescent="0.3">
      <c r="A189" s="87"/>
      <c r="B189" s="88">
        <f t="shared" ca="1" si="6"/>
        <v>45255</v>
      </c>
      <c r="C189" s="87">
        <v>462.901506488991</v>
      </c>
      <c r="D189" s="87">
        <f t="shared" si="5"/>
        <v>7.7545491478430151E-3</v>
      </c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ht="25.5" customHeight="1" x14ac:dyDescent="0.3">
      <c r="A190" s="87"/>
      <c r="B190" s="88">
        <f t="shared" ca="1" si="6"/>
        <v>45254</v>
      </c>
      <c r="C190" s="87">
        <v>459.33953548552114</v>
      </c>
      <c r="D190" s="87">
        <f t="shared" si="5"/>
        <v>1.9985416066312434E-2</v>
      </c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ht="25.5" customHeight="1" x14ac:dyDescent="0.3">
      <c r="A191" s="87"/>
      <c r="B191" s="88">
        <f t="shared" ca="1" si="6"/>
        <v>45253</v>
      </c>
      <c r="C191" s="87">
        <v>450.33931686691693</v>
      </c>
      <c r="D191" s="87">
        <f t="shared" si="5"/>
        <v>-1.6325997250235535E-2</v>
      </c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ht="25.5" customHeight="1" x14ac:dyDescent="0.3">
      <c r="A192" s="87"/>
      <c r="B192" s="88">
        <f t="shared" ca="1" si="6"/>
        <v>45252</v>
      </c>
      <c r="C192" s="87">
        <v>457.81358011702804</v>
      </c>
      <c r="D192" s="87">
        <f t="shared" si="5"/>
        <v>3.1392861013641582E-3</v>
      </c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ht="25.5" customHeight="1" x14ac:dyDescent="0.3">
      <c r="A193" s="87"/>
      <c r="B193" s="88">
        <f t="shared" ca="1" si="6"/>
        <v>45251</v>
      </c>
      <c r="C193" s="87">
        <v>456.38086999492447</v>
      </c>
      <c r="D193" s="87">
        <f t="shared" si="5"/>
        <v>-1.2894511618475435E-2</v>
      </c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ht="25.5" customHeight="1" x14ac:dyDescent="0.3">
      <c r="A194" s="87"/>
      <c r="B194" s="88">
        <f t="shared" ca="1" si="6"/>
        <v>45250</v>
      </c>
      <c r="C194" s="87">
        <v>462.34255139561077</v>
      </c>
      <c r="D194" s="87">
        <f t="shared" si="5"/>
        <v>-2.4878988770812294E-2</v>
      </c>
      <c r="E194" s="87"/>
      <c r="F194" s="90" t="b">
        <f>D194&lt;E195</f>
        <v>0</v>
      </c>
      <c r="G194" s="90">
        <f>F194+0</f>
        <v>0</v>
      </c>
      <c r="H194" s="87"/>
      <c r="I194" s="87"/>
      <c r="J194" s="87" t="s">
        <v>381</v>
      </c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ht="25.5" customHeight="1" x14ac:dyDescent="0.3">
      <c r="A195" s="87"/>
      <c r="B195" s="88">
        <f t="shared" ca="1" si="6"/>
        <v>45249</v>
      </c>
      <c r="C195" s="87">
        <v>474.13864132904428</v>
      </c>
      <c r="D195" s="89">
        <f t="shared" ref="D195:D254" si="7">C195/C196-1</f>
        <v>-2.0484188765854672E-3</v>
      </c>
      <c r="E195" s="90">
        <f>_xlfn.PERCENTILE.INC(D195:D254,1%)</f>
        <v>-4.7363750011826418E-2</v>
      </c>
      <c r="F195" s="87"/>
      <c r="G195" s="87"/>
      <c r="H195" s="87"/>
      <c r="I195" s="87"/>
      <c r="J195" s="87" t="s">
        <v>380</v>
      </c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ht="25.5" customHeight="1" x14ac:dyDescent="0.3">
      <c r="A196" s="87"/>
      <c r="B196" s="88">
        <f t="shared" ref="B196:B255" ca="1" si="8">B195-1</f>
        <v>45248</v>
      </c>
      <c r="C196" s="87">
        <v>475.11186945091737</v>
      </c>
      <c r="D196" s="89">
        <f t="shared" si="7"/>
        <v>2.5782666834115453E-2</v>
      </c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ht="25.5" customHeight="1" x14ac:dyDescent="0.3">
      <c r="A197" s="87"/>
      <c r="B197" s="88">
        <f t="shared" ca="1" si="8"/>
        <v>45247</v>
      </c>
      <c r="C197" s="87">
        <v>463.17010884699437</v>
      </c>
      <c r="D197" s="89">
        <f t="shared" si="7"/>
        <v>-9.4765189589529619E-4</v>
      </c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ht="25.5" customHeight="1" x14ac:dyDescent="0.3">
      <c r="A198" s="87"/>
      <c r="B198" s="88">
        <f t="shared" ca="1" si="8"/>
        <v>45246</v>
      </c>
      <c r="C198" s="87">
        <v>463.60944922050317</v>
      </c>
      <c r="D198" s="89">
        <f t="shared" si="7"/>
        <v>-9.8023947104852738E-4</v>
      </c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ht="25.5" customHeight="1" x14ac:dyDescent="0.3">
      <c r="A199" s="87"/>
      <c r="B199" s="88">
        <f t="shared" ca="1" si="8"/>
        <v>45245</v>
      </c>
      <c r="C199" s="87">
        <v>464.06434340701696</v>
      </c>
      <c r="D199" s="89">
        <f t="shared" si="7"/>
        <v>-1.8891793199030671E-2</v>
      </c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ht="25.5" customHeight="1" x14ac:dyDescent="0.3">
      <c r="A200" s="87"/>
      <c r="B200" s="88">
        <f t="shared" ca="1" si="8"/>
        <v>45244</v>
      </c>
      <c r="C200" s="87">
        <v>473.00016470166833</v>
      </c>
      <c r="D200" s="89">
        <f t="shared" si="7"/>
        <v>1.5230076012452187E-2</v>
      </c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ht="25.5" customHeight="1" x14ac:dyDescent="0.3">
      <c r="A201" s="87"/>
      <c r="B201" s="88">
        <f t="shared" ca="1" si="8"/>
        <v>45243</v>
      </c>
      <c r="C201" s="87">
        <v>465.90440519599701</v>
      </c>
      <c r="D201" s="89">
        <f t="shared" si="7"/>
        <v>1.1803697656624923E-2</v>
      </c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ht="25.5" customHeight="1" x14ac:dyDescent="0.3">
      <c r="A202" s="87"/>
      <c r="B202" s="88">
        <f t="shared" ca="1" si="8"/>
        <v>45242</v>
      </c>
      <c r="C202" s="87">
        <v>460.46916637589783</v>
      </c>
      <c r="D202" s="89">
        <f t="shared" si="7"/>
        <v>-1.881344229984061E-2</v>
      </c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ht="25.5" customHeight="1" x14ac:dyDescent="0.3">
      <c r="A203" s="87"/>
      <c r="B203" s="88">
        <f t="shared" ca="1" si="8"/>
        <v>45241</v>
      </c>
      <c r="C203" s="87">
        <v>469.29828253579939</v>
      </c>
      <c r="D203" s="89">
        <f t="shared" si="7"/>
        <v>-5.1919805226846583E-3</v>
      </c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ht="25.5" customHeight="1" x14ac:dyDescent="0.3">
      <c r="A204" s="87"/>
      <c r="B204" s="88">
        <f t="shared" ca="1" si="8"/>
        <v>45240</v>
      </c>
      <c r="C204" s="87">
        <v>471.74758681818287</v>
      </c>
      <c r="D204" s="89">
        <f t="shared" si="7"/>
        <v>5.7058502560067836E-3</v>
      </c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ht="25.5" customHeight="1" x14ac:dyDescent="0.3">
      <c r="A205" s="87"/>
      <c r="B205" s="88">
        <f t="shared" ca="1" si="8"/>
        <v>45239</v>
      </c>
      <c r="C205" s="87">
        <v>469.07113715018903</v>
      </c>
      <c r="D205" s="89">
        <f t="shared" si="7"/>
        <v>1.2223942596063964E-2</v>
      </c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ht="25.5" customHeight="1" x14ac:dyDescent="0.3">
      <c r="A206" s="87"/>
      <c r="B206" s="88">
        <f t="shared" ca="1" si="8"/>
        <v>45238</v>
      </c>
      <c r="C206" s="87">
        <v>463.40648290452032</v>
      </c>
      <c r="D206" s="89">
        <f t="shared" si="7"/>
        <v>-7.6128090980852603E-3</v>
      </c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ht="25.5" customHeight="1" x14ac:dyDescent="0.3">
      <c r="A207" s="87"/>
      <c r="B207" s="88">
        <f t="shared" ca="1" si="8"/>
        <v>45237</v>
      </c>
      <c r="C207" s="87">
        <v>466.96137067565428</v>
      </c>
      <c r="D207" s="89">
        <f t="shared" si="7"/>
        <v>1.3003007670599587E-2</v>
      </c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ht="25.5" customHeight="1" x14ac:dyDescent="0.3">
      <c r="A208" s="87"/>
      <c r="B208" s="88">
        <f t="shared" ca="1" si="8"/>
        <v>45236</v>
      </c>
      <c r="C208" s="87">
        <v>460.96740793438704</v>
      </c>
      <c r="D208" s="89">
        <f t="shared" si="7"/>
        <v>3.0157735471694647E-2</v>
      </c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ht="25.5" customHeight="1" x14ac:dyDescent="0.3">
      <c r="A209" s="87"/>
      <c r="B209" s="88">
        <f t="shared" ca="1" si="8"/>
        <v>45235</v>
      </c>
      <c r="C209" s="87">
        <v>447.47264623831285</v>
      </c>
      <c r="D209" s="89">
        <f t="shared" si="7"/>
        <v>1.745716256631713E-2</v>
      </c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ht="25.5" customHeight="1" x14ac:dyDescent="0.3">
      <c r="A210" s="87"/>
      <c r="B210" s="88">
        <f t="shared" ca="1" si="8"/>
        <v>45234</v>
      </c>
      <c r="C210" s="87">
        <v>439.79507216761755</v>
      </c>
      <c r="D210" s="89">
        <f t="shared" si="7"/>
        <v>3.3095521836376429E-2</v>
      </c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ht="25.5" customHeight="1" x14ac:dyDescent="0.3">
      <c r="A211" s="87"/>
      <c r="B211" s="88">
        <f t="shared" ca="1" si="8"/>
        <v>45233</v>
      </c>
      <c r="C211" s="87">
        <v>425.70610642650053</v>
      </c>
      <c r="D211" s="89">
        <f t="shared" si="7"/>
        <v>-4.0471712464743459E-2</v>
      </c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ht="25.5" customHeight="1" x14ac:dyDescent="0.3">
      <c r="A212" s="87"/>
      <c r="B212" s="88">
        <f t="shared" ca="1" si="8"/>
        <v>45232</v>
      </c>
      <c r="C212" s="87">
        <v>443.66186172584156</v>
      </c>
      <c r="D212" s="89">
        <f t="shared" si="7"/>
        <v>-1.6010237156295348E-2</v>
      </c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ht="25.5" customHeight="1" x14ac:dyDescent="0.3">
      <c r="A213" s="87"/>
      <c r="B213" s="88">
        <f t="shared" ca="1" si="8"/>
        <v>45231</v>
      </c>
      <c r="C213" s="87">
        <v>450.88056652507277</v>
      </c>
      <c r="D213" s="89">
        <f t="shared" si="7"/>
        <v>1.8836713700466357E-2</v>
      </c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ht="25.5" customHeight="1" x14ac:dyDescent="0.3">
      <c r="A214" s="87"/>
      <c r="B214" s="88">
        <f t="shared" ca="1" si="8"/>
        <v>45230</v>
      </c>
      <c r="C214" s="87">
        <v>442.54448280279559</v>
      </c>
      <c r="D214" s="89">
        <f t="shared" si="7"/>
        <v>-3.7618194819252215E-3</v>
      </c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ht="25.5" customHeight="1" x14ac:dyDescent="0.3">
      <c r="A215" s="87"/>
      <c r="B215" s="88">
        <f t="shared" ca="1" si="8"/>
        <v>45229</v>
      </c>
      <c r="C215" s="87">
        <v>444.21554148091246</v>
      </c>
      <c r="D215" s="89">
        <f t="shared" si="7"/>
        <v>1.6657493905506637E-2</v>
      </c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ht="25.5" customHeight="1" x14ac:dyDescent="0.3">
      <c r="A216" s="87"/>
      <c r="B216" s="88">
        <f t="shared" ca="1" si="8"/>
        <v>45228</v>
      </c>
      <c r="C216" s="87">
        <v>436.93726170694032</v>
      </c>
      <c r="D216" s="89">
        <f t="shared" si="7"/>
        <v>-3.2224806312493137E-2</v>
      </c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ht="25.5" customHeight="1" x14ac:dyDescent="0.3">
      <c r="A217" s="87"/>
      <c r="B217" s="88">
        <f t="shared" ca="1" si="8"/>
        <v>45227</v>
      </c>
      <c r="C217" s="87">
        <v>451.48632095237059</v>
      </c>
      <c r="D217" s="89">
        <f t="shared" si="7"/>
        <v>1.4972265726527212E-2</v>
      </c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ht="25.5" customHeight="1" x14ac:dyDescent="0.3">
      <c r="A218" s="87"/>
      <c r="B218" s="88">
        <f t="shared" ca="1" si="8"/>
        <v>45226</v>
      </c>
      <c r="C218" s="87">
        <v>444.82626392672137</v>
      </c>
      <c r="D218" s="89">
        <f t="shared" si="7"/>
        <v>7.2617800613734573E-3</v>
      </c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ht="25.5" customHeight="1" x14ac:dyDescent="0.3">
      <c r="A219" s="87"/>
      <c r="B219" s="88">
        <f t="shared" ca="1" si="8"/>
        <v>45225</v>
      </c>
      <c r="C219" s="87">
        <v>441.61932154282437</v>
      </c>
      <c r="D219" s="89">
        <f t="shared" si="7"/>
        <v>-1.295846576383497E-2</v>
      </c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ht="25.5" customHeight="1" x14ac:dyDescent="0.3">
      <c r="A220" s="87"/>
      <c r="B220" s="88">
        <f t="shared" ca="1" si="8"/>
        <v>45224</v>
      </c>
      <c r="C220" s="87">
        <v>447.41716151243548</v>
      </c>
      <c r="D220" s="89">
        <f t="shared" si="7"/>
        <v>1.20664605123455E-3</v>
      </c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ht="25.5" customHeight="1" x14ac:dyDescent="0.3">
      <c r="A221" s="87"/>
      <c r="B221" s="88">
        <f t="shared" ca="1" si="8"/>
        <v>45223</v>
      </c>
      <c r="C221" s="87">
        <v>446.87793801314808</v>
      </c>
      <c r="D221" s="89">
        <f t="shared" si="7"/>
        <v>2.7450995241957044E-2</v>
      </c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ht="25.5" customHeight="1" x14ac:dyDescent="0.3">
      <c r="A222" s="87"/>
      <c r="B222" s="88">
        <f t="shared" ca="1" si="8"/>
        <v>45222</v>
      </c>
      <c r="C222" s="87">
        <v>434.93844483347999</v>
      </c>
      <c r="D222" s="89">
        <f t="shared" si="7"/>
        <v>-3.6180317999326972E-3</v>
      </c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ht="25.5" customHeight="1" x14ac:dyDescent="0.3">
      <c r="A223" s="87"/>
      <c r="B223" s="88">
        <f t="shared" ca="1" si="8"/>
        <v>45221</v>
      </c>
      <c r="C223" s="87">
        <v>436.51778004291128</v>
      </c>
      <c r="D223" s="89">
        <f t="shared" si="7"/>
        <v>5.5600007174134713E-3</v>
      </c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ht="25.5" customHeight="1" x14ac:dyDescent="0.3">
      <c r="A224" s="87"/>
      <c r="B224" s="88">
        <f t="shared" ca="1" si="8"/>
        <v>45220</v>
      </c>
      <c r="C224" s="87">
        <v>434.10416059855118</v>
      </c>
      <c r="D224" s="89">
        <f t="shared" si="7"/>
        <v>6.2241428450588998E-3</v>
      </c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ht="25.5" customHeight="1" x14ac:dyDescent="0.3">
      <c r="A225" s="87"/>
      <c r="B225" s="88">
        <f t="shared" ca="1" si="8"/>
        <v>45219</v>
      </c>
      <c r="C225" s="87">
        <v>431.41894744359723</v>
      </c>
      <c r="D225" s="89">
        <f t="shared" si="7"/>
        <v>-3.5868955479142151E-2</v>
      </c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ht="25.5" customHeight="1" x14ac:dyDescent="0.3">
      <c r="A226" s="87"/>
      <c r="B226" s="88">
        <f t="shared" ca="1" si="8"/>
        <v>45218</v>
      </c>
      <c r="C226" s="87">
        <v>447.46920026623411</v>
      </c>
      <c r="D226" s="89">
        <f t="shared" si="7"/>
        <v>2.2625870647248414E-2</v>
      </c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ht="25.5" customHeight="1" x14ac:dyDescent="0.3">
      <c r="A227" s="87"/>
      <c r="B227" s="88">
        <f t="shared" ca="1" si="8"/>
        <v>45217</v>
      </c>
      <c r="C227" s="87">
        <v>437.56882464064631</v>
      </c>
      <c r="D227" s="89">
        <f t="shared" si="7"/>
        <v>-1.6069482833338533E-2</v>
      </c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ht="25.5" customHeight="1" x14ac:dyDescent="0.3">
      <c r="A228" s="87"/>
      <c r="B228" s="88">
        <f t="shared" ca="1" si="8"/>
        <v>45216</v>
      </c>
      <c r="C228" s="87">
        <v>444.71516738872469</v>
      </c>
      <c r="D228" s="89">
        <f t="shared" si="7"/>
        <v>-1.2750396806813002E-2</v>
      </c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ht="25.5" customHeight="1" x14ac:dyDescent="0.3">
      <c r="A229" s="87"/>
      <c r="B229" s="88">
        <f t="shared" ca="1" si="8"/>
        <v>45215</v>
      </c>
      <c r="C229" s="87">
        <v>450.45869448853244</v>
      </c>
      <c r="D229" s="89">
        <f t="shared" si="7"/>
        <v>-5.4498826985630022E-2</v>
      </c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ht="25.5" customHeight="1" x14ac:dyDescent="0.3">
      <c r="A230" s="87"/>
      <c r="B230" s="88">
        <f t="shared" ca="1" si="8"/>
        <v>45214</v>
      </c>
      <c r="C230" s="87">
        <v>476.42320003942103</v>
      </c>
      <c r="D230" s="89">
        <f t="shared" si="7"/>
        <v>-1.0919975430475959E-2</v>
      </c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ht="25.5" customHeight="1" x14ac:dyDescent="0.3">
      <c r="A231" s="87"/>
      <c r="B231" s="88">
        <f t="shared" ca="1" si="8"/>
        <v>45213</v>
      </c>
      <c r="C231" s="87">
        <v>481.68316840366282</v>
      </c>
      <c r="D231" s="89">
        <f t="shared" si="7"/>
        <v>5.997724237760238E-3</v>
      </c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ht="25.5" customHeight="1" x14ac:dyDescent="0.3">
      <c r="A232" s="87"/>
      <c r="B232" s="88">
        <f t="shared" ca="1" si="8"/>
        <v>45212</v>
      </c>
      <c r="C232" s="87">
        <v>478.81138972618641</v>
      </c>
      <c r="D232" s="89">
        <f t="shared" si="7"/>
        <v>-9.8299408467465987E-3</v>
      </c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ht="25.5" customHeight="1" x14ac:dyDescent="0.3">
      <c r="A233" s="87"/>
      <c r="B233" s="88">
        <f t="shared" ca="1" si="8"/>
        <v>45211</v>
      </c>
      <c r="C233" s="87">
        <v>483.56480313658773</v>
      </c>
      <c r="D233" s="89">
        <f t="shared" si="7"/>
        <v>-4.2405476182573065E-2</v>
      </c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ht="25.5" customHeight="1" x14ac:dyDescent="0.3">
      <c r="A234" s="87"/>
      <c r="B234" s="88">
        <f t="shared" ca="1" si="8"/>
        <v>45210</v>
      </c>
      <c r="C234" s="87">
        <v>504.97866383870763</v>
      </c>
      <c r="D234" s="89">
        <f t="shared" si="7"/>
        <v>-2.574235393602764E-2</v>
      </c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ht="25.5" customHeight="1" x14ac:dyDescent="0.3">
      <c r="A235" s="87"/>
      <c r="B235" s="88">
        <f t="shared" ca="1" si="8"/>
        <v>45209</v>
      </c>
      <c r="C235" s="87">
        <v>518.3214787985861</v>
      </c>
      <c r="D235" s="89">
        <f t="shared" si="7"/>
        <v>-6.5674513951086144E-4</v>
      </c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ht="25.5" customHeight="1" x14ac:dyDescent="0.3">
      <c r="A236" s="87"/>
      <c r="B236" s="88">
        <f t="shared" ca="1" si="8"/>
        <v>45208</v>
      </c>
      <c r="C236" s="87">
        <v>518.66210761681191</v>
      </c>
      <c r="D236" s="89">
        <f t="shared" si="7"/>
        <v>2.4206272699851317E-2</v>
      </c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ht="25.5" customHeight="1" x14ac:dyDescent="0.3">
      <c r="A237" s="87"/>
      <c r="B237" s="88">
        <f t="shared" ca="1" si="8"/>
        <v>45207</v>
      </c>
      <c r="C237" s="87">
        <v>506.40395537668064</v>
      </c>
      <c r="D237" s="89">
        <f t="shared" si="7"/>
        <v>-2.2736536770803673E-2</v>
      </c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ht="25.5" customHeight="1" x14ac:dyDescent="0.3">
      <c r="A238" s="87"/>
      <c r="B238" s="88">
        <f t="shared" ca="1" si="8"/>
        <v>45206</v>
      </c>
      <c r="C238" s="87">
        <v>518.18570368256405</v>
      </c>
      <c r="D238" s="89">
        <f t="shared" si="7"/>
        <v>-3.7835761119578759E-2</v>
      </c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ht="25.5" customHeight="1" x14ac:dyDescent="0.3">
      <c r="A239" s="87"/>
      <c r="B239" s="88">
        <f t="shared" ca="1" si="8"/>
        <v>45205</v>
      </c>
      <c r="C239" s="87">
        <v>538.56263072667025</v>
      </c>
      <c r="D239" s="89">
        <f t="shared" si="7"/>
        <v>2.0621551127179227E-2</v>
      </c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ht="25.5" customHeight="1" x14ac:dyDescent="0.3">
      <c r="A240" s="87"/>
      <c r="B240" s="88">
        <f t="shared" ca="1" si="8"/>
        <v>45204</v>
      </c>
      <c r="C240" s="87">
        <v>527.68102940005451</v>
      </c>
      <c r="D240" s="89">
        <f t="shared" si="7"/>
        <v>4.7572532220447883E-3</v>
      </c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ht="25.5" customHeight="1" x14ac:dyDescent="0.3">
      <c r="A241" s="87"/>
      <c r="B241" s="88">
        <f t="shared" ca="1" si="8"/>
        <v>45203</v>
      </c>
      <c r="C241" s="87">
        <v>525.18260277086097</v>
      </c>
      <c r="D241" s="89">
        <f t="shared" si="7"/>
        <v>1.1077216718318184E-3</v>
      </c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ht="25.5" customHeight="1" x14ac:dyDescent="0.3">
      <c r="A242" s="87"/>
      <c r="B242" s="88">
        <f t="shared" ca="1" si="8"/>
        <v>45202</v>
      </c>
      <c r="C242" s="87">
        <v>524.60149033094615</v>
      </c>
      <c r="D242" s="89">
        <f t="shared" si="7"/>
        <v>-2.0636068355903814E-2</v>
      </c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ht="25.5" customHeight="1" x14ac:dyDescent="0.3">
      <c r="A243" s="87"/>
      <c r="B243" s="88">
        <f t="shared" ca="1" si="8"/>
        <v>45201</v>
      </c>
      <c r="C243" s="87">
        <v>535.65530992169306</v>
      </c>
      <c r="D243" s="89">
        <f t="shared" si="7"/>
        <v>-4.4269361979502042E-3</v>
      </c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ht="25.5" customHeight="1" x14ac:dyDescent="0.3">
      <c r="A244" s="87"/>
      <c r="B244" s="88">
        <f t="shared" ca="1" si="8"/>
        <v>45200</v>
      </c>
      <c r="C244" s="87">
        <v>538.03716612826884</v>
      </c>
      <c r="D244" s="89">
        <f t="shared" si="7"/>
        <v>2.4875276046589567E-2</v>
      </c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ht="25.5" customHeight="1" x14ac:dyDescent="0.3">
      <c r="A245" s="87"/>
      <c r="B245" s="88">
        <f t="shared" ca="1" si="8"/>
        <v>45199</v>
      </c>
      <c r="C245" s="87">
        <v>524.97818876431779</v>
      </c>
      <c r="D245" s="89">
        <f t="shared" si="7"/>
        <v>1.8738556540899287E-2</v>
      </c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ht="25.5" customHeight="1" x14ac:dyDescent="0.3">
      <c r="A246" s="87"/>
      <c r="B246" s="88">
        <f t="shared" ca="1" si="8"/>
        <v>45198</v>
      </c>
      <c r="C246" s="87">
        <v>515.32180204003248</v>
      </c>
      <c r="D246" s="89">
        <f t="shared" si="7"/>
        <v>-9.6710970273448105E-3</v>
      </c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ht="25.5" customHeight="1" x14ac:dyDescent="0.3">
      <c r="A247" s="87"/>
      <c r="B247" s="88">
        <f t="shared" ca="1" si="8"/>
        <v>45197</v>
      </c>
      <c r="C247" s="87">
        <v>520.35419797725672</v>
      </c>
      <c r="D247" s="89">
        <f t="shared" si="7"/>
        <v>9.4434334988235946E-3</v>
      </c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ht="25.5" customHeight="1" x14ac:dyDescent="0.3">
      <c r="A248" s="87"/>
      <c r="B248" s="88">
        <f t="shared" ca="1" si="8"/>
        <v>45196</v>
      </c>
      <c r="C248" s="87">
        <v>515.48623796943366</v>
      </c>
      <c r="D248" s="89">
        <f t="shared" si="7"/>
        <v>-1.9759111469268786E-2</v>
      </c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ht="25.5" customHeight="1" x14ac:dyDescent="0.3">
      <c r="A249" s="87"/>
      <c r="B249" s="88">
        <f t="shared" ca="1" si="8"/>
        <v>45195</v>
      </c>
      <c r="C249" s="87">
        <v>525.87710225196633</v>
      </c>
      <c r="D249" s="89">
        <f t="shared" si="7"/>
        <v>-5.8363692997556171E-3</v>
      </c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ht="25.5" customHeight="1" x14ac:dyDescent="0.3">
      <c r="A250" s="87"/>
      <c r="B250" s="88">
        <f t="shared" ca="1" si="8"/>
        <v>45194</v>
      </c>
      <c r="C250" s="87">
        <v>528.9643334483701</v>
      </c>
      <c r="D250" s="89">
        <f t="shared" si="7"/>
        <v>2.03482342588579E-3</v>
      </c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ht="25.5" customHeight="1" x14ac:dyDescent="0.3">
      <c r="A251" s="87"/>
      <c r="B251" s="88">
        <f t="shared" ca="1" si="8"/>
        <v>45193</v>
      </c>
      <c r="C251" s="87">
        <v>527.89017016382593</v>
      </c>
      <c r="D251" s="89">
        <f t="shared" si="7"/>
        <v>2.1591404674223824E-2</v>
      </c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ht="25.5" customHeight="1" x14ac:dyDescent="0.3">
      <c r="A252" s="87"/>
      <c r="B252" s="88">
        <f t="shared" ca="1" si="8"/>
        <v>45192</v>
      </c>
      <c r="C252" s="87">
        <v>516.73317507224453</v>
      </c>
      <c r="D252" s="89">
        <f t="shared" si="7"/>
        <v>7.2932829414320555E-3</v>
      </c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ht="25.5" customHeight="1" x14ac:dyDescent="0.3">
      <c r="A253" s="87"/>
      <c r="B253" s="88">
        <f t="shared" ca="1" si="8"/>
        <v>45191</v>
      </c>
      <c r="C253" s="87">
        <v>512.99178086774691</v>
      </c>
      <c r="D253" s="89">
        <f t="shared" si="7"/>
        <v>1.7956199872004586E-2</v>
      </c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ht="25.5" customHeight="1" x14ac:dyDescent="0.3">
      <c r="A254" s="87"/>
      <c r="B254" s="88">
        <f t="shared" ca="1" si="8"/>
        <v>45190</v>
      </c>
      <c r="C254" s="87">
        <v>503.94288175881172</v>
      </c>
      <c r="D254" s="89">
        <f t="shared" si="7"/>
        <v>-5.4926009562041855E-3</v>
      </c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ht="25.5" customHeight="1" x14ac:dyDescent="0.3">
      <c r="A255" s="87"/>
      <c r="B255" s="88">
        <f t="shared" ca="1" si="8"/>
        <v>45189</v>
      </c>
      <c r="C255" s="87">
        <v>506.72612616391325</v>
      </c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ht="25.5" customHeight="1" x14ac:dyDescent="0.3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ht="25.5" customHeight="1" x14ac:dyDescent="0.3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ht="25.5" customHeight="1" x14ac:dyDescent="0.3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ht="25.5" customHeight="1" x14ac:dyDescent="0.3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ht="25.5" customHeight="1" x14ac:dyDescent="0.3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ht="25.5" customHeight="1" x14ac:dyDescent="0.3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ht="25.5" customHeight="1" x14ac:dyDescent="0.3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ht="25.5" customHeight="1" x14ac:dyDescent="0.3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ht="25.5" customHeight="1" x14ac:dyDescent="0.3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ht="25.5" customHeight="1" x14ac:dyDescent="0.3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ht="25.5" customHeight="1" x14ac:dyDescent="0.3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ht="25.5" customHeight="1" x14ac:dyDescent="0.3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ht="25.5" customHeight="1" x14ac:dyDescent="0.3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ht="25.5" customHeight="1" x14ac:dyDescent="0.3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ht="25.5" customHeight="1" x14ac:dyDescent="0.3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ht="25.5" customHeight="1" x14ac:dyDescent="0.3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ht="25.5" customHeight="1" x14ac:dyDescent="0.3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ht="25.5" customHeight="1" x14ac:dyDescent="0.3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ht="25.5" customHeight="1" x14ac:dyDescent="0.3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ht="25.5" customHeight="1" x14ac:dyDescent="0.3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ht="25.5" customHeight="1" x14ac:dyDescent="0.3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ht="25.5" customHeight="1" x14ac:dyDescent="0.3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ht="25.5" customHeight="1" x14ac:dyDescent="0.3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ht="25.5" customHeight="1" x14ac:dyDescent="0.3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ht="25.5" customHeight="1" x14ac:dyDescent="0.3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ht="25.5" customHeight="1" x14ac:dyDescent="0.3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ht="25.5" customHeight="1" x14ac:dyDescent="0.3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ht="25.5" customHeight="1" x14ac:dyDescent="0.3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ht="25.5" customHeight="1" x14ac:dyDescent="0.3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ht="25.5" customHeight="1" x14ac:dyDescent="0.3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ht="25.5" customHeight="1" x14ac:dyDescent="0.3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ht="25.5" customHeight="1" x14ac:dyDescent="0.3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ht="25.5" customHeight="1" x14ac:dyDescent="0.3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ht="25.5" customHeight="1" x14ac:dyDescent="0.3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ht="25.5" customHeight="1" x14ac:dyDescent="0.3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ht="25.5" customHeight="1" x14ac:dyDescent="0.3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ht="25.5" customHeight="1" x14ac:dyDescent="0.3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ht="25.5" customHeight="1" x14ac:dyDescent="0.3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ht="25.5" customHeight="1" x14ac:dyDescent="0.3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ht="25.5" customHeight="1" x14ac:dyDescent="0.3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ht="25.5" customHeight="1" x14ac:dyDescent="0.3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ht="25.5" customHeight="1" x14ac:dyDescent="0.3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ht="25.5" customHeight="1" x14ac:dyDescent="0.3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ht="25.5" customHeight="1" x14ac:dyDescent="0.3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ht="25.5" customHeight="1" x14ac:dyDescent="0.3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ht="25.5" customHeight="1" x14ac:dyDescent="0.3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ht="25.5" customHeight="1" x14ac:dyDescent="0.3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ht="25.5" customHeight="1" x14ac:dyDescent="0.3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ht="25.5" customHeight="1" x14ac:dyDescent="0.3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ht="25.5" customHeight="1" x14ac:dyDescent="0.3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ht="25.5" customHeight="1" x14ac:dyDescent="0.3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ht="25.5" customHeight="1" x14ac:dyDescent="0.3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ht="25.5" customHeight="1" x14ac:dyDescent="0.3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ht="25.5" customHeight="1" x14ac:dyDescent="0.3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ht="25.5" customHeight="1" x14ac:dyDescent="0.3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ht="25.5" customHeight="1" x14ac:dyDescent="0.3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ht="25.5" customHeight="1" x14ac:dyDescent="0.3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ht="25.5" customHeight="1" x14ac:dyDescent="0.3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ht="25.5" customHeight="1" x14ac:dyDescent="0.3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ht="25.5" customHeight="1" x14ac:dyDescent="0.3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ht="25.5" customHeight="1" x14ac:dyDescent="0.3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ht="25.5" customHeight="1" x14ac:dyDescent="0.3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ht="25.5" customHeight="1" x14ac:dyDescent="0.3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ht="25.5" customHeight="1" x14ac:dyDescent="0.3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ht="25.5" customHeight="1" x14ac:dyDescent="0.3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ht="25.5" customHeight="1" x14ac:dyDescent="0.3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ht="25.5" customHeight="1" x14ac:dyDescent="0.3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ht="25.5" customHeight="1" x14ac:dyDescent="0.3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ht="25.5" customHeight="1" x14ac:dyDescent="0.3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ht="25.5" customHeight="1" x14ac:dyDescent="0.3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ht="25.5" customHeight="1" x14ac:dyDescent="0.3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ht="25.5" customHeight="1" x14ac:dyDescent="0.3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ht="25.5" customHeight="1" x14ac:dyDescent="0.3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ht="25.5" customHeight="1" x14ac:dyDescent="0.3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ht="25.5" customHeight="1" x14ac:dyDescent="0.3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ht="25.5" customHeight="1" x14ac:dyDescent="0.3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ht="25.5" customHeight="1" x14ac:dyDescent="0.3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ht="25.5" customHeight="1" x14ac:dyDescent="0.3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ht="25.5" customHeight="1" x14ac:dyDescent="0.3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ht="25.5" customHeight="1" x14ac:dyDescent="0.3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ht="25.5" customHeight="1" x14ac:dyDescent="0.3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ht="25.5" customHeight="1" x14ac:dyDescent="0.3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ht="25.5" customHeight="1" x14ac:dyDescent="0.3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ht="25.5" customHeight="1" x14ac:dyDescent="0.3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ht="25.5" customHeight="1" x14ac:dyDescent="0.3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ht="25.5" customHeight="1" x14ac:dyDescent="0.3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ht="25.5" customHeight="1" x14ac:dyDescent="0.3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ht="25.5" customHeight="1" x14ac:dyDescent="0.3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ht="25.5" customHeight="1" x14ac:dyDescent="0.3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ht="25.5" customHeight="1" x14ac:dyDescent="0.3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ht="25.5" customHeight="1" x14ac:dyDescent="0.3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ht="25.5" customHeight="1" x14ac:dyDescent="0.3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ht="25.5" customHeight="1" x14ac:dyDescent="0.3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ht="25.5" customHeight="1" x14ac:dyDescent="0.3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ht="25.5" customHeight="1" x14ac:dyDescent="0.3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ht="25.5" customHeight="1" x14ac:dyDescent="0.3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ht="25.5" customHeight="1" x14ac:dyDescent="0.3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ht="25.5" customHeight="1" x14ac:dyDescent="0.3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ht="25.5" customHeight="1" x14ac:dyDescent="0.3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ht="25.5" customHeight="1" x14ac:dyDescent="0.3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ht="25.5" customHeight="1" x14ac:dyDescent="0.3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ht="25.5" customHeight="1" x14ac:dyDescent="0.3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ht="25.5" customHeight="1" x14ac:dyDescent="0.3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ht="25.5" customHeight="1" x14ac:dyDescent="0.3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ht="25.5" customHeight="1" x14ac:dyDescent="0.3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ht="25.5" customHeight="1" x14ac:dyDescent="0.3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ht="25.5" customHeight="1" x14ac:dyDescent="0.3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ht="25.5" customHeight="1" x14ac:dyDescent="0.3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ht="25.5" customHeight="1" x14ac:dyDescent="0.3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ht="25.5" customHeight="1" x14ac:dyDescent="0.3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ht="25.5" customHeight="1" x14ac:dyDescent="0.3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ht="25.5" customHeight="1" x14ac:dyDescent="0.3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ht="25.5" customHeight="1" x14ac:dyDescent="0.3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ht="25.5" customHeight="1" x14ac:dyDescent="0.3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ht="25.5" customHeight="1" x14ac:dyDescent="0.3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ht="25.5" customHeight="1" x14ac:dyDescent="0.3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ht="25.5" customHeight="1" x14ac:dyDescent="0.3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ht="25.5" customHeight="1" x14ac:dyDescent="0.3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ht="25.5" customHeight="1" x14ac:dyDescent="0.3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ht="25.5" customHeight="1" x14ac:dyDescent="0.3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ht="25.5" customHeight="1" x14ac:dyDescent="0.3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ht="25.5" customHeight="1" x14ac:dyDescent="0.3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ht="25.5" customHeight="1" x14ac:dyDescent="0.3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ht="25.5" customHeight="1" x14ac:dyDescent="0.3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ht="25.5" customHeight="1" x14ac:dyDescent="0.3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ht="25.5" customHeight="1" x14ac:dyDescent="0.3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ht="25.5" customHeight="1" x14ac:dyDescent="0.3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ht="25.5" customHeight="1" x14ac:dyDescent="0.3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ht="25.5" customHeight="1" x14ac:dyDescent="0.3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ht="25.5" customHeight="1" x14ac:dyDescent="0.3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ht="25.5" customHeight="1" x14ac:dyDescent="0.3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ht="25.5" customHeight="1" x14ac:dyDescent="0.3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ht="25.5" customHeight="1" x14ac:dyDescent="0.3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ht="25.5" customHeight="1" x14ac:dyDescent="0.3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ht="25.5" customHeight="1" x14ac:dyDescent="0.3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ht="25.5" customHeight="1" x14ac:dyDescent="0.3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ht="25.5" customHeight="1" x14ac:dyDescent="0.3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ht="25.5" customHeight="1" x14ac:dyDescent="0.3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ht="25.5" customHeight="1" x14ac:dyDescent="0.3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ht="25.5" customHeight="1" x14ac:dyDescent="0.3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ht="25.5" customHeight="1" x14ac:dyDescent="0.3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ht="25.5" customHeight="1" x14ac:dyDescent="0.3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ht="25.5" customHeight="1" x14ac:dyDescent="0.3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ht="25.5" customHeight="1" x14ac:dyDescent="0.3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ht="25.5" customHeight="1" x14ac:dyDescent="0.3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ht="25.5" customHeight="1" x14ac:dyDescent="0.3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ht="25.5" customHeight="1" x14ac:dyDescent="0.3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ht="25.5" customHeight="1" x14ac:dyDescent="0.3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ht="25.5" customHeight="1" x14ac:dyDescent="0.3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ht="25.5" customHeight="1" x14ac:dyDescent="0.3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ht="25.5" customHeight="1" x14ac:dyDescent="0.3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ht="25.5" customHeight="1" x14ac:dyDescent="0.3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ht="25.5" customHeight="1" x14ac:dyDescent="0.3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ht="25.5" customHeight="1" x14ac:dyDescent="0.3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ht="25.5" customHeight="1" x14ac:dyDescent="0.3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ht="25.5" customHeight="1" x14ac:dyDescent="0.3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ht="25.5" customHeight="1" x14ac:dyDescent="0.3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ht="25.5" customHeight="1" x14ac:dyDescent="0.3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ht="25.5" customHeight="1" x14ac:dyDescent="0.3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ht="25.5" customHeight="1" x14ac:dyDescent="0.3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ht="25.5" customHeight="1" x14ac:dyDescent="0.3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ht="25.5" customHeight="1" x14ac:dyDescent="0.3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ht="25.5" customHeight="1" x14ac:dyDescent="0.3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ht="25.5" customHeight="1" x14ac:dyDescent="0.3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ht="25.5" customHeight="1" x14ac:dyDescent="0.3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ht="25.5" customHeight="1" x14ac:dyDescent="0.3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ht="25.5" customHeight="1" x14ac:dyDescent="0.3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ht="25.5" customHeight="1" x14ac:dyDescent="0.3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ht="25.5" customHeight="1" x14ac:dyDescent="0.3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ht="25.5" customHeight="1" x14ac:dyDescent="0.3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ht="25.5" customHeight="1" x14ac:dyDescent="0.3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ht="25.5" customHeight="1" x14ac:dyDescent="0.3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ht="25.5" customHeight="1" x14ac:dyDescent="0.3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ht="25.5" customHeight="1" x14ac:dyDescent="0.3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ht="25.5" customHeight="1" x14ac:dyDescent="0.3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ht="25.5" customHeight="1" x14ac:dyDescent="0.3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ht="25.5" customHeight="1" x14ac:dyDescent="0.3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ht="25.5" customHeight="1" x14ac:dyDescent="0.3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ht="25.5" customHeight="1" x14ac:dyDescent="0.3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ht="25.5" customHeight="1" x14ac:dyDescent="0.3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ht="25.5" customHeight="1" x14ac:dyDescent="0.3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ht="25.5" customHeight="1" x14ac:dyDescent="0.3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ht="25.5" customHeight="1" x14ac:dyDescent="0.3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ht="25.5" customHeight="1" x14ac:dyDescent="0.3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ht="25.5" customHeight="1" x14ac:dyDescent="0.3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ht="25.5" customHeight="1" x14ac:dyDescent="0.3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ht="25.5" customHeight="1" x14ac:dyDescent="0.3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ht="25.5" customHeight="1" x14ac:dyDescent="0.3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ht="25.5" customHeight="1" x14ac:dyDescent="0.3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ht="25.5" customHeight="1" x14ac:dyDescent="0.3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ht="25.5" customHeight="1" x14ac:dyDescent="0.3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ht="25.5" customHeight="1" x14ac:dyDescent="0.3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ht="25.5" customHeight="1" x14ac:dyDescent="0.3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ht="25.5" customHeight="1" x14ac:dyDescent="0.3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ht="25.5" customHeight="1" x14ac:dyDescent="0.3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ht="25.5" customHeight="1" x14ac:dyDescent="0.3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ht="25.5" customHeight="1" x14ac:dyDescent="0.3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ht="25.5" customHeight="1" x14ac:dyDescent="0.3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ht="25.5" customHeight="1" x14ac:dyDescent="0.3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ht="25.5" customHeight="1" x14ac:dyDescent="0.3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ht="25.5" customHeight="1" x14ac:dyDescent="0.3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ht="25.5" customHeight="1" x14ac:dyDescent="0.3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ht="25.5" customHeight="1" x14ac:dyDescent="0.3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ht="25.5" customHeight="1" x14ac:dyDescent="0.3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ht="25.5" customHeight="1" x14ac:dyDescent="0.3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ht="25.5" customHeight="1" x14ac:dyDescent="0.3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ht="25.5" customHeight="1" x14ac:dyDescent="0.3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ht="25.5" customHeight="1" x14ac:dyDescent="0.3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ht="25.5" customHeight="1" x14ac:dyDescent="0.3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ht="25.5" customHeight="1" x14ac:dyDescent="0.3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ht="25.5" customHeight="1" x14ac:dyDescent="0.3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ht="25.5" customHeight="1" x14ac:dyDescent="0.3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ht="25.5" customHeight="1" x14ac:dyDescent="0.3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ht="25.5" customHeight="1" x14ac:dyDescent="0.3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ht="25.5" customHeight="1" x14ac:dyDescent="0.3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ht="25.5" customHeight="1" x14ac:dyDescent="0.3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ht="25.5" customHeight="1" x14ac:dyDescent="0.3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ht="25.5" customHeight="1" x14ac:dyDescent="0.3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ht="25.5" customHeight="1" x14ac:dyDescent="0.3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ht="25.5" customHeight="1" x14ac:dyDescent="0.3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ht="25.5" customHeight="1" x14ac:dyDescent="0.3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ht="25.5" customHeight="1" x14ac:dyDescent="0.3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ht="25.5" customHeight="1" x14ac:dyDescent="0.3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ht="25.5" customHeight="1" x14ac:dyDescent="0.3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ht="25.5" customHeight="1" x14ac:dyDescent="0.3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ht="25.5" customHeight="1" x14ac:dyDescent="0.3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ht="25.5" customHeight="1" x14ac:dyDescent="0.3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ht="25.5" customHeight="1" x14ac:dyDescent="0.3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ht="25.5" customHeight="1" x14ac:dyDescent="0.3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ht="25.5" customHeight="1" x14ac:dyDescent="0.3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ht="25.5" customHeight="1" x14ac:dyDescent="0.3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ht="25.5" customHeight="1" x14ac:dyDescent="0.3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ht="25.5" customHeight="1" x14ac:dyDescent="0.3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ht="25.5" customHeight="1" x14ac:dyDescent="0.3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ht="25.5" customHeight="1" x14ac:dyDescent="0.3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ht="25.5" customHeight="1" x14ac:dyDescent="0.3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ht="25.5" customHeight="1" x14ac:dyDescent="0.3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ht="25.5" customHeight="1" x14ac:dyDescent="0.3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ht="25.5" customHeight="1" x14ac:dyDescent="0.3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ht="25.5" customHeight="1" x14ac:dyDescent="0.3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ht="25.5" customHeight="1" x14ac:dyDescent="0.3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ht="25.5" customHeight="1" x14ac:dyDescent="0.3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ht="25.5" customHeight="1" x14ac:dyDescent="0.3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ht="25.5" customHeight="1" x14ac:dyDescent="0.3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ht="25.5" customHeight="1" x14ac:dyDescent="0.3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ht="25.5" customHeight="1" x14ac:dyDescent="0.3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ht="25.5" customHeight="1" x14ac:dyDescent="0.3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ht="25.5" customHeight="1" x14ac:dyDescent="0.3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ht="25.5" customHeight="1" x14ac:dyDescent="0.3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ht="25.5" customHeight="1" x14ac:dyDescent="0.3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ht="25.5" customHeight="1" x14ac:dyDescent="0.3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ht="25.5" customHeight="1" x14ac:dyDescent="0.3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ht="25.5" customHeight="1" x14ac:dyDescent="0.3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ht="25.5" customHeight="1" x14ac:dyDescent="0.3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ht="25.5" customHeight="1" x14ac:dyDescent="0.3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ht="25.5" customHeight="1" x14ac:dyDescent="0.3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ht="25.5" customHeight="1" x14ac:dyDescent="0.3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ht="25.5" customHeight="1" x14ac:dyDescent="0.3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ht="25.5" customHeight="1" x14ac:dyDescent="0.3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ht="25.5" customHeight="1" x14ac:dyDescent="0.3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ht="25.5" customHeight="1" x14ac:dyDescent="0.3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ht="25.5" customHeight="1" x14ac:dyDescent="0.3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ht="25.5" customHeight="1" x14ac:dyDescent="0.3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ht="25.5" customHeight="1" x14ac:dyDescent="0.3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ht="25.5" customHeight="1" x14ac:dyDescent="0.3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ht="25.5" customHeight="1" x14ac:dyDescent="0.3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ht="25.5" customHeight="1" x14ac:dyDescent="0.3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ht="25.5" customHeight="1" x14ac:dyDescent="0.3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ht="25.5" customHeight="1" x14ac:dyDescent="0.3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ht="25.5" customHeight="1" x14ac:dyDescent="0.3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ht="25.5" customHeight="1" x14ac:dyDescent="0.3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ht="25.5" customHeight="1" x14ac:dyDescent="0.3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ht="25.5" customHeight="1" x14ac:dyDescent="0.3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ht="25.5" customHeight="1" x14ac:dyDescent="0.3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ht="25.5" customHeight="1" x14ac:dyDescent="0.3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ht="25.5" customHeight="1" x14ac:dyDescent="0.3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ht="25.5" customHeight="1" x14ac:dyDescent="0.3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ht="25.5" customHeight="1" x14ac:dyDescent="0.3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ht="25.5" customHeight="1" x14ac:dyDescent="0.3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ht="25.5" customHeight="1" x14ac:dyDescent="0.3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ht="25.5" customHeight="1" x14ac:dyDescent="0.3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ht="25.5" customHeight="1" x14ac:dyDescent="0.3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ht="25.5" customHeight="1" x14ac:dyDescent="0.3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ht="25.5" customHeight="1" x14ac:dyDescent="0.3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ht="25.5" customHeight="1" x14ac:dyDescent="0.3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ht="25.5" customHeight="1" x14ac:dyDescent="0.3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ht="25.5" customHeight="1" x14ac:dyDescent="0.3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ht="25.5" customHeight="1" x14ac:dyDescent="0.3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ht="25.5" customHeight="1" x14ac:dyDescent="0.3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ht="25.5" customHeight="1" x14ac:dyDescent="0.3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ht="25.5" customHeight="1" x14ac:dyDescent="0.3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ht="25.5" customHeight="1" x14ac:dyDescent="0.3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ht="25.5" customHeight="1" x14ac:dyDescent="0.3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ht="25.5" customHeight="1" x14ac:dyDescent="0.3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ht="25.5" customHeight="1" x14ac:dyDescent="0.3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ht="25.5" customHeight="1" x14ac:dyDescent="0.3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ht="25.5" customHeight="1" x14ac:dyDescent="0.3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ht="25.5" customHeight="1" x14ac:dyDescent="0.3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ht="25.5" customHeight="1" x14ac:dyDescent="0.3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ht="25.5" customHeight="1" x14ac:dyDescent="0.3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ht="25.5" customHeight="1" x14ac:dyDescent="0.3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ht="25.5" customHeight="1" x14ac:dyDescent="0.3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ht="25.5" customHeight="1" x14ac:dyDescent="0.3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ht="25.5" customHeight="1" x14ac:dyDescent="0.3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ht="25.5" customHeight="1" x14ac:dyDescent="0.3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ht="25.5" customHeight="1" x14ac:dyDescent="0.3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ht="25.5" customHeight="1" x14ac:dyDescent="0.3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ht="25.5" customHeight="1" x14ac:dyDescent="0.3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ht="25.5" customHeight="1" x14ac:dyDescent="0.3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ht="25.5" customHeight="1" x14ac:dyDescent="0.3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ht="25.5" customHeight="1" x14ac:dyDescent="0.3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ht="25.5" customHeight="1" x14ac:dyDescent="0.3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ht="25.5" customHeight="1" x14ac:dyDescent="0.3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ht="25.5" customHeight="1" x14ac:dyDescent="0.3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ht="25.5" customHeight="1" x14ac:dyDescent="0.3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ht="25.5" customHeight="1" x14ac:dyDescent="0.3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ht="25.5" customHeight="1" x14ac:dyDescent="0.3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ht="25.5" customHeight="1" x14ac:dyDescent="0.3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ht="25.5" customHeight="1" x14ac:dyDescent="0.3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ht="25.5" customHeight="1" x14ac:dyDescent="0.3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ht="25.5" customHeight="1" x14ac:dyDescent="0.3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ht="25.5" customHeight="1" x14ac:dyDescent="0.3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ht="25.5" customHeight="1" x14ac:dyDescent="0.3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ht="25.5" customHeight="1" x14ac:dyDescent="0.3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ht="25.5" customHeight="1" x14ac:dyDescent="0.3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ht="25.5" customHeight="1" x14ac:dyDescent="0.3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ht="25.5" customHeight="1" x14ac:dyDescent="0.3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ht="25.5" customHeight="1" x14ac:dyDescent="0.3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ht="25.5" customHeight="1" x14ac:dyDescent="0.3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ht="25.5" customHeight="1" x14ac:dyDescent="0.3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ht="25.5" customHeight="1" x14ac:dyDescent="0.3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ht="25.5" customHeight="1" x14ac:dyDescent="0.3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ht="25.5" customHeight="1" x14ac:dyDescent="0.3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ht="25.5" customHeight="1" x14ac:dyDescent="0.3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ht="25.5" customHeight="1" x14ac:dyDescent="0.3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ht="25.5" customHeight="1" x14ac:dyDescent="0.3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ht="25.5" customHeight="1" x14ac:dyDescent="0.3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ht="25.5" customHeight="1" x14ac:dyDescent="0.3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ht="25.5" customHeight="1" x14ac:dyDescent="0.3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ht="25.5" customHeight="1" x14ac:dyDescent="0.3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ht="25.5" customHeight="1" x14ac:dyDescent="0.3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ht="25.5" customHeight="1" x14ac:dyDescent="0.3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ht="25.5" customHeight="1" x14ac:dyDescent="0.3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ht="25.5" customHeight="1" x14ac:dyDescent="0.3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ht="25.5" customHeight="1" x14ac:dyDescent="0.3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ht="25.5" customHeight="1" x14ac:dyDescent="0.3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ht="25.5" customHeight="1" x14ac:dyDescent="0.3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  <row r="603" spans="1:26" ht="25.5" customHeight="1" x14ac:dyDescent="0.3">
      <c r="A603" s="87"/>
      <c r="B603" s="87"/>
      <c r="C603" s="87"/>
      <c r="D603" s="87"/>
      <c r="E603" s="87"/>
      <c r="F603" s="87"/>
      <c r="G603" s="87"/>
      <c r="H603" s="87"/>
      <c r="I603" s="87"/>
      <c r="J603" s="87"/>
      <c r="K603" s="87"/>
      <c r="L603" s="87"/>
      <c r="M603" s="87"/>
      <c r="N603" s="87"/>
      <c r="O603" s="87"/>
      <c r="P603" s="87"/>
      <c r="Q603" s="87"/>
      <c r="R603" s="87"/>
      <c r="S603" s="87"/>
      <c r="T603" s="87"/>
      <c r="U603" s="87"/>
      <c r="V603" s="87"/>
      <c r="W603" s="87"/>
      <c r="X603" s="87"/>
      <c r="Y603" s="87"/>
      <c r="Z603" s="87"/>
    </row>
    <row r="604" spans="1:26" ht="25.5" customHeight="1" x14ac:dyDescent="0.3">
      <c r="A604" s="87"/>
      <c r="B604" s="87"/>
      <c r="C604" s="87"/>
      <c r="D604" s="87"/>
      <c r="E604" s="87"/>
      <c r="F604" s="87"/>
      <c r="G604" s="87"/>
      <c r="H604" s="87"/>
      <c r="I604" s="87"/>
      <c r="J604" s="87"/>
      <c r="K604" s="87"/>
      <c r="L604" s="87"/>
      <c r="M604" s="87"/>
      <c r="N604" s="87"/>
      <c r="O604" s="87"/>
      <c r="P604" s="87"/>
      <c r="Q604" s="87"/>
      <c r="R604" s="87"/>
      <c r="S604" s="87"/>
      <c r="T604" s="87"/>
      <c r="U604" s="87"/>
      <c r="V604" s="87"/>
      <c r="W604" s="87"/>
      <c r="X604" s="87"/>
      <c r="Y604" s="87"/>
      <c r="Z604" s="87"/>
    </row>
    <row r="605" spans="1:26" ht="25.5" customHeight="1" x14ac:dyDescent="0.3">
      <c r="A605" s="87"/>
      <c r="B605" s="87"/>
      <c r="C605" s="87"/>
      <c r="D605" s="87"/>
      <c r="E605" s="87"/>
      <c r="F605" s="87"/>
      <c r="G605" s="87"/>
      <c r="H605" s="87"/>
      <c r="I605" s="87"/>
      <c r="J605" s="87"/>
      <c r="K605" s="87"/>
      <c r="L605" s="87"/>
      <c r="M605" s="87"/>
      <c r="N605" s="87"/>
      <c r="O605" s="87"/>
      <c r="P605" s="87"/>
      <c r="Q605" s="87"/>
      <c r="R605" s="87"/>
      <c r="S605" s="87"/>
      <c r="T605" s="87"/>
      <c r="U605" s="87"/>
      <c r="V605" s="87"/>
      <c r="W605" s="87"/>
      <c r="X605" s="87"/>
      <c r="Y605" s="87"/>
      <c r="Z605" s="87"/>
    </row>
    <row r="606" spans="1:26" ht="25.5" customHeight="1" x14ac:dyDescent="0.3">
      <c r="A606" s="87"/>
      <c r="B606" s="87"/>
      <c r="C606" s="87"/>
      <c r="D606" s="87"/>
      <c r="E606" s="87"/>
      <c r="F606" s="87"/>
      <c r="G606" s="87"/>
      <c r="H606" s="87"/>
      <c r="I606" s="87"/>
      <c r="J606" s="87"/>
      <c r="K606" s="87"/>
      <c r="L606" s="87"/>
      <c r="M606" s="87"/>
      <c r="N606" s="87"/>
      <c r="O606" s="87"/>
      <c r="P606" s="87"/>
      <c r="Q606" s="87"/>
      <c r="R606" s="87"/>
      <c r="S606" s="87"/>
      <c r="T606" s="87"/>
      <c r="U606" s="87"/>
      <c r="V606" s="87"/>
      <c r="W606" s="87"/>
      <c r="X606" s="87"/>
      <c r="Y606" s="87"/>
      <c r="Z606" s="87"/>
    </row>
    <row r="607" spans="1:26" ht="25.5" customHeight="1" x14ac:dyDescent="0.3">
      <c r="A607" s="87"/>
      <c r="B607" s="87"/>
      <c r="C607" s="87"/>
      <c r="D607" s="87"/>
      <c r="E607" s="87"/>
      <c r="F607" s="87"/>
      <c r="G607" s="87"/>
      <c r="H607" s="87"/>
      <c r="I607" s="87"/>
      <c r="J607" s="87"/>
      <c r="K607" s="87"/>
      <c r="L607" s="87"/>
      <c r="M607" s="87"/>
      <c r="N607" s="87"/>
      <c r="O607" s="87"/>
      <c r="P607" s="87"/>
      <c r="Q607" s="87"/>
      <c r="R607" s="87"/>
      <c r="S607" s="87"/>
      <c r="T607" s="87"/>
      <c r="U607" s="87"/>
      <c r="V607" s="87"/>
      <c r="W607" s="87"/>
      <c r="X607" s="87"/>
      <c r="Y607" s="87"/>
      <c r="Z607" s="87"/>
    </row>
    <row r="608" spans="1:26" ht="25.5" customHeight="1" x14ac:dyDescent="0.3">
      <c r="A608" s="87"/>
      <c r="B608" s="87"/>
      <c r="C608" s="87"/>
      <c r="D608" s="87"/>
      <c r="E608" s="87"/>
      <c r="F608" s="87"/>
      <c r="G608" s="87"/>
      <c r="H608" s="87"/>
      <c r="I608" s="87"/>
      <c r="J608" s="87"/>
      <c r="K608" s="87"/>
      <c r="L608" s="87"/>
      <c r="M608" s="87"/>
      <c r="N608" s="87"/>
      <c r="O608" s="87"/>
      <c r="P608" s="87"/>
      <c r="Q608" s="87"/>
      <c r="R608" s="87"/>
      <c r="S608" s="87"/>
      <c r="T608" s="87"/>
      <c r="U608" s="87"/>
      <c r="V608" s="87"/>
      <c r="W608" s="87"/>
      <c r="X608" s="87"/>
      <c r="Y608" s="87"/>
      <c r="Z608" s="87"/>
    </row>
    <row r="609" spans="1:26" ht="25.5" customHeight="1" x14ac:dyDescent="0.3">
      <c r="A609" s="87"/>
      <c r="B609" s="87"/>
      <c r="C609" s="87"/>
      <c r="D609" s="87"/>
      <c r="E609" s="87"/>
      <c r="F609" s="87"/>
      <c r="G609" s="87"/>
      <c r="H609" s="87"/>
      <c r="I609" s="87"/>
      <c r="J609" s="87"/>
      <c r="K609" s="87"/>
      <c r="L609" s="87"/>
      <c r="M609" s="87"/>
      <c r="N609" s="87"/>
      <c r="O609" s="87"/>
      <c r="P609" s="87"/>
      <c r="Q609" s="87"/>
      <c r="R609" s="87"/>
      <c r="S609" s="87"/>
      <c r="T609" s="87"/>
      <c r="U609" s="87"/>
      <c r="V609" s="87"/>
      <c r="W609" s="87"/>
      <c r="X609" s="87"/>
      <c r="Y609" s="87"/>
      <c r="Z609" s="87"/>
    </row>
    <row r="610" spans="1:26" ht="25.5" customHeight="1" x14ac:dyDescent="0.3">
      <c r="A610" s="87"/>
      <c r="B610" s="87"/>
      <c r="C610" s="87"/>
      <c r="D610" s="87"/>
      <c r="E610" s="87"/>
      <c r="F610" s="87"/>
      <c r="G610" s="87"/>
      <c r="H610" s="87"/>
      <c r="I610" s="87"/>
      <c r="J610" s="87"/>
      <c r="K610" s="87"/>
      <c r="L610" s="87"/>
      <c r="M610" s="87"/>
      <c r="N610" s="87"/>
      <c r="O610" s="87"/>
      <c r="P610" s="87"/>
      <c r="Q610" s="87"/>
      <c r="R610" s="87"/>
      <c r="S610" s="87"/>
      <c r="T610" s="87"/>
      <c r="U610" s="87"/>
      <c r="V610" s="87"/>
      <c r="W610" s="87"/>
      <c r="X610" s="87"/>
      <c r="Y610" s="87"/>
      <c r="Z610" s="87"/>
    </row>
    <row r="611" spans="1:26" ht="25.5" customHeight="1" x14ac:dyDescent="0.3">
      <c r="A611" s="87"/>
      <c r="B611" s="87"/>
      <c r="C611" s="87"/>
      <c r="D611" s="87"/>
      <c r="E611" s="87"/>
      <c r="F611" s="87"/>
      <c r="G611" s="87"/>
      <c r="H611" s="87"/>
      <c r="I611" s="87"/>
      <c r="J611" s="87"/>
      <c r="K611" s="87"/>
      <c r="L611" s="87"/>
      <c r="M611" s="87"/>
      <c r="N611" s="87"/>
      <c r="O611" s="87"/>
      <c r="P611" s="87"/>
      <c r="Q611" s="87"/>
      <c r="R611" s="87"/>
      <c r="S611" s="87"/>
      <c r="T611" s="87"/>
      <c r="U611" s="87"/>
      <c r="V611" s="87"/>
      <c r="W611" s="87"/>
      <c r="X611" s="87"/>
      <c r="Y611" s="87"/>
      <c r="Z611" s="87"/>
    </row>
    <row r="612" spans="1:26" ht="25.5" customHeight="1" x14ac:dyDescent="0.3">
      <c r="A612" s="87"/>
      <c r="B612" s="87"/>
      <c r="C612" s="87"/>
      <c r="D612" s="87"/>
      <c r="E612" s="87"/>
      <c r="F612" s="87"/>
      <c r="G612" s="87"/>
      <c r="H612" s="87"/>
      <c r="I612" s="87"/>
      <c r="J612" s="87"/>
      <c r="K612" s="87"/>
      <c r="L612" s="87"/>
      <c r="M612" s="87"/>
      <c r="N612" s="87"/>
      <c r="O612" s="87"/>
      <c r="P612" s="87"/>
      <c r="Q612" s="87"/>
      <c r="R612" s="87"/>
      <c r="S612" s="87"/>
      <c r="T612" s="87"/>
      <c r="U612" s="87"/>
      <c r="V612" s="87"/>
      <c r="W612" s="87"/>
      <c r="X612" s="87"/>
      <c r="Y612" s="87"/>
      <c r="Z612" s="87"/>
    </row>
    <row r="613" spans="1:26" ht="25.5" customHeight="1" x14ac:dyDescent="0.3">
      <c r="A613" s="87"/>
      <c r="B613" s="87"/>
      <c r="C613" s="87"/>
      <c r="D613" s="87"/>
      <c r="E613" s="87"/>
      <c r="F613" s="87"/>
      <c r="G613" s="87"/>
      <c r="H613" s="87"/>
      <c r="I613" s="87"/>
      <c r="J613" s="87"/>
      <c r="K613" s="87"/>
      <c r="L613" s="87"/>
      <c r="M613" s="87"/>
      <c r="N613" s="87"/>
      <c r="O613" s="87"/>
      <c r="P613" s="87"/>
      <c r="Q613" s="87"/>
      <c r="R613" s="87"/>
      <c r="S613" s="87"/>
      <c r="T613" s="87"/>
      <c r="U613" s="87"/>
      <c r="V613" s="87"/>
      <c r="W613" s="87"/>
      <c r="X613" s="87"/>
      <c r="Y613" s="87"/>
      <c r="Z613" s="87"/>
    </row>
    <row r="614" spans="1:26" ht="25.5" customHeight="1" x14ac:dyDescent="0.3">
      <c r="A614" s="87"/>
      <c r="B614" s="87"/>
      <c r="C614" s="87"/>
      <c r="D614" s="87"/>
      <c r="E614" s="87"/>
      <c r="F614" s="87"/>
      <c r="G614" s="87"/>
      <c r="H614" s="87"/>
      <c r="I614" s="87"/>
      <c r="J614" s="87"/>
      <c r="K614" s="87"/>
      <c r="L614" s="87"/>
      <c r="M614" s="87"/>
      <c r="N614" s="87"/>
      <c r="O614" s="87"/>
      <c r="P614" s="87"/>
      <c r="Q614" s="87"/>
      <c r="R614" s="87"/>
      <c r="S614" s="87"/>
      <c r="T614" s="87"/>
      <c r="U614" s="87"/>
      <c r="V614" s="87"/>
      <c r="W614" s="87"/>
      <c r="X614" s="87"/>
      <c r="Y614" s="87"/>
      <c r="Z614" s="87"/>
    </row>
    <row r="615" spans="1:26" ht="25.5" customHeight="1" x14ac:dyDescent="0.3">
      <c r="A615" s="87"/>
      <c r="B615" s="87"/>
      <c r="C615" s="87"/>
      <c r="D615" s="87"/>
      <c r="E615" s="87"/>
      <c r="F615" s="87"/>
      <c r="G615" s="87"/>
      <c r="H615" s="87"/>
      <c r="I615" s="87"/>
      <c r="J615" s="87"/>
      <c r="K615" s="87"/>
      <c r="L615" s="87"/>
      <c r="M615" s="87"/>
      <c r="N615" s="87"/>
      <c r="O615" s="87"/>
      <c r="P615" s="87"/>
      <c r="Q615" s="87"/>
      <c r="R615" s="87"/>
      <c r="S615" s="87"/>
      <c r="T615" s="87"/>
      <c r="U615" s="87"/>
      <c r="V615" s="87"/>
      <c r="W615" s="87"/>
      <c r="X615" s="87"/>
      <c r="Y615" s="87"/>
      <c r="Z615" s="87"/>
    </row>
    <row r="616" spans="1:26" ht="25.5" customHeight="1" x14ac:dyDescent="0.3">
      <c r="A616" s="87"/>
      <c r="B616" s="87"/>
      <c r="C616" s="87"/>
      <c r="D616" s="87"/>
      <c r="E616" s="87"/>
      <c r="F616" s="87"/>
      <c r="G616" s="87"/>
      <c r="H616" s="87"/>
      <c r="I616" s="87"/>
      <c r="J616" s="87"/>
      <c r="K616" s="87"/>
      <c r="L616" s="87"/>
      <c r="M616" s="87"/>
      <c r="N616" s="87"/>
      <c r="O616" s="87"/>
      <c r="P616" s="87"/>
      <c r="Q616" s="87"/>
      <c r="R616" s="87"/>
      <c r="S616" s="87"/>
      <c r="T616" s="87"/>
      <c r="U616" s="87"/>
      <c r="V616" s="87"/>
      <c r="W616" s="87"/>
      <c r="X616" s="87"/>
      <c r="Y616" s="87"/>
      <c r="Z616" s="87"/>
    </row>
    <row r="617" spans="1:26" ht="25.5" customHeight="1" x14ac:dyDescent="0.3">
      <c r="A617" s="87"/>
      <c r="B617" s="87"/>
      <c r="C617" s="87"/>
      <c r="D617" s="87"/>
      <c r="E617" s="87"/>
      <c r="F617" s="87"/>
      <c r="G617" s="87"/>
      <c r="H617" s="87"/>
      <c r="I617" s="87"/>
      <c r="J617" s="87"/>
      <c r="K617" s="87"/>
      <c r="L617" s="87"/>
      <c r="M617" s="87"/>
      <c r="N617" s="87"/>
      <c r="O617" s="87"/>
      <c r="P617" s="87"/>
      <c r="Q617" s="87"/>
      <c r="R617" s="87"/>
      <c r="S617" s="87"/>
      <c r="T617" s="87"/>
      <c r="U617" s="87"/>
      <c r="V617" s="87"/>
      <c r="W617" s="87"/>
      <c r="X617" s="87"/>
      <c r="Y617" s="87"/>
      <c r="Z617" s="87"/>
    </row>
    <row r="618" spans="1:26" ht="25.5" customHeight="1" x14ac:dyDescent="0.3">
      <c r="A618" s="87"/>
      <c r="B618" s="87"/>
      <c r="C618" s="87"/>
      <c r="D618" s="87"/>
      <c r="E618" s="87"/>
      <c r="F618" s="87"/>
      <c r="G618" s="87"/>
      <c r="H618" s="87"/>
      <c r="I618" s="87"/>
      <c r="J618" s="87"/>
      <c r="K618" s="87"/>
      <c r="L618" s="87"/>
      <c r="M618" s="87"/>
      <c r="N618" s="87"/>
      <c r="O618" s="87"/>
      <c r="P618" s="87"/>
      <c r="Q618" s="87"/>
      <c r="R618" s="87"/>
      <c r="S618" s="87"/>
      <c r="T618" s="87"/>
      <c r="U618" s="87"/>
      <c r="V618" s="87"/>
      <c r="W618" s="87"/>
      <c r="X618" s="87"/>
      <c r="Y618" s="87"/>
      <c r="Z618" s="87"/>
    </row>
    <row r="619" spans="1:26" ht="25.5" customHeight="1" x14ac:dyDescent="0.3">
      <c r="A619" s="87"/>
      <c r="B619" s="87"/>
      <c r="C619" s="87"/>
      <c r="D619" s="87"/>
      <c r="E619" s="87"/>
      <c r="F619" s="87"/>
      <c r="G619" s="87"/>
      <c r="H619" s="87"/>
      <c r="I619" s="87"/>
      <c r="J619" s="87"/>
      <c r="K619" s="87"/>
      <c r="L619" s="87"/>
      <c r="M619" s="87"/>
      <c r="N619" s="87"/>
      <c r="O619" s="87"/>
      <c r="P619" s="87"/>
      <c r="Q619" s="87"/>
      <c r="R619" s="87"/>
      <c r="S619" s="87"/>
      <c r="T619" s="87"/>
      <c r="U619" s="87"/>
      <c r="V619" s="87"/>
      <c r="W619" s="87"/>
      <c r="X619" s="87"/>
      <c r="Y619" s="87"/>
      <c r="Z619" s="87"/>
    </row>
    <row r="620" spans="1:26" ht="25.5" customHeight="1" x14ac:dyDescent="0.3">
      <c r="A620" s="87"/>
      <c r="B620" s="87"/>
      <c r="C620" s="87"/>
      <c r="D620" s="87"/>
      <c r="E620" s="87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</row>
    <row r="621" spans="1:26" ht="25.5" customHeight="1" x14ac:dyDescent="0.3">
      <c r="A621" s="87"/>
      <c r="B621" s="87"/>
      <c r="C621" s="87"/>
      <c r="D621" s="87"/>
      <c r="E621" s="87"/>
      <c r="F621" s="87"/>
      <c r="G621" s="87"/>
      <c r="H621" s="87"/>
      <c r="I621" s="87"/>
      <c r="J621" s="87"/>
      <c r="K621" s="87"/>
      <c r="L621" s="87"/>
      <c r="M621" s="87"/>
      <c r="N621" s="87"/>
      <c r="O621" s="87"/>
      <c r="P621" s="87"/>
      <c r="Q621" s="87"/>
      <c r="R621" s="87"/>
      <c r="S621" s="87"/>
      <c r="T621" s="87"/>
      <c r="U621" s="87"/>
      <c r="V621" s="87"/>
      <c r="W621" s="87"/>
      <c r="X621" s="87"/>
      <c r="Y621" s="87"/>
      <c r="Z621" s="87"/>
    </row>
    <row r="622" spans="1:26" ht="25.5" customHeight="1" x14ac:dyDescent="0.3">
      <c r="A622" s="87"/>
      <c r="B622" s="87"/>
      <c r="C622" s="87"/>
      <c r="D622" s="87"/>
      <c r="E622" s="87"/>
      <c r="F622" s="87"/>
      <c r="G622" s="87"/>
      <c r="H622" s="87"/>
      <c r="I622" s="87"/>
      <c r="J622" s="87"/>
      <c r="K622" s="87"/>
      <c r="L622" s="87"/>
      <c r="M622" s="87"/>
      <c r="N622" s="87"/>
      <c r="O622" s="87"/>
      <c r="P622" s="87"/>
      <c r="Q622" s="87"/>
      <c r="R622" s="87"/>
      <c r="S622" s="87"/>
      <c r="T622" s="87"/>
      <c r="U622" s="87"/>
      <c r="V622" s="87"/>
      <c r="W622" s="87"/>
      <c r="X622" s="87"/>
      <c r="Y622" s="87"/>
      <c r="Z622" s="87"/>
    </row>
    <row r="623" spans="1:26" ht="25.5" customHeight="1" x14ac:dyDescent="0.3">
      <c r="A623" s="87"/>
      <c r="B623" s="87"/>
      <c r="C623" s="87"/>
      <c r="D623" s="87"/>
      <c r="E623" s="87"/>
      <c r="F623" s="87"/>
      <c r="G623" s="87"/>
      <c r="H623" s="87"/>
      <c r="I623" s="87"/>
      <c r="J623" s="87"/>
      <c r="K623" s="87"/>
      <c r="L623" s="87"/>
      <c r="M623" s="87"/>
      <c r="N623" s="87"/>
      <c r="O623" s="87"/>
      <c r="P623" s="87"/>
      <c r="Q623" s="87"/>
      <c r="R623" s="87"/>
      <c r="S623" s="87"/>
      <c r="T623" s="87"/>
      <c r="U623" s="87"/>
      <c r="V623" s="87"/>
      <c r="W623" s="87"/>
      <c r="X623" s="87"/>
      <c r="Y623" s="87"/>
      <c r="Z623" s="87"/>
    </row>
    <row r="624" spans="1:26" ht="25.5" customHeight="1" x14ac:dyDescent="0.3">
      <c r="A624" s="87"/>
      <c r="B624" s="87"/>
      <c r="C624" s="87"/>
      <c r="D624" s="87"/>
      <c r="E624" s="87"/>
      <c r="F624" s="87"/>
      <c r="G624" s="87"/>
      <c r="H624" s="87"/>
      <c r="I624" s="87"/>
      <c r="J624" s="87"/>
      <c r="K624" s="87"/>
      <c r="L624" s="87"/>
      <c r="M624" s="87"/>
      <c r="N624" s="87"/>
      <c r="O624" s="87"/>
      <c r="P624" s="87"/>
      <c r="Q624" s="87"/>
      <c r="R624" s="87"/>
      <c r="S624" s="87"/>
      <c r="T624" s="87"/>
      <c r="U624" s="87"/>
      <c r="V624" s="87"/>
      <c r="W624" s="87"/>
      <c r="X624" s="87"/>
      <c r="Y624" s="87"/>
      <c r="Z624" s="87"/>
    </row>
    <row r="625" spans="1:26" ht="25.5" customHeight="1" x14ac:dyDescent="0.3">
      <c r="A625" s="87"/>
      <c r="B625" s="87"/>
      <c r="C625" s="87"/>
      <c r="D625" s="87"/>
      <c r="E625" s="87"/>
      <c r="F625" s="87"/>
      <c r="G625" s="87"/>
      <c r="H625" s="87"/>
      <c r="I625" s="87"/>
      <c r="J625" s="87"/>
      <c r="K625" s="87"/>
      <c r="L625" s="87"/>
      <c r="M625" s="87"/>
      <c r="N625" s="87"/>
      <c r="O625" s="87"/>
      <c r="P625" s="87"/>
      <c r="Q625" s="87"/>
      <c r="R625" s="87"/>
      <c r="S625" s="87"/>
      <c r="T625" s="87"/>
      <c r="U625" s="87"/>
      <c r="V625" s="87"/>
      <c r="W625" s="87"/>
      <c r="X625" s="87"/>
      <c r="Y625" s="87"/>
      <c r="Z625" s="87"/>
    </row>
    <row r="626" spans="1:26" ht="25.5" customHeight="1" x14ac:dyDescent="0.3">
      <c r="A626" s="87"/>
      <c r="B626" s="87"/>
      <c r="C626" s="87"/>
      <c r="D626" s="87"/>
      <c r="E626" s="87"/>
      <c r="F626" s="87"/>
      <c r="G626" s="87"/>
      <c r="H626" s="87"/>
      <c r="I626" s="87"/>
      <c r="J626" s="87"/>
      <c r="K626" s="87"/>
      <c r="L626" s="87"/>
      <c r="M626" s="87"/>
      <c r="N626" s="87"/>
      <c r="O626" s="87"/>
      <c r="P626" s="87"/>
      <c r="Q626" s="87"/>
      <c r="R626" s="87"/>
      <c r="S626" s="87"/>
      <c r="T626" s="87"/>
      <c r="U626" s="87"/>
      <c r="V626" s="87"/>
      <c r="W626" s="87"/>
      <c r="X626" s="87"/>
      <c r="Y626" s="87"/>
      <c r="Z626" s="87"/>
    </row>
    <row r="627" spans="1:26" ht="25.5" customHeight="1" x14ac:dyDescent="0.3">
      <c r="A627" s="87"/>
      <c r="B627" s="87"/>
      <c r="C627" s="87"/>
      <c r="D627" s="87"/>
      <c r="E627" s="87"/>
      <c r="F627" s="87"/>
      <c r="G627" s="87"/>
      <c r="H627" s="87"/>
      <c r="I627" s="87"/>
      <c r="J627" s="87"/>
      <c r="K627" s="87"/>
      <c r="L627" s="87"/>
      <c r="M627" s="87"/>
      <c r="N627" s="87"/>
      <c r="O627" s="87"/>
      <c r="P627" s="87"/>
      <c r="Q627" s="87"/>
      <c r="R627" s="87"/>
      <c r="S627" s="87"/>
      <c r="T627" s="87"/>
      <c r="U627" s="87"/>
      <c r="V627" s="87"/>
      <c r="W627" s="87"/>
      <c r="X627" s="87"/>
      <c r="Y627" s="87"/>
      <c r="Z627" s="87"/>
    </row>
    <row r="628" spans="1:26" ht="25.5" customHeight="1" x14ac:dyDescent="0.3">
      <c r="A628" s="87"/>
      <c r="B628" s="87"/>
      <c r="C628" s="87"/>
      <c r="D628" s="87"/>
      <c r="E628" s="87"/>
      <c r="F628" s="87"/>
      <c r="G628" s="87"/>
      <c r="H628" s="87"/>
      <c r="I628" s="87"/>
      <c r="J628" s="87"/>
      <c r="K628" s="87"/>
      <c r="L628" s="87"/>
      <c r="M628" s="87"/>
      <c r="N628" s="87"/>
      <c r="O628" s="87"/>
      <c r="P628" s="87"/>
      <c r="Q628" s="87"/>
      <c r="R628" s="87"/>
      <c r="S628" s="87"/>
      <c r="T628" s="87"/>
      <c r="U628" s="87"/>
      <c r="V628" s="87"/>
      <c r="W628" s="87"/>
      <c r="X628" s="87"/>
      <c r="Y628" s="87"/>
      <c r="Z628" s="87"/>
    </row>
    <row r="629" spans="1:26" ht="25.5" customHeight="1" x14ac:dyDescent="0.3">
      <c r="A629" s="87"/>
      <c r="B629" s="87"/>
      <c r="C629" s="87"/>
      <c r="D629" s="87"/>
      <c r="E629" s="87"/>
      <c r="F629" s="87"/>
      <c r="G629" s="87"/>
      <c r="H629" s="87"/>
      <c r="I629" s="87"/>
      <c r="J629" s="87"/>
      <c r="K629" s="87"/>
      <c r="L629" s="87"/>
      <c r="M629" s="87"/>
      <c r="N629" s="87"/>
      <c r="O629" s="87"/>
      <c r="P629" s="87"/>
      <c r="Q629" s="87"/>
      <c r="R629" s="87"/>
      <c r="S629" s="87"/>
      <c r="T629" s="87"/>
      <c r="U629" s="87"/>
      <c r="V629" s="87"/>
      <c r="W629" s="87"/>
      <c r="X629" s="87"/>
      <c r="Y629" s="87"/>
      <c r="Z629" s="87"/>
    </row>
    <row r="630" spans="1:26" ht="25.5" customHeight="1" x14ac:dyDescent="0.3">
      <c r="A630" s="87"/>
      <c r="B630" s="87"/>
      <c r="C630" s="87"/>
      <c r="D630" s="87"/>
      <c r="E630" s="87"/>
      <c r="F630" s="87"/>
      <c r="G630" s="87"/>
      <c r="H630" s="87"/>
      <c r="I630" s="87"/>
      <c r="J630" s="87"/>
      <c r="K630" s="87"/>
      <c r="L630" s="87"/>
      <c r="M630" s="87"/>
      <c r="N630" s="87"/>
      <c r="O630" s="87"/>
      <c r="P630" s="87"/>
      <c r="Q630" s="87"/>
      <c r="R630" s="87"/>
      <c r="S630" s="87"/>
      <c r="T630" s="87"/>
      <c r="U630" s="87"/>
      <c r="V630" s="87"/>
      <c r="W630" s="87"/>
      <c r="X630" s="87"/>
      <c r="Y630" s="87"/>
      <c r="Z630" s="87"/>
    </row>
    <row r="631" spans="1:26" ht="25.5" customHeight="1" x14ac:dyDescent="0.3">
      <c r="A631" s="87"/>
      <c r="B631" s="87"/>
      <c r="C631" s="87"/>
      <c r="D631" s="87"/>
      <c r="E631" s="87"/>
      <c r="F631" s="87"/>
      <c r="G631" s="87"/>
      <c r="H631" s="87"/>
      <c r="I631" s="87"/>
      <c r="J631" s="87"/>
      <c r="K631" s="87"/>
      <c r="L631" s="87"/>
      <c r="M631" s="87"/>
      <c r="N631" s="87"/>
      <c r="O631" s="87"/>
      <c r="P631" s="87"/>
      <c r="Q631" s="87"/>
      <c r="R631" s="87"/>
      <c r="S631" s="87"/>
      <c r="T631" s="87"/>
      <c r="U631" s="87"/>
      <c r="V631" s="87"/>
      <c r="W631" s="87"/>
      <c r="X631" s="87"/>
      <c r="Y631" s="87"/>
      <c r="Z631" s="87"/>
    </row>
    <row r="632" spans="1:26" ht="25.5" customHeight="1" x14ac:dyDescent="0.3">
      <c r="A632" s="87"/>
      <c r="B632" s="87"/>
      <c r="C632" s="87"/>
      <c r="D632" s="87"/>
      <c r="E632" s="87"/>
      <c r="F632" s="87"/>
      <c r="G632" s="87"/>
      <c r="H632" s="87"/>
      <c r="I632" s="87"/>
      <c r="J632" s="87"/>
      <c r="K632" s="87"/>
      <c r="L632" s="87"/>
      <c r="M632" s="87"/>
      <c r="N632" s="87"/>
      <c r="O632" s="87"/>
      <c r="P632" s="87"/>
      <c r="Q632" s="87"/>
      <c r="R632" s="87"/>
      <c r="S632" s="87"/>
      <c r="T632" s="87"/>
      <c r="U632" s="87"/>
      <c r="V632" s="87"/>
      <c r="W632" s="87"/>
      <c r="X632" s="87"/>
      <c r="Y632" s="87"/>
      <c r="Z632" s="87"/>
    </row>
    <row r="633" spans="1:26" ht="25.5" customHeight="1" x14ac:dyDescent="0.3">
      <c r="A633" s="87"/>
      <c r="B633" s="87"/>
      <c r="C633" s="87"/>
      <c r="D633" s="87"/>
      <c r="E633" s="87"/>
      <c r="F633" s="87"/>
      <c r="G633" s="87"/>
      <c r="H633" s="87"/>
      <c r="I633" s="87"/>
      <c r="J633" s="87"/>
      <c r="K633" s="87"/>
      <c r="L633" s="87"/>
      <c r="M633" s="87"/>
      <c r="N633" s="87"/>
      <c r="O633" s="87"/>
      <c r="P633" s="87"/>
      <c r="Q633" s="87"/>
      <c r="R633" s="87"/>
      <c r="S633" s="87"/>
      <c r="T633" s="87"/>
      <c r="U633" s="87"/>
      <c r="V633" s="87"/>
      <c r="W633" s="87"/>
      <c r="X633" s="87"/>
      <c r="Y633" s="87"/>
      <c r="Z633" s="87"/>
    </row>
    <row r="634" spans="1:26" ht="25.5" customHeight="1" x14ac:dyDescent="0.3">
      <c r="A634" s="87"/>
      <c r="B634" s="87"/>
      <c r="C634" s="87"/>
      <c r="D634" s="87"/>
      <c r="E634" s="87"/>
      <c r="F634" s="87"/>
      <c r="G634" s="87"/>
      <c r="H634" s="87"/>
      <c r="I634" s="87"/>
      <c r="J634" s="87"/>
      <c r="K634" s="87"/>
      <c r="L634" s="87"/>
      <c r="M634" s="87"/>
      <c r="N634" s="87"/>
      <c r="O634" s="87"/>
      <c r="P634" s="87"/>
      <c r="Q634" s="87"/>
      <c r="R634" s="87"/>
      <c r="S634" s="87"/>
      <c r="T634" s="87"/>
      <c r="U634" s="87"/>
      <c r="V634" s="87"/>
      <c r="W634" s="87"/>
      <c r="X634" s="87"/>
      <c r="Y634" s="87"/>
      <c r="Z634" s="87"/>
    </row>
    <row r="635" spans="1:26" ht="25.5" customHeight="1" x14ac:dyDescent="0.3">
      <c r="A635" s="87"/>
      <c r="B635" s="87"/>
      <c r="C635" s="87"/>
      <c r="D635" s="87"/>
      <c r="E635" s="87"/>
      <c r="F635" s="87"/>
      <c r="G635" s="87"/>
      <c r="H635" s="87"/>
      <c r="I635" s="87"/>
      <c r="J635" s="87"/>
      <c r="K635" s="87"/>
      <c r="L635" s="87"/>
      <c r="M635" s="87"/>
      <c r="N635" s="87"/>
      <c r="O635" s="87"/>
      <c r="P635" s="87"/>
      <c r="Q635" s="87"/>
      <c r="R635" s="87"/>
      <c r="S635" s="87"/>
      <c r="T635" s="87"/>
      <c r="U635" s="87"/>
      <c r="V635" s="87"/>
      <c r="W635" s="87"/>
      <c r="X635" s="87"/>
      <c r="Y635" s="87"/>
      <c r="Z635" s="87"/>
    </row>
    <row r="636" spans="1:26" ht="25.5" customHeight="1" x14ac:dyDescent="0.3">
      <c r="A636" s="87"/>
      <c r="B636" s="87"/>
      <c r="C636" s="87"/>
      <c r="D636" s="87"/>
      <c r="E636" s="87"/>
      <c r="F636" s="87"/>
      <c r="G636" s="87"/>
      <c r="H636" s="87"/>
      <c r="I636" s="87"/>
      <c r="J636" s="87"/>
      <c r="K636" s="87"/>
      <c r="L636" s="87"/>
      <c r="M636" s="87"/>
      <c r="N636" s="87"/>
      <c r="O636" s="87"/>
      <c r="P636" s="87"/>
      <c r="Q636" s="87"/>
      <c r="R636" s="87"/>
      <c r="S636" s="87"/>
      <c r="T636" s="87"/>
      <c r="U636" s="87"/>
      <c r="V636" s="87"/>
      <c r="W636" s="87"/>
      <c r="X636" s="87"/>
      <c r="Y636" s="87"/>
      <c r="Z636" s="87"/>
    </row>
    <row r="637" spans="1:26" ht="25.5" customHeight="1" x14ac:dyDescent="0.3">
      <c r="A637" s="87"/>
      <c r="B637" s="87"/>
      <c r="C637" s="87"/>
      <c r="D637" s="87"/>
      <c r="E637" s="87"/>
      <c r="F637" s="87"/>
      <c r="G637" s="87"/>
      <c r="H637" s="87"/>
      <c r="I637" s="87"/>
      <c r="J637" s="87"/>
      <c r="K637" s="87"/>
      <c r="L637" s="87"/>
      <c r="M637" s="87"/>
      <c r="N637" s="87"/>
      <c r="O637" s="87"/>
      <c r="P637" s="87"/>
      <c r="Q637" s="87"/>
      <c r="R637" s="87"/>
      <c r="S637" s="87"/>
      <c r="T637" s="87"/>
      <c r="U637" s="87"/>
      <c r="V637" s="87"/>
      <c r="W637" s="87"/>
      <c r="X637" s="87"/>
      <c r="Y637" s="87"/>
      <c r="Z637" s="87"/>
    </row>
    <row r="638" spans="1:26" ht="25.5" customHeight="1" x14ac:dyDescent="0.3">
      <c r="A638" s="87"/>
      <c r="B638" s="87"/>
      <c r="C638" s="87"/>
      <c r="D638" s="87"/>
      <c r="E638" s="87"/>
      <c r="F638" s="87"/>
      <c r="G638" s="87"/>
      <c r="H638" s="87"/>
      <c r="I638" s="87"/>
      <c r="J638" s="87"/>
      <c r="K638" s="87"/>
      <c r="L638" s="87"/>
      <c r="M638" s="87"/>
      <c r="N638" s="87"/>
      <c r="O638" s="87"/>
      <c r="P638" s="87"/>
      <c r="Q638" s="87"/>
      <c r="R638" s="87"/>
      <c r="S638" s="87"/>
      <c r="T638" s="87"/>
      <c r="U638" s="87"/>
      <c r="V638" s="87"/>
      <c r="W638" s="87"/>
      <c r="X638" s="87"/>
      <c r="Y638" s="87"/>
      <c r="Z638" s="87"/>
    </row>
    <row r="639" spans="1:26" ht="25.5" customHeight="1" x14ac:dyDescent="0.3">
      <c r="A639" s="87"/>
      <c r="B639" s="87"/>
      <c r="C639" s="87"/>
      <c r="D639" s="87"/>
      <c r="E639" s="87"/>
      <c r="F639" s="87"/>
      <c r="G639" s="87"/>
      <c r="H639" s="87"/>
      <c r="I639" s="87"/>
      <c r="J639" s="87"/>
      <c r="K639" s="87"/>
      <c r="L639" s="87"/>
      <c r="M639" s="87"/>
      <c r="N639" s="87"/>
      <c r="O639" s="87"/>
      <c r="P639" s="87"/>
      <c r="Q639" s="87"/>
      <c r="R639" s="87"/>
      <c r="S639" s="87"/>
      <c r="T639" s="87"/>
      <c r="U639" s="87"/>
      <c r="V639" s="87"/>
      <c r="W639" s="87"/>
      <c r="X639" s="87"/>
      <c r="Y639" s="87"/>
      <c r="Z639" s="87"/>
    </row>
    <row r="640" spans="1:26" ht="25.5" customHeight="1" x14ac:dyDescent="0.3">
      <c r="A640" s="87"/>
      <c r="B640" s="87"/>
      <c r="C640" s="87"/>
      <c r="D640" s="87"/>
      <c r="E640" s="87"/>
      <c r="F640" s="87"/>
      <c r="G640" s="87"/>
      <c r="H640" s="87"/>
      <c r="I640" s="87"/>
      <c r="J640" s="87"/>
      <c r="K640" s="87"/>
      <c r="L640" s="87"/>
      <c r="M640" s="87"/>
      <c r="N640" s="87"/>
      <c r="O640" s="87"/>
      <c r="P640" s="87"/>
      <c r="Q640" s="87"/>
      <c r="R640" s="87"/>
      <c r="S640" s="87"/>
      <c r="T640" s="87"/>
      <c r="U640" s="87"/>
      <c r="V640" s="87"/>
      <c r="W640" s="87"/>
      <c r="X640" s="87"/>
      <c r="Y640" s="87"/>
      <c r="Z640" s="87"/>
    </row>
    <row r="641" spans="1:26" ht="25.5" customHeight="1" x14ac:dyDescent="0.3">
      <c r="A641" s="87"/>
      <c r="B641" s="87"/>
      <c r="C641" s="87"/>
      <c r="D641" s="87"/>
      <c r="E641" s="87"/>
      <c r="F641" s="87"/>
      <c r="G641" s="87"/>
      <c r="H641" s="87"/>
      <c r="I641" s="87"/>
      <c r="J641" s="87"/>
      <c r="K641" s="87"/>
      <c r="L641" s="87"/>
      <c r="M641" s="87"/>
      <c r="N641" s="87"/>
      <c r="O641" s="87"/>
      <c r="P641" s="87"/>
      <c r="Q641" s="87"/>
      <c r="R641" s="87"/>
      <c r="S641" s="87"/>
      <c r="T641" s="87"/>
      <c r="U641" s="87"/>
      <c r="V641" s="87"/>
      <c r="W641" s="87"/>
      <c r="X641" s="87"/>
      <c r="Y641" s="87"/>
      <c r="Z641" s="87"/>
    </row>
    <row r="642" spans="1:26" ht="25.5" customHeight="1" x14ac:dyDescent="0.3">
      <c r="A642" s="87"/>
      <c r="B642" s="87"/>
      <c r="C642" s="87"/>
      <c r="D642" s="87"/>
      <c r="E642" s="87"/>
      <c r="F642" s="87"/>
      <c r="G642" s="87"/>
      <c r="H642" s="87"/>
      <c r="I642" s="87"/>
      <c r="J642" s="87"/>
      <c r="K642" s="87"/>
      <c r="L642" s="87"/>
      <c r="M642" s="87"/>
      <c r="N642" s="87"/>
      <c r="O642" s="87"/>
      <c r="P642" s="87"/>
      <c r="Q642" s="87"/>
      <c r="R642" s="87"/>
      <c r="S642" s="87"/>
      <c r="T642" s="87"/>
      <c r="U642" s="87"/>
      <c r="V642" s="87"/>
      <c r="W642" s="87"/>
      <c r="X642" s="87"/>
      <c r="Y642" s="87"/>
      <c r="Z642" s="87"/>
    </row>
    <row r="643" spans="1:26" ht="25.5" customHeight="1" x14ac:dyDescent="0.3">
      <c r="A643" s="87"/>
      <c r="B643" s="87"/>
      <c r="C643" s="87"/>
      <c r="D643" s="87"/>
      <c r="E643" s="87"/>
      <c r="F643" s="87"/>
      <c r="G643" s="87"/>
      <c r="H643" s="87"/>
      <c r="I643" s="87"/>
      <c r="J643" s="87"/>
      <c r="K643" s="87"/>
      <c r="L643" s="87"/>
      <c r="M643" s="87"/>
      <c r="N643" s="87"/>
      <c r="O643" s="87"/>
      <c r="P643" s="87"/>
      <c r="Q643" s="87"/>
      <c r="R643" s="87"/>
      <c r="S643" s="87"/>
      <c r="T643" s="87"/>
      <c r="U643" s="87"/>
      <c r="V643" s="87"/>
      <c r="W643" s="87"/>
      <c r="X643" s="87"/>
      <c r="Y643" s="87"/>
      <c r="Z643" s="87"/>
    </row>
    <row r="644" spans="1:26" ht="25.5" customHeight="1" x14ac:dyDescent="0.3">
      <c r="A644" s="87"/>
      <c r="B644" s="87"/>
      <c r="C644" s="87"/>
      <c r="D644" s="87"/>
      <c r="E644" s="87"/>
      <c r="F644" s="87"/>
      <c r="G644" s="87"/>
      <c r="H644" s="87"/>
      <c r="I644" s="87"/>
      <c r="J644" s="87"/>
      <c r="K644" s="87"/>
      <c r="L644" s="87"/>
      <c r="M644" s="87"/>
      <c r="N644" s="87"/>
      <c r="O644" s="87"/>
      <c r="P644" s="87"/>
      <c r="Q644" s="87"/>
      <c r="R644" s="87"/>
      <c r="S644" s="87"/>
      <c r="T644" s="87"/>
      <c r="U644" s="87"/>
      <c r="V644" s="87"/>
      <c r="W644" s="87"/>
      <c r="X644" s="87"/>
      <c r="Y644" s="87"/>
      <c r="Z644" s="87"/>
    </row>
    <row r="645" spans="1:26" ht="25.5" customHeight="1" x14ac:dyDescent="0.3">
      <c r="A645" s="87"/>
      <c r="B645" s="87"/>
      <c r="C645" s="87"/>
      <c r="D645" s="87"/>
      <c r="E645" s="87"/>
      <c r="F645" s="87"/>
      <c r="G645" s="87"/>
      <c r="H645" s="87"/>
      <c r="I645" s="87"/>
      <c r="J645" s="87"/>
      <c r="K645" s="87"/>
      <c r="L645" s="87"/>
      <c r="M645" s="87"/>
      <c r="N645" s="87"/>
      <c r="O645" s="87"/>
      <c r="P645" s="87"/>
      <c r="Q645" s="87"/>
      <c r="R645" s="87"/>
      <c r="S645" s="87"/>
      <c r="T645" s="87"/>
      <c r="U645" s="87"/>
      <c r="V645" s="87"/>
      <c r="W645" s="87"/>
      <c r="X645" s="87"/>
      <c r="Y645" s="87"/>
      <c r="Z645" s="87"/>
    </row>
    <row r="646" spans="1:26" ht="25.5" customHeight="1" x14ac:dyDescent="0.3">
      <c r="A646" s="87"/>
      <c r="B646" s="87"/>
      <c r="C646" s="87"/>
      <c r="D646" s="87"/>
      <c r="E646" s="87"/>
      <c r="F646" s="87"/>
      <c r="G646" s="87"/>
      <c r="H646" s="87"/>
      <c r="I646" s="87"/>
      <c r="J646" s="87"/>
      <c r="K646" s="87"/>
      <c r="L646" s="87"/>
      <c r="M646" s="87"/>
      <c r="N646" s="87"/>
      <c r="O646" s="87"/>
      <c r="P646" s="87"/>
      <c r="Q646" s="87"/>
      <c r="R646" s="87"/>
      <c r="S646" s="87"/>
      <c r="T646" s="87"/>
      <c r="U646" s="87"/>
      <c r="V646" s="87"/>
      <c r="W646" s="87"/>
      <c r="X646" s="87"/>
      <c r="Y646" s="87"/>
      <c r="Z646" s="87"/>
    </row>
    <row r="647" spans="1:26" ht="25.5" customHeight="1" x14ac:dyDescent="0.3">
      <c r="A647" s="87"/>
      <c r="B647" s="87"/>
      <c r="C647" s="87"/>
      <c r="D647" s="87"/>
      <c r="E647" s="87"/>
      <c r="F647" s="87"/>
      <c r="G647" s="87"/>
      <c r="H647" s="87"/>
      <c r="I647" s="87"/>
      <c r="J647" s="87"/>
      <c r="K647" s="87"/>
      <c r="L647" s="87"/>
      <c r="M647" s="87"/>
      <c r="N647" s="87"/>
      <c r="O647" s="87"/>
      <c r="P647" s="87"/>
      <c r="Q647" s="87"/>
      <c r="R647" s="87"/>
      <c r="S647" s="87"/>
      <c r="T647" s="87"/>
      <c r="U647" s="87"/>
      <c r="V647" s="87"/>
      <c r="W647" s="87"/>
      <c r="X647" s="87"/>
      <c r="Y647" s="87"/>
      <c r="Z647" s="87"/>
    </row>
    <row r="648" spans="1:26" ht="25.5" customHeight="1" x14ac:dyDescent="0.3">
      <c r="A648" s="87"/>
      <c r="B648" s="87"/>
      <c r="C648" s="87"/>
      <c r="D648" s="87"/>
      <c r="E648" s="87"/>
      <c r="F648" s="87"/>
      <c r="G648" s="87"/>
      <c r="H648" s="87"/>
      <c r="I648" s="87"/>
      <c r="J648" s="87"/>
      <c r="K648" s="87"/>
      <c r="L648" s="87"/>
      <c r="M648" s="87"/>
      <c r="N648" s="87"/>
      <c r="O648" s="87"/>
      <c r="P648" s="87"/>
      <c r="Q648" s="87"/>
      <c r="R648" s="87"/>
      <c r="S648" s="87"/>
      <c r="T648" s="87"/>
      <c r="U648" s="87"/>
      <c r="V648" s="87"/>
      <c r="W648" s="87"/>
      <c r="X648" s="87"/>
      <c r="Y648" s="87"/>
      <c r="Z648" s="87"/>
    </row>
    <row r="649" spans="1:26" ht="25.5" customHeight="1" x14ac:dyDescent="0.3">
      <c r="A649" s="87"/>
      <c r="B649" s="87"/>
      <c r="C649" s="87"/>
      <c r="D649" s="87"/>
      <c r="E649" s="87"/>
      <c r="F649" s="87"/>
      <c r="G649" s="87"/>
      <c r="H649" s="87"/>
      <c r="I649" s="87"/>
      <c r="J649" s="87"/>
      <c r="K649" s="87"/>
      <c r="L649" s="87"/>
      <c r="M649" s="87"/>
      <c r="N649" s="87"/>
      <c r="O649" s="87"/>
      <c r="P649" s="87"/>
      <c r="Q649" s="87"/>
      <c r="R649" s="87"/>
      <c r="S649" s="87"/>
      <c r="T649" s="87"/>
      <c r="U649" s="87"/>
      <c r="V649" s="87"/>
      <c r="W649" s="87"/>
      <c r="X649" s="87"/>
      <c r="Y649" s="87"/>
      <c r="Z649" s="87"/>
    </row>
    <row r="650" spans="1:26" ht="25.5" customHeight="1" x14ac:dyDescent="0.3">
      <c r="A650" s="87"/>
      <c r="B650" s="87"/>
      <c r="C650" s="87"/>
      <c r="D650" s="87"/>
      <c r="E650" s="87"/>
      <c r="F650" s="87"/>
      <c r="G650" s="87"/>
      <c r="H650" s="87"/>
      <c r="I650" s="87"/>
      <c r="J650" s="87"/>
      <c r="K650" s="87"/>
      <c r="L650" s="87"/>
      <c r="M650" s="87"/>
      <c r="N650" s="87"/>
      <c r="O650" s="87"/>
      <c r="P650" s="87"/>
      <c r="Q650" s="87"/>
      <c r="R650" s="87"/>
      <c r="S650" s="87"/>
      <c r="T650" s="87"/>
      <c r="U650" s="87"/>
      <c r="V650" s="87"/>
      <c r="W650" s="87"/>
      <c r="X650" s="87"/>
      <c r="Y650" s="87"/>
      <c r="Z650" s="87"/>
    </row>
    <row r="651" spans="1:26" ht="25.5" customHeight="1" x14ac:dyDescent="0.3">
      <c r="A651" s="87"/>
      <c r="B651" s="87"/>
      <c r="C651" s="87"/>
      <c r="D651" s="87"/>
      <c r="E651" s="87"/>
      <c r="F651" s="87"/>
      <c r="G651" s="87"/>
      <c r="H651" s="87"/>
      <c r="I651" s="87"/>
      <c r="J651" s="87"/>
      <c r="K651" s="87"/>
      <c r="L651" s="87"/>
      <c r="M651" s="87"/>
      <c r="N651" s="87"/>
      <c r="O651" s="87"/>
      <c r="P651" s="87"/>
      <c r="Q651" s="87"/>
      <c r="R651" s="87"/>
      <c r="S651" s="87"/>
      <c r="T651" s="87"/>
      <c r="U651" s="87"/>
      <c r="V651" s="87"/>
      <c r="W651" s="87"/>
      <c r="X651" s="87"/>
      <c r="Y651" s="87"/>
      <c r="Z651" s="87"/>
    </row>
    <row r="652" spans="1:26" ht="25.5" customHeight="1" x14ac:dyDescent="0.3">
      <c r="A652" s="87"/>
      <c r="B652" s="87"/>
      <c r="C652" s="87"/>
      <c r="D652" s="87"/>
      <c r="E652" s="87"/>
      <c r="F652" s="87"/>
      <c r="G652" s="87"/>
      <c r="H652" s="87"/>
      <c r="I652" s="87"/>
      <c r="J652" s="87"/>
      <c r="K652" s="87"/>
      <c r="L652" s="87"/>
      <c r="M652" s="87"/>
      <c r="N652" s="87"/>
      <c r="O652" s="87"/>
      <c r="P652" s="87"/>
      <c r="Q652" s="87"/>
      <c r="R652" s="87"/>
      <c r="S652" s="87"/>
      <c r="T652" s="87"/>
      <c r="U652" s="87"/>
      <c r="V652" s="87"/>
      <c r="W652" s="87"/>
      <c r="X652" s="87"/>
      <c r="Y652" s="87"/>
      <c r="Z652" s="87"/>
    </row>
    <row r="653" spans="1:26" ht="25.5" customHeight="1" x14ac:dyDescent="0.3">
      <c r="A653" s="87"/>
      <c r="B653" s="87"/>
      <c r="C653" s="87"/>
      <c r="D653" s="87"/>
      <c r="E653" s="87"/>
      <c r="F653" s="87"/>
      <c r="G653" s="87"/>
      <c r="H653" s="87"/>
      <c r="I653" s="87"/>
      <c r="J653" s="87"/>
      <c r="K653" s="87"/>
      <c r="L653" s="87"/>
      <c r="M653" s="87"/>
      <c r="N653" s="87"/>
      <c r="O653" s="87"/>
      <c r="P653" s="87"/>
      <c r="Q653" s="87"/>
      <c r="R653" s="87"/>
      <c r="S653" s="87"/>
      <c r="T653" s="87"/>
      <c r="U653" s="87"/>
      <c r="V653" s="87"/>
      <c r="W653" s="87"/>
      <c r="X653" s="87"/>
      <c r="Y653" s="87"/>
      <c r="Z653" s="87"/>
    </row>
    <row r="654" spans="1:26" ht="25.5" customHeight="1" x14ac:dyDescent="0.3">
      <c r="A654" s="87"/>
      <c r="B654" s="87"/>
      <c r="C654" s="87"/>
      <c r="D654" s="87"/>
      <c r="E654" s="87"/>
      <c r="F654" s="87"/>
      <c r="G654" s="87"/>
      <c r="H654" s="87"/>
      <c r="I654" s="87"/>
      <c r="J654" s="87"/>
      <c r="K654" s="87"/>
      <c r="L654" s="87"/>
      <c r="M654" s="87"/>
      <c r="N654" s="87"/>
      <c r="O654" s="87"/>
      <c r="P654" s="87"/>
      <c r="Q654" s="87"/>
      <c r="R654" s="87"/>
      <c r="S654" s="87"/>
      <c r="T654" s="87"/>
      <c r="U654" s="87"/>
      <c r="V654" s="87"/>
      <c r="W654" s="87"/>
      <c r="X654" s="87"/>
      <c r="Y654" s="87"/>
      <c r="Z654" s="87"/>
    </row>
    <row r="655" spans="1:26" ht="25.5" customHeight="1" x14ac:dyDescent="0.3">
      <c r="A655" s="87"/>
      <c r="B655" s="87"/>
      <c r="C655" s="87"/>
      <c r="D655" s="87"/>
      <c r="E655" s="87"/>
      <c r="F655" s="87"/>
      <c r="G655" s="87"/>
      <c r="H655" s="87"/>
      <c r="I655" s="87"/>
      <c r="J655" s="87"/>
      <c r="K655" s="87"/>
      <c r="L655" s="87"/>
      <c r="M655" s="87"/>
      <c r="N655" s="87"/>
      <c r="O655" s="87"/>
      <c r="P655" s="87"/>
      <c r="Q655" s="87"/>
      <c r="R655" s="87"/>
      <c r="S655" s="87"/>
      <c r="T655" s="87"/>
      <c r="U655" s="87"/>
      <c r="V655" s="87"/>
      <c r="W655" s="87"/>
      <c r="X655" s="87"/>
      <c r="Y655" s="87"/>
      <c r="Z655" s="87"/>
    </row>
    <row r="656" spans="1:26" ht="25.5" customHeight="1" x14ac:dyDescent="0.3">
      <c r="A656" s="87"/>
      <c r="B656" s="87"/>
      <c r="C656" s="87"/>
      <c r="D656" s="87"/>
      <c r="E656" s="87"/>
      <c r="F656" s="87"/>
      <c r="G656" s="87"/>
      <c r="H656" s="87"/>
      <c r="I656" s="87"/>
      <c r="J656" s="87"/>
      <c r="K656" s="87"/>
      <c r="L656" s="87"/>
      <c r="M656" s="87"/>
      <c r="N656" s="87"/>
      <c r="O656" s="87"/>
      <c r="P656" s="87"/>
      <c r="Q656" s="87"/>
      <c r="R656" s="87"/>
      <c r="S656" s="87"/>
      <c r="T656" s="87"/>
      <c r="U656" s="87"/>
      <c r="V656" s="87"/>
      <c r="W656" s="87"/>
      <c r="X656" s="87"/>
      <c r="Y656" s="87"/>
      <c r="Z656" s="87"/>
    </row>
    <row r="657" spans="1:26" ht="25.5" customHeight="1" x14ac:dyDescent="0.3">
      <c r="A657" s="87"/>
      <c r="B657" s="87"/>
      <c r="C657" s="87"/>
      <c r="D657" s="87"/>
      <c r="E657" s="87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</row>
    <row r="658" spans="1:26" ht="25.5" customHeight="1" x14ac:dyDescent="0.3">
      <c r="A658" s="87"/>
      <c r="B658" s="87"/>
      <c r="C658" s="87"/>
      <c r="D658" s="87"/>
      <c r="E658" s="87"/>
      <c r="F658" s="87"/>
      <c r="G658" s="87"/>
      <c r="H658" s="87"/>
      <c r="I658" s="87"/>
      <c r="J658" s="87"/>
      <c r="K658" s="87"/>
      <c r="L658" s="87"/>
      <c r="M658" s="87"/>
      <c r="N658" s="87"/>
      <c r="O658" s="87"/>
      <c r="P658" s="87"/>
      <c r="Q658" s="87"/>
      <c r="R658" s="87"/>
      <c r="S658" s="87"/>
      <c r="T658" s="87"/>
      <c r="U658" s="87"/>
      <c r="V658" s="87"/>
      <c r="W658" s="87"/>
      <c r="X658" s="87"/>
      <c r="Y658" s="87"/>
      <c r="Z658" s="87"/>
    </row>
    <row r="659" spans="1:26" ht="25.5" customHeight="1" x14ac:dyDescent="0.3">
      <c r="A659" s="87"/>
      <c r="B659" s="87"/>
      <c r="C659" s="87"/>
      <c r="D659" s="87"/>
      <c r="E659" s="87"/>
      <c r="F659" s="87"/>
      <c r="G659" s="87"/>
      <c r="H659" s="87"/>
      <c r="I659" s="87"/>
      <c r="J659" s="87"/>
      <c r="K659" s="87"/>
      <c r="L659" s="87"/>
      <c r="M659" s="87"/>
      <c r="N659" s="87"/>
      <c r="O659" s="87"/>
      <c r="P659" s="87"/>
      <c r="Q659" s="87"/>
      <c r="R659" s="87"/>
      <c r="S659" s="87"/>
      <c r="T659" s="87"/>
      <c r="U659" s="87"/>
      <c r="V659" s="87"/>
      <c r="W659" s="87"/>
      <c r="X659" s="87"/>
      <c r="Y659" s="87"/>
      <c r="Z659" s="87"/>
    </row>
    <row r="660" spans="1:26" ht="25.5" customHeight="1" x14ac:dyDescent="0.3">
      <c r="A660" s="87"/>
      <c r="B660" s="87"/>
      <c r="C660" s="87"/>
      <c r="D660" s="87"/>
      <c r="E660" s="87"/>
      <c r="F660" s="87"/>
      <c r="G660" s="87"/>
      <c r="H660" s="87"/>
      <c r="I660" s="87"/>
      <c r="J660" s="87"/>
      <c r="K660" s="87"/>
      <c r="L660" s="87"/>
      <c r="M660" s="87"/>
      <c r="N660" s="87"/>
      <c r="O660" s="87"/>
      <c r="P660" s="87"/>
      <c r="Q660" s="87"/>
      <c r="R660" s="87"/>
      <c r="S660" s="87"/>
      <c r="T660" s="87"/>
      <c r="U660" s="87"/>
      <c r="V660" s="87"/>
      <c r="W660" s="87"/>
      <c r="X660" s="87"/>
      <c r="Y660" s="87"/>
      <c r="Z660" s="87"/>
    </row>
    <row r="661" spans="1:26" ht="25.5" customHeight="1" x14ac:dyDescent="0.3">
      <c r="A661" s="87"/>
      <c r="B661" s="87"/>
      <c r="C661" s="87"/>
      <c r="D661" s="87"/>
      <c r="E661" s="87"/>
      <c r="F661" s="87"/>
      <c r="G661" s="87"/>
      <c r="H661" s="87"/>
      <c r="I661" s="87"/>
      <c r="J661" s="87"/>
      <c r="K661" s="87"/>
      <c r="L661" s="87"/>
      <c r="M661" s="87"/>
      <c r="N661" s="87"/>
      <c r="O661" s="87"/>
      <c r="P661" s="87"/>
      <c r="Q661" s="87"/>
      <c r="R661" s="87"/>
      <c r="S661" s="87"/>
      <c r="T661" s="87"/>
      <c r="U661" s="87"/>
      <c r="V661" s="87"/>
      <c r="W661" s="87"/>
      <c r="X661" s="87"/>
      <c r="Y661" s="87"/>
      <c r="Z661" s="87"/>
    </row>
    <row r="662" spans="1:26" ht="25.5" customHeight="1" x14ac:dyDescent="0.3">
      <c r="A662" s="87"/>
      <c r="B662" s="87"/>
      <c r="C662" s="87"/>
      <c r="D662" s="87"/>
      <c r="E662" s="87"/>
      <c r="F662" s="87"/>
      <c r="G662" s="87"/>
      <c r="H662" s="87"/>
      <c r="I662" s="87"/>
      <c r="J662" s="87"/>
      <c r="K662" s="87"/>
      <c r="L662" s="87"/>
      <c r="M662" s="87"/>
      <c r="N662" s="87"/>
      <c r="O662" s="87"/>
      <c r="P662" s="87"/>
      <c r="Q662" s="87"/>
      <c r="R662" s="87"/>
      <c r="S662" s="87"/>
      <c r="T662" s="87"/>
      <c r="U662" s="87"/>
      <c r="V662" s="87"/>
      <c r="W662" s="87"/>
      <c r="X662" s="87"/>
      <c r="Y662" s="87"/>
      <c r="Z662" s="87"/>
    </row>
    <row r="663" spans="1:26" ht="25.5" customHeight="1" x14ac:dyDescent="0.3">
      <c r="A663" s="87"/>
      <c r="B663" s="87"/>
      <c r="C663" s="87"/>
      <c r="D663" s="87"/>
      <c r="E663" s="87"/>
      <c r="F663" s="87"/>
      <c r="G663" s="87"/>
      <c r="H663" s="87"/>
      <c r="I663" s="87"/>
      <c r="J663" s="87"/>
      <c r="K663" s="87"/>
      <c r="L663" s="87"/>
      <c r="M663" s="87"/>
      <c r="N663" s="87"/>
      <c r="O663" s="87"/>
      <c r="P663" s="87"/>
      <c r="Q663" s="87"/>
      <c r="R663" s="87"/>
      <c r="S663" s="87"/>
      <c r="T663" s="87"/>
      <c r="U663" s="87"/>
      <c r="V663" s="87"/>
      <c r="W663" s="87"/>
      <c r="X663" s="87"/>
      <c r="Y663" s="87"/>
      <c r="Z663" s="87"/>
    </row>
    <row r="664" spans="1:26" ht="25.5" customHeight="1" x14ac:dyDescent="0.3">
      <c r="A664" s="87"/>
      <c r="B664" s="87"/>
      <c r="C664" s="87"/>
      <c r="D664" s="87"/>
      <c r="E664" s="87"/>
      <c r="F664" s="87"/>
      <c r="G664" s="87"/>
      <c r="H664" s="87"/>
      <c r="I664" s="87"/>
      <c r="J664" s="87"/>
      <c r="K664" s="87"/>
      <c r="L664" s="87"/>
      <c r="M664" s="87"/>
      <c r="N664" s="87"/>
      <c r="O664" s="87"/>
      <c r="P664" s="87"/>
      <c r="Q664" s="87"/>
      <c r="R664" s="87"/>
      <c r="S664" s="87"/>
      <c r="T664" s="87"/>
      <c r="U664" s="87"/>
      <c r="V664" s="87"/>
      <c r="W664" s="87"/>
      <c r="X664" s="87"/>
      <c r="Y664" s="87"/>
      <c r="Z664" s="87"/>
    </row>
    <row r="665" spans="1:26" ht="25.5" customHeight="1" x14ac:dyDescent="0.3">
      <c r="A665" s="87"/>
      <c r="B665" s="87"/>
      <c r="C665" s="87"/>
      <c r="D665" s="87"/>
      <c r="E665" s="87"/>
      <c r="F665" s="87"/>
      <c r="G665" s="87"/>
      <c r="H665" s="87"/>
      <c r="I665" s="87"/>
      <c r="J665" s="87"/>
      <c r="K665" s="87"/>
      <c r="L665" s="87"/>
      <c r="M665" s="87"/>
      <c r="N665" s="87"/>
      <c r="O665" s="87"/>
      <c r="P665" s="87"/>
      <c r="Q665" s="87"/>
      <c r="R665" s="87"/>
      <c r="S665" s="87"/>
      <c r="T665" s="87"/>
      <c r="U665" s="87"/>
      <c r="V665" s="87"/>
      <c r="W665" s="87"/>
      <c r="X665" s="87"/>
      <c r="Y665" s="87"/>
      <c r="Z665" s="87"/>
    </row>
    <row r="666" spans="1:26" ht="25.5" customHeight="1" x14ac:dyDescent="0.3">
      <c r="A666" s="87"/>
      <c r="B666" s="87"/>
      <c r="C666" s="87"/>
      <c r="D666" s="87"/>
      <c r="E666" s="87"/>
      <c r="F666" s="87"/>
      <c r="G666" s="87"/>
      <c r="H666" s="87"/>
      <c r="I666" s="87"/>
      <c r="J666" s="87"/>
      <c r="K666" s="87"/>
      <c r="L666" s="87"/>
      <c r="M666" s="87"/>
      <c r="N666" s="87"/>
      <c r="O666" s="87"/>
      <c r="P666" s="87"/>
      <c r="Q666" s="87"/>
      <c r="R666" s="87"/>
      <c r="S666" s="87"/>
      <c r="T666" s="87"/>
      <c r="U666" s="87"/>
      <c r="V666" s="87"/>
      <c r="W666" s="87"/>
      <c r="X666" s="87"/>
      <c r="Y666" s="87"/>
      <c r="Z666" s="87"/>
    </row>
    <row r="667" spans="1:26" ht="25.5" customHeight="1" x14ac:dyDescent="0.3">
      <c r="A667" s="87"/>
      <c r="B667" s="87"/>
      <c r="C667" s="87"/>
      <c r="D667" s="87"/>
      <c r="E667" s="87"/>
      <c r="F667" s="87"/>
      <c r="G667" s="87"/>
      <c r="H667" s="87"/>
      <c r="I667" s="87"/>
      <c r="J667" s="87"/>
      <c r="K667" s="87"/>
      <c r="L667" s="87"/>
      <c r="M667" s="87"/>
      <c r="N667" s="87"/>
      <c r="O667" s="87"/>
      <c r="P667" s="87"/>
      <c r="Q667" s="87"/>
      <c r="R667" s="87"/>
      <c r="S667" s="87"/>
      <c r="T667" s="87"/>
      <c r="U667" s="87"/>
      <c r="V667" s="87"/>
      <c r="W667" s="87"/>
      <c r="X667" s="87"/>
      <c r="Y667" s="87"/>
      <c r="Z667" s="87"/>
    </row>
    <row r="668" spans="1:26" ht="25.5" customHeight="1" x14ac:dyDescent="0.3">
      <c r="A668" s="87"/>
      <c r="B668" s="87"/>
      <c r="C668" s="87"/>
      <c r="D668" s="87"/>
      <c r="E668" s="87"/>
      <c r="F668" s="87"/>
      <c r="G668" s="87"/>
      <c r="H668" s="87"/>
      <c r="I668" s="87"/>
      <c r="J668" s="87"/>
      <c r="K668" s="87"/>
      <c r="L668" s="87"/>
      <c r="M668" s="87"/>
      <c r="N668" s="87"/>
      <c r="O668" s="87"/>
      <c r="P668" s="87"/>
      <c r="Q668" s="87"/>
      <c r="R668" s="87"/>
      <c r="S668" s="87"/>
      <c r="T668" s="87"/>
      <c r="U668" s="87"/>
      <c r="V668" s="87"/>
      <c r="W668" s="87"/>
      <c r="X668" s="87"/>
      <c r="Y668" s="87"/>
      <c r="Z668" s="87"/>
    </row>
    <row r="669" spans="1:26" ht="25.5" customHeight="1" x14ac:dyDescent="0.3">
      <c r="A669" s="87"/>
      <c r="B669" s="87"/>
      <c r="C669" s="87"/>
      <c r="D669" s="87"/>
      <c r="E669" s="87"/>
      <c r="F669" s="87"/>
      <c r="G669" s="87"/>
      <c r="H669" s="87"/>
      <c r="I669" s="87"/>
      <c r="J669" s="87"/>
      <c r="K669" s="87"/>
      <c r="L669" s="87"/>
      <c r="M669" s="87"/>
      <c r="N669" s="87"/>
      <c r="O669" s="87"/>
      <c r="P669" s="87"/>
      <c r="Q669" s="87"/>
      <c r="R669" s="87"/>
      <c r="S669" s="87"/>
      <c r="T669" s="87"/>
      <c r="U669" s="87"/>
      <c r="V669" s="87"/>
      <c r="W669" s="87"/>
      <c r="X669" s="87"/>
      <c r="Y669" s="87"/>
      <c r="Z669" s="87"/>
    </row>
    <row r="670" spans="1:26" ht="25.5" customHeight="1" x14ac:dyDescent="0.3">
      <c r="A670" s="87"/>
      <c r="B670" s="87"/>
      <c r="C670" s="87"/>
      <c r="D670" s="87"/>
      <c r="E670" s="87"/>
      <c r="F670" s="87"/>
      <c r="G670" s="87"/>
      <c r="H670" s="87"/>
      <c r="I670" s="87"/>
      <c r="J670" s="87"/>
      <c r="K670" s="87"/>
      <c r="L670" s="87"/>
      <c r="M670" s="87"/>
      <c r="N670" s="87"/>
      <c r="O670" s="87"/>
      <c r="P670" s="87"/>
      <c r="Q670" s="87"/>
      <c r="R670" s="87"/>
      <c r="S670" s="87"/>
      <c r="T670" s="87"/>
      <c r="U670" s="87"/>
      <c r="V670" s="87"/>
      <c r="W670" s="87"/>
      <c r="X670" s="87"/>
      <c r="Y670" s="87"/>
      <c r="Z670" s="87"/>
    </row>
    <row r="671" spans="1:26" ht="25.5" customHeight="1" x14ac:dyDescent="0.3">
      <c r="A671" s="87"/>
      <c r="B671" s="87"/>
      <c r="C671" s="87"/>
      <c r="D671" s="87"/>
      <c r="E671" s="87"/>
      <c r="F671" s="87"/>
      <c r="G671" s="87"/>
      <c r="H671" s="87"/>
      <c r="I671" s="87"/>
      <c r="J671" s="87"/>
      <c r="K671" s="87"/>
      <c r="L671" s="87"/>
      <c r="M671" s="87"/>
      <c r="N671" s="87"/>
      <c r="O671" s="87"/>
      <c r="P671" s="87"/>
      <c r="Q671" s="87"/>
      <c r="R671" s="87"/>
      <c r="S671" s="87"/>
      <c r="T671" s="87"/>
      <c r="U671" s="87"/>
      <c r="V671" s="87"/>
      <c r="W671" s="87"/>
      <c r="X671" s="87"/>
      <c r="Y671" s="87"/>
      <c r="Z671" s="87"/>
    </row>
    <row r="672" spans="1:26" ht="25.5" customHeight="1" x14ac:dyDescent="0.3">
      <c r="A672" s="87"/>
      <c r="B672" s="87"/>
      <c r="C672" s="87"/>
      <c r="D672" s="87"/>
      <c r="E672" s="87"/>
      <c r="F672" s="87"/>
      <c r="G672" s="87"/>
      <c r="H672" s="87"/>
      <c r="I672" s="87"/>
      <c r="J672" s="87"/>
      <c r="K672" s="87"/>
      <c r="L672" s="87"/>
      <c r="M672" s="87"/>
      <c r="N672" s="87"/>
      <c r="O672" s="87"/>
      <c r="P672" s="87"/>
      <c r="Q672" s="87"/>
      <c r="R672" s="87"/>
      <c r="S672" s="87"/>
      <c r="T672" s="87"/>
      <c r="U672" s="87"/>
      <c r="V672" s="87"/>
      <c r="W672" s="87"/>
      <c r="X672" s="87"/>
      <c r="Y672" s="87"/>
      <c r="Z672" s="87"/>
    </row>
    <row r="673" spans="1:26" ht="25.5" customHeight="1" x14ac:dyDescent="0.3">
      <c r="A673" s="87"/>
      <c r="B673" s="87"/>
      <c r="C673" s="87"/>
      <c r="D673" s="87"/>
      <c r="E673" s="87"/>
      <c r="F673" s="87"/>
      <c r="G673" s="87"/>
      <c r="H673" s="87"/>
      <c r="I673" s="87"/>
      <c r="J673" s="87"/>
      <c r="K673" s="87"/>
      <c r="L673" s="87"/>
      <c r="M673" s="87"/>
      <c r="N673" s="87"/>
      <c r="O673" s="87"/>
      <c r="P673" s="87"/>
      <c r="Q673" s="87"/>
      <c r="R673" s="87"/>
      <c r="S673" s="87"/>
      <c r="T673" s="87"/>
      <c r="U673" s="87"/>
      <c r="V673" s="87"/>
      <c r="W673" s="87"/>
      <c r="X673" s="87"/>
      <c r="Y673" s="87"/>
      <c r="Z673" s="87"/>
    </row>
    <row r="674" spans="1:26" ht="25.5" customHeight="1" x14ac:dyDescent="0.3">
      <c r="A674" s="87"/>
      <c r="B674" s="87"/>
      <c r="C674" s="87"/>
      <c r="D674" s="87"/>
      <c r="E674" s="87"/>
      <c r="F674" s="87"/>
      <c r="G674" s="87"/>
      <c r="H674" s="87"/>
      <c r="I674" s="87"/>
      <c r="J674" s="87"/>
      <c r="K674" s="87"/>
      <c r="L674" s="87"/>
      <c r="M674" s="87"/>
      <c r="N674" s="87"/>
      <c r="O674" s="87"/>
      <c r="P674" s="87"/>
      <c r="Q674" s="87"/>
      <c r="R674" s="87"/>
      <c r="S674" s="87"/>
      <c r="T674" s="87"/>
      <c r="U674" s="87"/>
      <c r="V674" s="87"/>
      <c r="W674" s="87"/>
      <c r="X674" s="87"/>
      <c r="Y674" s="87"/>
      <c r="Z674" s="87"/>
    </row>
    <row r="675" spans="1:26" ht="25.5" customHeight="1" x14ac:dyDescent="0.3">
      <c r="A675" s="87"/>
      <c r="B675" s="87"/>
      <c r="C675" s="87"/>
      <c r="D675" s="87"/>
      <c r="E675" s="87"/>
      <c r="F675" s="87"/>
      <c r="G675" s="87"/>
      <c r="H675" s="87"/>
      <c r="I675" s="87"/>
      <c r="J675" s="87"/>
      <c r="K675" s="87"/>
      <c r="L675" s="87"/>
      <c r="M675" s="87"/>
      <c r="N675" s="87"/>
      <c r="O675" s="87"/>
      <c r="P675" s="87"/>
      <c r="Q675" s="87"/>
      <c r="R675" s="87"/>
      <c r="S675" s="87"/>
      <c r="T675" s="87"/>
      <c r="U675" s="87"/>
      <c r="V675" s="87"/>
      <c r="W675" s="87"/>
      <c r="X675" s="87"/>
      <c r="Y675" s="87"/>
      <c r="Z675" s="87"/>
    </row>
    <row r="676" spans="1:26" ht="25.5" customHeight="1" x14ac:dyDescent="0.3">
      <c r="A676" s="87"/>
      <c r="B676" s="87"/>
      <c r="C676" s="87"/>
      <c r="D676" s="87"/>
      <c r="E676" s="87"/>
      <c r="F676" s="87"/>
      <c r="G676" s="87"/>
      <c r="H676" s="87"/>
      <c r="I676" s="87"/>
      <c r="J676" s="87"/>
      <c r="K676" s="87"/>
      <c r="L676" s="87"/>
      <c r="M676" s="87"/>
      <c r="N676" s="87"/>
      <c r="O676" s="87"/>
      <c r="P676" s="87"/>
      <c r="Q676" s="87"/>
      <c r="R676" s="87"/>
      <c r="S676" s="87"/>
      <c r="T676" s="87"/>
      <c r="U676" s="87"/>
      <c r="V676" s="87"/>
      <c r="W676" s="87"/>
      <c r="X676" s="87"/>
      <c r="Y676" s="87"/>
      <c r="Z676" s="87"/>
    </row>
    <row r="677" spans="1:26" ht="25.5" customHeight="1" x14ac:dyDescent="0.3">
      <c r="A677" s="87"/>
      <c r="B677" s="87"/>
      <c r="C677" s="87"/>
      <c r="D677" s="87"/>
      <c r="E677" s="87"/>
      <c r="F677" s="87"/>
      <c r="G677" s="87"/>
      <c r="H677" s="87"/>
      <c r="I677" s="87"/>
      <c r="J677" s="87"/>
      <c r="K677" s="87"/>
      <c r="L677" s="87"/>
      <c r="M677" s="87"/>
      <c r="N677" s="87"/>
      <c r="O677" s="87"/>
      <c r="P677" s="87"/>
      <c r="Q677" s="87"/>
      <c r="R677" s="87"/>
      <c r="S677" s="87"/>
      <c r="T677" s="87"/>
      <c r="U677" s="87"/>
      <c r="V677" s="87"/>
      <c r="W677" s="87"/>
      <c r="X677" s="87"/>
      <c r="Y677" s="87"/>
      <c r="Z677" s="87"/>
    </row>
    <row r="678" spans="1:26" ht="25.5" customHeight="1" x14ac:dyDescent="0.3">
      <c r="A678" s="87"/>
      <c r="B678" s="87"/>
      <c r="C678" s="87"/>
      <c r="D678" s="87"/>
      <c r="E678" s="87"/>
      <c r="F678" s="87"/>
      <c r="G678" s="87"/>
      <c r="H678" s="87"/>
      <c r="I678" s="87"/>
      <c r="J678" s="87"/>
      <c r="K678" s="87"/>
      <c r="L678" s="87"/>
      <c r="M678" s="87"/>
      <c r="N678" s="87"/>
      <c r="O678" s="87"/>
      <c r="P678" s="87"/>
      <c r="Q678" s="87"/>
      <c r="R678" s="87"/>
      <c r="S678" s="87"/>
      <c r="T678" s="87"/>
      <c r="U678" s="87"/>
      <c r="V678" s="87"/>
      <c r="W678" s="87"/>
      <c r="X678" s="87"/>
      <c r="Y678" s="87"/>
      <c r="Z678" s="87"/>
    </row>
    <row r="679" spans="1:26" ht="25.5" customHeight="1" x14ac:dyDescent="0.3">
      <c r="A679" s="87"/>
      <c r="B679" s="87"/>
      <c r="C679" s="87"/>
      <c r="D679" s="87"/>
      <c r="E679" s="87"/>
      <c r="F679" s="87"/>
      <c r="G679" s="87"/>
      <c r="H679" s="87"/>
      <c r="I679" s="87"/>
      <c r="J679" s="87"/>
      <c r="K679" s="87"/>
      <c r="L679" s="87"/>
      <c r="M679" s="87"/>
      <c r="N679" s="87"/>
      <c r="O679" s="87"/>
      <c r="P679" s="87"/>
      <c r="Q679" s="87"/>
      <c r="R679" s="87"/>
      <c r="S679" s="87"/>
      <c r="T679" s="87"/>
      <c r="U679" s="87"/>
      <c r="V679" s="87"/>
      <c r="W679" s="87"/>
      <c r="X679" s="87"/>
      <c r="Y679" s="87"/>
      <c r="Z679" s="87"/>
    </row>
    <row r="680" spans="1:26" ht="25.5" customHeight="1" x14ac:dyDescent="0.3">
      <c r="A680" s="87"/>
      <c r="B680" s="87"/>
      <c r="C680" s="87"/>
      <c r="D680" s="87"/>
      <c r="E680" s="87"/>
      <c r="F680" s="87"/>
      <c r="G680" s="87"/>
      <c r="H680" s="87"/>
      <c r="I680" s="87"/>
      <c r="J680" s="87"/>
      <c r="K680" s="87"/>
      <c r="L680" s="87"/>
      <c r="M680" s="87"/>
      <c r="N680" s="87"/>
      <c r="O680" s="87"/>
      <c r="P680" s="87"/>
      <c r="Q680" s="87"/>
      <c r="R680" s="87"/>
      <c r="S680" s="87"/>
      <c r="T680" s="87"/>
      <c r="U680" s="87"/>
      <c r="V680" s="87"/>
      <c r="W680" s="87"/>
      <c r="X680" s="87"/>
      <c r="Y680" s="87"/>
      <c r="Z680" s="87"/>
    </row>
    <row r="681" spans="1:26" ht="25.5" customHeight="1" x14ac:dyDescent="0.3">
      <c r="A681" s="87"/>
      <c r="B681" s="87"/>
      <c r="C681" s="87"/>
      <c r="D681" s="87"/>
      <c r="E681" s="87"/>
      <c r="F681" s="87"/>
      <c r="G681" s="87"/>
      <c r="H681" s="87"/>
      <c r="I681" s="87"/>
      <c r="J681" s="87"/>
      <c r="K681" s="87"/>
      <c r="L681" s="87"/>
      <c r="M681" s="87"/>
      <c r="N681" s="87"/>
      <c r="O681" s="87"/>
      <c r="P681" s="87"/>
      <c r="Q681" s="87"/>
      <c r="R681" s="87"/>
      <c r="S681" s="87"/>
      <c r="T681" s="87"/>
      <c r="U681" s="87"/>
      <c r="V681" s="87"/>
      <c r="W681" s="87"/>
      <c r="X681" s="87"/>
      <c r="Y681" s="87"/>
      <c r="Z681" s="87"/>
    </row>
    <row r="682" spans="1:26" ht="25.5" customHeight="1" x14ac:dyDescent="0.3">
      <c r="A682" s="87"/>
      <c r="B682" s="87"/>
      <c r="C682" s="87"/>
      <c r="D682" s="87"/>
      <c r="E682" s="87"/>
      <c r="F682" s="87"/>
      <c r="G682" s="87"/>
      <c r="H682" s="87"/>
      <c r="I682" s="87"/>
      <c r="J682" s="87"/>
      <c r="K682" s="87"/>
      <c r="L682" s="87"/>
      <c r="M682" s="87"/>
      <c r="N682" s="87"/>
      <c r="O682" s="87"/>
      <c r="P682" s="87"/>
      <c r="Q682" s="87"/>
      <c r="R682" s="87"/>
      <c r="S682" s="87"/>
      <c r="T682" s="87"/>
      <c r="U682" s="87"/>
      <c r="V682" s="87"/>
      <c r="W682" s="87"/>
      <c r="X682" s="87"/>
      <c r="Y682" s="87"/>
      <c r="Z682" s="87"/>
    </row>
    <row r="683" spans="1:26" ht="25.5" customHeight="1" x14ac:dyDescent="0.3">
      <c r="A683" s="87"/>
      <c r="B683" s="87"/>
      <c r="C683" s="87"/>
      <c r="D683" s="87"/>
      <c r="E683" s="87"/>
      <c r="F683" s="87"/>
      <c r="G683" s="87"/>
      <c r="H683" s="87"/>
      <c r="I683" s="87"/>
      <c r="J683" s="87"/>
      <c r="K683" s="87"/>
      <c r="L683" s="87"/>
      <c r="M683" s="87"/>
      <c r="N683" s="87"/>
      <c r="O683" s="87"/>
      <c r="P683" s="87"/>
      <c r="Q683" s="87"/>
      <c r="R683" s="87"/>
      <c r="S683" s="87"/>
      <c r="T683" s="87"/>
      <c r="U683" s="87"/>
      <c r="V683" s="87"/>
      <c r="W683" s="87"/>
      <c r="X683" s="87"/>
      <c r="Y683" s="87"/>
      <c r="Z683" s="87"/>
    </row>
    <row r="684" spans="1:26" ht="25.5" customHeight="1" x14ac:dyDescent="0.3">
      <c r="A684" s="87"/>
      <c r="B684" s="87"/>
      <c r="C684" s="87"/>
      <c r="D684" s="87"/>
      <c r="E684" s="87"/>
      <c r="F684" s="87"/>
      <c r="G684" s="87"/>
      <c r="H684" s="87"/>
      <c r="I684" s="87"/>
      <c r="J684" s="87"/>
      <c r="K684" s="87"/>
      <c r="L684" s="87"/>
      <c r="M684" s="87"/>
      <c r="N684" s="87"/>
      <c r="O684" s="87"/>
      <c r="P684" s="87"/>
      <c r="Q684" s="87"/>
      <c r="R684" s="87"/>
      <c r="S684" s="87"/>
      <c r="T684" s="87"/>
      <c r="U684" s="87"/>
      <c r="V684" s="87"/>
      <c r="W684" s="87"/>
      <c r="X684" s="87"/>
      <c r="Y684" s="87"/>
      <c r="Z684" s="87"/>
    </row>
    <row r="685" spans="1:26" ht="25.5" customHeight="1" x14ac:dyDescent="0.3">
      <c r="A685" s="87"/>
      <c r="B685" s="87"/>
      <c r="C685" s="87"/>
      <c r="D685" s="87"/>
      <c r="E685" s="87"/>
      <c r="F685" s="87"/>
      <c r="G685" s="87"/>
      <c r="H685" s="87"/>
      <c r="I685" s="87"/>
      <c r="J685" s="87"/>
      <c r="K685" s="87"/>
      <c r="L685" s="87"/>
      <c r="M685" s="87"/>
      <c r="N685" s="87"/>
      <c r="O685" s="87"/>
      <c r="P685" s="87"/>
      <c r="Q685" s="87"/>
      <c r="R685" s="87"/>
      <c r="S685" s="87"/>
      <c r="T685" s="87"/>
      <c r="U685" s="87"/>
      <c r="V685" s="87"/>
      <c r="W685" s="87"/>
      <c r="X685" s="87"/>
      <c r="Y685" s="87"/>
      <c r="Z685" s="87"/>
    </row>
    <row r="686" spans="1:26" ht="25.5" customHeight="1" x14ac:dyDescent="0.3">
      <c r="A686" s="87"/>
      <c r="B686" s="87"/>
      <c r="C686" s="87"/>
      <c r="D686" s="87"/>
      <c r="E686" s="87"/>
      <c r="F686" s="87"/>
      <c r="G686" s="87"/>
      <c r="H686" s="87"/>
      <c r="I686" s="87"/>
      <c r="J686" s="87"/>
      <c r="K686" s="87"/>
      <c r="L686" s="87"/>
      <c r="M686" s="87"/>
      <c r="N686" s="87"/>
      <c r="O686" s="87"/>
      <c r="P686" s="87"/>
      <c r="Q686" s="87"/>
      <c r="R686" s="87"/>
      <c r="S686" s="87"/>
      <c r="T686" s="87"/>
      <c r="U686" s="87"/>
      <c r="V686" s="87"/>
      <c r="W686" s="87"/>
      <c r="X686" s="87"/>
      <c r="Y686" s="87"/>
      <c r="Z686" s="87"/>
    </row>
    <row r="687" spans="1:26" ht="25.5" customHeight="1" x14ac:dyDescent="0.3">
      <c r="A687" s="87"/>
      <c r="B687" s="87"/>
      <c r="C687" s="87"/>
      <c r="D687" s="87"/>
      <c r="E687" s="87"/>
      <c r="F687" s="87"/>
      <c r="G687" s="87"/>
      <c r="H687" s="87"/>
      <c r="I687" s="87"/>
      <c r="J687" s="87"/>
      <c r="K687" s="87"/>
      <c r="L687" s="87"/>
      <c r="M687" s="87"/>
      <c r="N687" s="87"/>
      <c r="O687" s="87"/>
      <c r="P687" s="87"/>
      <c r="Q687" s="87"/>
      <c r="R687" s="87"/>
      <c r="S687" s="87"/>
      <c r="T687" s="87"/>
      <c r="U687" s="87"/>
      <c r="V687" s="87"/>
      <c r="W687" s="87"/>
      <c r="X687" s="87"/>
      <c r="Y687" s="87"/>
      <c r="Z687" s="87"/>
    </row>
    <row r="688" spans="1:26" ht="25.5" customHeight="1" x14ac:dyDescent="0.3">
      <c r="A688" s="87"/>
      <c r="B688" s="87"/>
      <c r="C688" s="87"/>
      <c r="D688" s="87"/>
      <c r="E688" s="87"/>
      <c r="F688" s="87"/>
      <c r="G688" s="87"/>
      <c r="H688" s="87"/>
      <c r="I688" s="87"/>
      <c r="J688" s="87"/>
      <c r="K688" s="87"/>
      <c r="L688" s="87"/>
      <c r="M688" s="87"/>
      <c r="N688" s="87"/>
      <c r="O688" s="87"/>
      <c r="P688" s="87"/>
      <c r="Q688" s="87"/>
      <c r="R688" s="87"/>
      <c r="S688" s="87"/>
      <c r="T688" s="87"/>
      <c r="U688" s="87"/>
      <c r="V688" s="87"/>
      <c r="W688" s="87"/>
      <c r="X688" s="87"/>
      <c r="Y688" s="87"/>
      <c r="Z688" s="87"/>
    </row>
    <row r="689" spans="1:26" ht="25.5" customHeight="1" x14ac:dyDescent="0.3">
      <c r="A689" s="87"/>
      <c r="B689" s="87"/>
      <c r="C689" s="87"/>
      <c r="D689" s="87"/>
      <c r="E689" s="87"/>
      <c r="F689" s="87"/>
      <c r="G689" s="87"/>
      <c r="H689" s="87"/>
      <c r="I689" s="87"/>
      <c r="J689" s="87"/>
      <c r="K689" s="87"/>
      <c r="L689" s="87"/>
      <c r="M689" s="87"/>
      <c r="N689" s="87"/>
      <c r="O689" s="87"/>
      <c r="P689" s="87"/>
      <c r="Q689" s="87"/>
      <c r="R689" s="87"/>
      <c r="S689" s="87"/>
      <c r="T689" s="87"/>
      <c r="U689" s="87"/>
      <c r="V689" s="87"/>
      <c r="W689" s="87"/>
      <c r="X689" s="87"/>
      <c r="Y689" s="87"/>
      <c r="Z689" s="87"/>
    </row>
    <row r="690" spans="1:26" ht="25.5" customHeight="1" x14ac:dyDescent="0.3">
      <c r="A690" s="87"/>
      <c r="B690" s="87"/>
      <c r="C690" s="87"/>
      <c r="D690" s="87"/>
      <c r="E690" s="87"/>
      <c r="F690" s="87"/>
      <c r="G690" s="87"/>
      <c r="H690" s="87"/>
      <c r="I690" s="87"/>
      <c r="J690" s="87"/>
      <c r="K690" s="87"/>
      <c r="L690" s="87"/>
      <c r="M690" s="87"/>
      <c r="N690" s="87"/>
      <c r="O690" s="87"/>
      <c r="P690" s="87"/>
      <c r="Q690" s="87"/>
      <c r="R690" s="87"/>
      <c r="S690" s="87"/>
      <c r="T690" s="87"/>
      <c r="U690" s="87"/>
      <c r="V690" s="87"/>
      <c r="W690" s="87"/>
      <c r="X690" s="87"/>
      <c r="Y690" s="87"/>
      <c r="Z690" s="87"/>
    </row>
    <row r="691" spans="1:26" ht="25.5" customHeight="1" x14ac:dyDescent="0.3">
      <c r="A691" s="87"/>
      <c r="B691" s="87"/>
      <c r="C691" s="87"/>
      <c r="D691" s="87"/>
      <c r="E691" s="87"/>
      <c r="F691" s="87"/>
      <c r="G691" s="87"/>
      <c r="H691" s="87"/>
      <c r="I691" s="87"/>
      <c r="J691" s="87"/>
      <c r="K691" s="87"/>
      <c r="L691" s="87"/>
      <c r="M691" s="87"/>
      <c r="N691" s="87"/>
      <c r="O691" s="87"/>
      <c r="P691" s="87"/>
      <c r="Q691" s="87"/>
      <c r="R691" s="87"/>
      <c r="S691" s="87"/>
      <c r="T691" s="87"/>
      <c r="U691" s="87"/>
      <c r="V691" s="87"/>
      <c r="W691" s="87"/>
      <c r="X691" s="87"/>
      <c r="Y691" s="87"/>
      <c r="Z691" s="87"/>
    </row>
    <row r="692" spans="1:26" ht="25.5" customHeight="1" x14ac:dyDescent="0.3">
      <c r="A692" s="87"/>
      <c r="B692" s="87"/>
      <c r="C692" s="87"/>
      <c r="D692" s="87"/>
      <c r="E692" s="87"/>
      <c r="F692" s="87"/>
      <c r="G692" s="87"/>
      <c r="H692" s="87"/>
      <c r="I692" s="87"/>
      <c r="J692" s="87"/>
      <c r="K692" s="87"/>
      <c r="L692" s="87"/>
      <c r="M692" s="87"/>
      <c r="N692" s="87"/>
      <c r="O692" s="87"/>
      <c r="P692" s="87"/>
      <c r="Q692" s="87"/>
      <c r="R692" s="87"/>
      <c r="S692" s="87"/>
      <c r="T692" s="87"/>
      <c r="U692" s="87"/>
      <c r="V692" s="87"/>
      <c r="W692" s="87"/>
      <c r="X692" s="87"/>
      <c r="Y692" s="87"/>
      <c r="Z692" s="87"/>
    </row>
    <row r="693" spans="1:26" ht="25.5" customHeight="1" x14ac:dyDescent="0.3">
      <c r="A693" s="87"/>
      <c r="B693" s="87"/>
      <c r="C693" s="87"/>
      <c r="D693" s="87"/>
      <c r="E693" s="87"/>
      <c r="F693" s="87"/>
      <c r="G693" s="87"/>
      <c r="H693" s="87"/>
      <c r="I693" s="87"/>
      <c r="J693" s="87"/>
      <c r="K693" s="87"/>
      <c r="L693" s="87"/>
      <c r="M693" s="87"/>
      <c r="N693" s="87"/>
      <c r="O693" s="87"/>
      <c r="P693" s="87"/>
      <c r="Q693" s="87"/>
      <c r="R693" s="87"/>
      <c r="S693" s="87"/>
      <c r="T693" s="87"/>
      <c r="U693" s="87"/>
      <c r="V693" s="87"/>
      <c r="W693" s="87"/>
      <c r="X693" s="87"/>
      <c r="Y693" s="87"/>
      <c r="Z693" s="87"/>
    </row>
    <row r="694" spans="1:26" ht="25.5" customHeight="1" x14ac:dyDescent="0.3">
      <c r="A694" s="87"/>
      <c r="B694" s="87"/>
      <c r="C694" s="87"/>
      <c r="D694" s="87"/>
      <c r="E694" s="87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</row>
    <row r="695" spans="1:26" ht="25.5" customHeight="1" x14ac:dyDescent="0.3">
      <c r="A695" s="87"/>
      <c r="B695" s="87"/>
      <c r="C695" s="87"/>
      <c r="D695" s="87"/>
      <c r="E695" s="87"/>
      <c r="F695" s="87"/>
      <c r="G695" s="87"/>
      <c r="H695" s="87"/>
      <c r="I695" s="87"/>
      <c r="J695" s="87"/>
      <c r="K695" s="87"/>
      <c r="L695" s="87"/>
      <c r="M695" s="87"/>
      <c r="N695" s="87"/>
      <c r="O695" s="87"/>
      <c r="P695" s="87"/>
      <c r="Q695" s="87"/>
      <c r="R695" s="87"/>
      <c r="S695" s="87"/>
      <c r="T695" s="87"/>
      <c r="U695" s="87"/>
      <c r="V695" s="87"/>
      <c r="W695" s="87"/>
      <c r="X695" s="87"/>
      <c r="Y695" s="87"/>
      <c r="Z695" s="87"/>
    </row>
    <row r="696" spans="1:26" ht="25.5" customHeight="1" x14ac:dyDescent="0.3">
      <c r="A696" s="87"/>
      <c r="B696" s="87"/>
      <c r="C696" s="87"/>
      <c r="D696" s="87"/>
      <c r="E696" s="87"/>
      <c r="F696" s="87"/>
      <c r="G696" s="87"/>
      <c r="H696" s="87"/>
      <c r="I696" s="87"/>
      <c r="J696" s="87"/>
      <c r="K696" s="87"/>
      <c r="L696" s="87"/>
      <c r="M696" s="87"/>
      <c r="N696" s="87"/>
      <c r="O696" s="87"/>
      <c r="P696" s="87"/>
      <c r="Q696" s="87"/>
      <c r="R696" s="87"/>
      <c r="S696" s="87"/>
      <c r="T696" s="87"/>
      <c r="U696" s="87"/>
      <c r="V696" s="87"/>
      <c r="W696" s="87"/>
      <c r="X696" s="87"/>
      <c r="Y696" s="87"/>
      <c r="Z696" s="87"/>
    </row>
    <row r="697" spans="1:26" ht="25.5" customHeight="1" x14ac:dyDescent="0.3">
      <c r="A697" s="87"/>
      <c r="B697" s="87"/>
      <c r="C697" s="87"/>
      <c r="D697" s="87"/>
      <c r="E697" s="87"/>
      <c r="F697" s="87"/>
      <c r="G697" s="87"/>
      <c r="H697" s="87"/>
      <c r="I697" s="87"/>
      <c r="J697" s="87"/>
      <c r="K697" s="87"/>
      <c r="L697" s="87"/>
      <c r="M697" s="87"/>
      <c r="N697" s="87"/>
      <c r="O697" s="87"/>
      <c r="P697" s="87"/>
      <c r="Q697" s="87"/>
      <c r="R697" s="87"/>
      <c r="S697" s="87"/>
      <c r="T697" s="87"/>
      <c r="U697" s="87"/>
      <c r="V697" s="87"/>
      <c r="W697" s="87"/>
      <c r="X697" s="87"/>
      <c r="Y697" s="87"/>
      <c r="Z697" s="87"/>
    </row>
    <row r="698" spans="1:26" ht="25.5" customHeight="1" x14ac:dyDescent="0.3">
      <c r="A698" s="87"/>
      <c r="B698" s="87"/>
      <c r="C698" s="87"/>
      <c r="D698" s="87"/>
      <c r="E698" s="87"/>
      <c r="F698" s="87"/>
      <c r="G698" s="87"/>
      <c r="H698" s="87"/>
      <c r="I698" s="87"/>
      <c r="J698" s="87"/>
      <c r="K698" s="87"/>
      <c r="L698" s="87"/>
      <c r="M698" s="87"/>
      <c r="N698" s="87"/>
      <c r="O698" s="87"/>
      <c r="P698" s="87"/>
      <c r="Q698" s="87"/>
      <c r="R698" s="87"/>
      <c r="S698" s="87"/>
      <c r="T698" s="87"/>
      <c r="U698" s="87"/>
      <c r="V698" s="87"/>
      <c r="W698" s="87"/>
      <c r="X698" s="87"/>
      <c r="Y698" s="87"/>
      <c r="Z698" s="87"/>
    </row>
    <row r="699" spans="1:26" ht="25.5" customHeight="1" x14ac:dyDescent="0.3">
      <c r="A699" s="87"/>
      <c r="B699" s="87"/>
      <c r="C699" s="87"/>
      <c r="D699" s="87"/>
      <c r="E699" s="87"/>
      <c r="F699" s="87"/>
      <c r="G699" s="87"/>
      <c r="H699" s="87"/>
      <c r="I699" s="87"/>
      <c r="J699" s="87"/>
      <c r="K699" s="87"/>
      <c r="L699" s="87"/>
      <c r="M699" s="87"/>
      <c r="N699" s="87"/>
      <c r="O699" s="87"/>
      <c r="P699" s="87"/>
      <c r="Q699" s="87"/>
      <c r="R699" s="87"/>
      <c r="S699" s="87"/>
      <c r="T699" s="87"/>
      <c r="U699" s="87"/>
      <c r="V699" s="87"/>
      <c r="W699" s="87"/>
      <c r="X699" s="87"/>
      <c r="Y699" s="87"/>
      <c r="Z699" s="87"/>
    </row>
    <row r="700" spans="1:26" ht="25.5" customHeight="1" x14ac:dyDescent="0.3">
      <c r="A700" s="87"/>
      <c r="B700" s="87"/>
      <c r="C700" s="87"/>
      <c r="D700" s="87"/>
      <c r="E700" s="87"/>
      <c r="F700" s="87"/>
      <c r="G700" s="87"/>
      <c r="H700" s="87"/>
      <c r="I700" s="87"/>
      <c r="J700" s="87"/>
      <c r="K700" s="87"/>
      <c r="L700" s="87"/>
      <c r="M700" s="87"/>
      <c r="N700" s="87"/>
      <c r="O700" s="87"/>
      <c r="P700" s="87"/>
      <c r="Q700" s="87"/>
      <c r="R700" s="87"/>
      <c r="S700" s="87"/>
      <c r="T700" s="87"/>
      <c r="U700" s="87"/>
      <c r="V700" s="87"/>
      <c r="W700" s="87"/>
      <c r="X700" s="87"/>
      <c r="Y700" s="87"/>
      <c r="Z700" s="87"/>
    </row>
    <row r="701" spans="1:26" ht="25.5" customHeight="1" x14ac:dyDescent="0.3">
      <c r="A701" s="87"/>
      <c r="B701" s="87"/>
      <c r="C701" s="87"/>
      <c r="D701" s="87"/>
      <c r="E701" s="87"/>
      <c r="F701" s="87"/>
      <c r="G701" s="87"/>
      <c r="H701" s="87"/>
      <c r="I701" s="87"/>
      <c r="J701" s="87"/>
      <c r="K701" s="87"/>
      <c r="L701" s="87"/>
      <c r="M701" s="87"/>
      <c r="N701" s="87"/>
      <c r="O701" s="87"/>
      <c r="P701" s="87"/>
      <c r="Q701" s="87"/>
      <c r="R701" s="87"/>
      <c r="S701" s="87"/>
      <c r="T701" s="87"/>
      <c r="U701" s="87"/>
      <c r="V701" s="87"/>
      <c r="W701" s="87"/>
      <c r="X701" s="87"/>
      <c r="Y701" s="87"/>
      <c r="Z701" s="87"/>
    </row>
    <row r="702" spans="1:26" ht="25.5" customHeight="1" x14ac:dyDescent="0.3">
      <c r="A702" s="87"/>
      <c r="B702" s="87"/>
      <c r="C702" s="87"/>
      <c r="D702" s="87"/>
      <c r="E702" s="87"/>
      <c r="F702" s="87"/>
      <c r="G702" s="87"/>
      <c r="H702" s="87"/>
      <c r="I702" s="87"/>
      <c r="J702" s="87"/>
      <c r="K702" s="87"/>
      <c r="L702" s="87"/>
      <c r="M702" s="87"/>
      <c r="N702" s="87"/>
      <c r="O702" s="87"/>
      <c r="P702" s="87"/>
      <c r="Q702" s="87"/>
      <c r="R702" s="87"/>
      <c r="S702" s="87"/>
      <c r="T702" s="87"/>
      <c r="U702" s="87"/>
      <c r="V702" s="87"/>
      <c r="W702" s="87"/>
      <c r="X702" s="87"/>
      <c r="Y702" s="87"/>
      <c r="Z702" s="87"/>
    </row>
    <row r="703" spans="1:26" ht="25.5" customHeight="1" x14ac:dyDescent="0.3">
      <c r="A703" s="87"/>
      <c r="B703" s="87"/>
      <c r="C703" s="87"/>
      <c r="D703" s="87"/>
      <c r="E703" s="87"/>
      <c r="F703" s="87"/>
      <c r="G703" s="87"/>
      <c r="H703" s="87"/>
      <c r="I703" s="87"/>
      <c r="J703" s="87"/>
      <c r="K703" s="87"/>
      <c r="L703" s="87"/>
      <c r="M703" s="87"/>
      <c r="N703" s="87"/>
      <c r="O703" s="87"/>
      <c r="P703" s="87"/>
      <c r="Q703" s="87"/>
      <c r="R703" s="87"/>
      <c r="S703" s="87"/>
      <c r="T703" s="87"/>
      <c r="U703" s="87"/>
      <c r="V703" s="87"/>
      <c r="W703" s="87"/>
      <c r="X703" s="87"/>
      <c r="Y703" s="87"/>
      <c r="Z703" s="87"/>
    </row>
    <row r="704" spans="1:26" ht="25.5" customHeight="1" x14ac:dyDescent="0.3">
      <c r="A704" s="87"/>
      <c r="B704" s="87"/>
      <c r="C704" s="87"/>
      <c r="D704" s="87"/>
      <c r="E704" s="87"/>
      <c r="F704" s="87"/>
      <c r="G704" s="87"/>
      <c r="H704" s="87"/>
      <c r="I704" s="87"/>
      <c r="J704" s="87"/>
      <c r="K704" s="87"/>
      <c r="L704" s="87"/>
      <c r="M704" s="87"/>
      <c r="N704" s="87"/>
      <c r="O704" s="87"/>
      <c r="P704" s="87"/>
      <c r="Q704" s="87"/>
      <c r="R704" s="87"/>
      <c r="S704" s="87"/>
      <c r="T704" s="87"/>
      <c r="U704" s="87"/>
      <c r="V704" s="87"/>
      <c r="W704" s="87"/>
      <c r="X704" s="87"/>
      <c r="Y704" s="87"/>
      <c r="Z704" s="87"/>
    </row>
    <row r="705" spans="1:26" ht="25.5" customHeight="1" x14ac:dyDescent="0.3">
      <c r="A705" s="87"/>
      <c r="B705" s="87"/>
      <c r="C705" s="87"/>
      <c r="D705" s="87"/>
      <c r="E705" s="87"/>
      <c r="F705" s="87"/>
      <c r="G705" s="87"/>
      <c r="H705" s="87"/>
      <c r="I705" s="87"/>
      <c r="J705" s="87"/>
      <c r="K705" s="87"/>
      <c r="L705" s="87"/>
      <c r="M705" s="87"/>
      <c r="N705" s="87"/>
      <c r="O705" s="87"/>
      <c r="P705" s="87"/>
      <c r="Q705" s="87"/>
      <c r="R705" s="87"/>
      <c r="S705" s="87"/>
      <c r="T705" s="87"/>
      <c r="U705" s="87"/>
      <c r="V705" s="87"/>
      <c r="W705" s="87"/>
      <c r="X705" s="87"/>
      <c r="Y705" s="87"/>
      <c r="Z705" s="87"/>
    </row>
    <row r="706" spans="1:26" ht="25.5" customHeight="1" x14ac:dyDescent="0.3">
      <c r="A706" s="87"/>
      <c r="B706" s="87"/>
      <c r="C706" s="87"/>
      <c r="D706" s="87"/>
      <c r="E706" s="87"/>
      <c r="F706" s="87"/>
      <c r="G706" s="87"/>
      <c r="H706" s="87"/>
      <c r="I706" s="87"/>
      <c r="J706" s="87"/>
      <c r="K706" s="87"/>
      <c r="L706" s="87"/>
      <c r="M706" s="87"/>
      <c r="N706" s="87"/>
      <c r="O706" s="87"/>
      <c r="P706" s="87"/>
      <c r="Q706" s="87"/>
      <c r="R706" s="87"/>
      <c r="S706" s="87"/>
      <c r="T706" s="87"/>
      <c r="U706" s="87"/>
      <c r="V706" s="87"/>
      <c r="W706" s="87"/>
      <c r="X706" s="87"/>
      <c r="Y706" s="87"/>
      <c r="Z706" s="87"/>
    </row>
    <row r="707" spans="1:26" ht="25.5" customHeight="1" x14ac:dyDescent="0.3">
      <c r="A707" s="87"/>
      <c r="B707" s="87"/>
      <c r="C707" s="87"/>
      <c r="D707" s="87"/>
      <c r="E707" s="87"/>
      <c r="F707" s="87"/>
      <c r="G707" s="87"/>
      <c r="H707" s="87"/>
      <c r="I707" s="87"/>
      <c r="J707" s="87"/>
      <c r="K707" s="87"/>
      <c r="L707" s="87"/>
      <c r="M707" s="87"/>
      <c r="N707" s="87"/>
      <c r="O707" s="87"/>
      <c r="P707" s="87"/>
      <c r="Q707" s="87"/>
      <c r="R707" s="87"/>
      <c r="S707" s="87"/>
      <c r="T707" s="87"/>
      <c r="U707" s="87"/>
      <c r="V707" s="87"/>
      <c r="W707" s="87"/>
      <c r="X707" s="87"/>
      <c r="Y707" s="87"/>
      <c r="Z707" s="87"/>
    </row>
    <row r="708" spans="1:26" ht="25.5" customHeight="1" x14ac:dyDescent="0.3">
      <c r="A708" s="87"/>
      <c r="B708" s="87"/>
      <c r="C708" s="87"/>
      <c r="D708" s="87"/>
      <c r="E708" s="87"/>
      <c r="F708" s="87"/>
      <c r="G708" s="87"/>
      <c r="H708" s="87"/>
      <c r="I708" s="87"/>
      <c r="J708" s="87"/>
      <c r="K708" s="87"/>
      <c r="L708" s="87"/>
      <c r="M708" s="87"/>
      <c r="N708" s="87"/>
      <c r="O708" s="87"/>
      <c r="P708" s="87"/>
      <c r="Q708" s="87"/>
      <c r="R708" s="87"/>
      <c r="S708" s="87"/>
      <c r="T708" s="87"/>
      <c r="U708" s="87"/>
      <c r="V708" s="87"/>
      <c r="W708" s="87"/>
      <c r="X708" s="87"/>
      <c r="Y708" s="87"/>
      <c r="Z708" s="87"/>
    </row>
    <row r="709" spans="1:26" ht="25.5" customHeight="1" x14ac:dyDescent="0.3">
      <c r="A709" s="87"/>
      <c r="B709" s="87"/>
      <c r="C709" s="87"/>
      <c r="D709" s="87"/>
      <c r="E709" s="87"/>
      <c r="F709" s="87"/>
      <c r="G709" s="87"/>
      <c r="H709" s="87"/>
      <c r="I709" s="87"/>
      <c r="J709" s="87"/>
      <c r="K709" s="87"/>
      <c r="L709" s="87"/>
      <c r="M709" s="87"/>
      <c r="N709" s="87"/>
      <c r="O709" s="87"/>
      <c r="P709" s="87"/>
      <c r="Q709" s="87"/>
      <c r="R709" s="87"/>
      <c r="S709" s="87"/>
      <c r="T709" s="87"/>
      <c r="U709" s="87"/>
      <c r="V709" s="87"/>
      <c r="W709" s="87"/>
      <c r="X709" s="87"/>
      <c r="Y709" s="87"/>
      <c r="Z709" s="87"/>
    </row>
    <row r="710" spans="1:26" ht="25.5" customHeight="1" x14ac:dyDescent="0.3">
      <c r="A710" s="87"/>
      <c r="B710" s="87"/>
      <c r="C710" s="87"/>
      <c r="D710" s="87"/>
      <c r="E710" s="87"/>
      <c r="F710" s="87"/>
      <c r="G710" s="87"/>
      <c r="H710" s="87"/>
      <c r="I710" s="87"/>
      <c r="J710" s="87"/>
      <c r="K710" s="87"/>
      <c r="L710" s="87"/>
      <c r="M710" s="87"/>
      <c r="N710" s="87"/>
      <c r="O710" s="87"/>
      <c r="P710" s="87"/>
      <c r="Q710" s="87"/>
      <c r="R710" s="87"/>
      <c r="S710" s="87"/>
      <c r="T710" s="87"/>
      <c r="U710" s="87"/>
      <c r="V710" s="87"/>
      <c r="W710" s="87"/>
      <c r="X710" s="87"/>
      <c r="Y710" s="87"/>
      <c r="Z710" s="87"/>
    </row>
    <row r="711" spans="1:26" ht="25.5" customHeight="1" x14ac:dyDescent="0.3">
      <c r="A711" s="87"/>
      <c r="B711" s="87"/>
      <c r="C711" s="87"/>
      <c r="D711" s="87"/>
      <c r="E711" s="87"/>
      <c r="F711" s="87"/>
      <c r="G711" s="87"/>
      <c r="H711" s="87"/>
      <c r="I711" s="87"/>
      <c r="J711" s="87"/>
      <c r="K711" s="87"/>
      <c r="L711" s="87"/>
      <c r="M711" s="87"/>
      <c r="N711" s="87"/>
      <c r="O711" s="87"/>
      <c r="P711" s="87"/>
      <c r="Q711" s="87"/>
      <c r="R711" s="87"/>
      <c r="S711" s="87"/>
      <c r="T711" s="87"/>
      <c r="U711" s="87"/>
      <c r="V711" s="87"/>
      <c r="W711" s="87"/>
      <c r="X711" s="87"/>
      <c r="Y711" s="87"/>
      <c r="Z711" s="87"/>
    </row>
    <row r="712" spans="1:26" ht="25.5" customHeight="1" x14ac:dyDescent="0.3">
      <c r="A712" s="87"/>
      <c r="B712" s="87"/>
      <c r="C712" s="87"/>
      <c r="D712" s="87"/>
      <c r="E712" s="87"/>
      <c r="F712" s="87"/>
      <c r="G712" s="87"/>
      <c r="H712" s="87"/>
      <c r="I712" s="87"/>
      <c r="J712" s="87"/>
      <c r="K712" s="87"/>
      <c r="L712" s="87"/>
      <c r="M712" s="87"/>
      <c r="N712" s="87"/>
      <c r="O712" s="87"/>
      <c r="P712" s="87"/>
      <c r="Q712" s="87"/>
      <c r="R712" s="87"/>
      <c r="S712" s="87"/>
      <c r="T712" s="87"/>
      <c r="U712" s="87"/>
      <c r="V712" s="87"/>
      <c r="W712" s="87"/>
      <c r="X712" s="87"/>
      <c r="Y712" s="87"/>
      <c r="Z712" s="87"/>
    </row>
    <row r="713" spans="1:26" ht="25.5" customHeight="1" x14ac:dyDescent="0.3">
      <c r="A713" s="87"/>
      <c r="B713" s="87"/>
      <c r="C713" s="87"/>
      <c r="D713" s="87"/>
      <c r="E713" s="87"/>
      <c r="F713" s="87"/>
      <c r="G713" s="87"/>
      <c r="H713" s="87"/>
      <c r="I713" s="87"/>
      <c r="J713" s="87"/>
      <c r="K713" s="87"/>
      <c r="L713" s="87"/>
      <c r="M713" s="87"/>
      <c r="N713" s="87"/>
      <c r="O713" s="87"/>
      <c r="P713" s="87"/>
      <c r="Q713" s="87"/>
      <c r="R713" s="87"/>
      <c r="S713" s="87"/>
      <c r="T713" s="87"/>
      <c r="U713" s="87"/>
      <c r="V713" s="87"/>
      <c r="W713" s="87"/>
      <c r="X713" s="87"/>
      <c r="Y713" s="87"/>
      <c r="Z713" s="87"/>
    </row>
    <row r="714" spans="1:26" ht="25.5" customHeight="1" x14ac:dyDescent="0.3">
      <c r="A714" s="87"/>
      <c r="B714" s="87"/>
      <c r="C714" s="87"/>
      <c r="D714" s="87"/>
      <c r="E714" s="87"/>
      <c r="F714" s="87"/>
      <c r="G714" s="87"/>
      <c r="H714" s="87"/>
      <c r="I714" s="87"/>
      <c r="J714" s="87"/>
      <c r="K714" s="87"/>
      <c r="L714" s="87"/>
      <c r="M714" s="87"/>
      <c r="N714" s="87"/>
      <c r="O714" s="87"/>
      <c r="P714" s="87"/>
      <c r="Q714" s="87"/>
      <c r="R714" s="87"/>
      <c r="S714" s="87"/>
      <c r="T714" s="87"/>
      <c r="U714" s="87"/>
      <c r="V714" s="87"/>
      <c r="W714" s="87"/>
      <c r="X714" s="87"/>
      <c r="Y714" s="87"/>
      <c r="Z714" s="87"/>
    </row>
    <row r="715" spans="1:26" ht="25.5" customHeight="1" x14ac:dyDescent="0.3">
      <c r="A715" s="87"/>
      <c r="B715" s="87"/>
      <c r="C715" s="87"/>
      <c r="D715" s="87"/>
      <c r="E715" s="87"/>
      <c r="F715" s="87"/>
      <c r="G715" s="87"/>
      <c r="H715" s="87"/>
      <c r="I715" s="87"/>
      <c r="J715" s="87"/>
      <c r="K715" s="87"/>
      <c r="L715" s="87"/>
      <c r="M715" s="87"/>
      <c r="N715" s="87"/>
      <c r="O715" s="87"/>
      <c r="P715" s="87"/>
      <c r="Q715" s="87"/>
      <c r="R715" s="87"/>
      <c r="S715" s="87"/>
      <c r="T715" s="87"/>
      <c r="U715" s="87"/>
      <c r="V715" s="87"/>
      <c r="W715" s="87"/>
      <c r="X715" s="87"/>
      <c r="Y715" s="87"/>
      <c r="Z715" s="87"/>
    </row>
    <row r="716" spans="1:26" ht="25.5" customHeight="1" x14ac:dyDescent="0.3">
      <c r="A716" s="87"/>
      <c r="B716" s="87"/>
      <c r="C716" s="87"/>
      <c r="D716" s="87"/>
      <c r="E716" s="87"/>
      <c r="F716" s="87"/>
      <c r="G716" s="87"/>
      <c r="H716" s="87"/>
      <c r="I716" s="87"/>
      <c r="J716" s="87"/>
      <c r="K716" s="87"/>
      <c r="L716" s="87"/>
      <c r="M716" s="87"/>
      <c r="N716" s="87"/>
      <c r="O716" s="87"/>
      <c r="P716" s="87"/>
      <c r="Q716" s="87"/>
      <c r="R716" s="87"/>
      <c r="S716" s="87"/>
      <c r="T716" s="87"/>
      <c r="U716" s="87"/>
      <c r="V716" s="87"/>
      <c r="W716" s="87"/>
      <c r="X716" s="87"/>
      <c r="Y716" s="87"/>
      <c r="Z716" s="87"/>
    </row>
    <row r="717" spans="1:26" ht="25.5" customHeight="1" x14ac:dyDescent="0.3">
      <c r="A717" s="87"/>
      <c r="B717" s="87"/>
      <c r="C717" s="87"/>
      <c r="D717" s="87"/>
      <c r="E717" s="87"/>
      <c r="F717" s="87"/>
      <c r="G717" s="87"/>
      <c r="H717" s="87"/>
      <c r="I717" s="87"/>
      <c r="J717" s="87"/>
      <c r="K717" s="87"/>
      <c r="L717" s="87"/>
      <c r="M717" s="87"/>
      <c r="N717" s="87"/>
      <c r="O717" s="87"/>
      <c r="P717" s="87"/>
      <c r="Q717" s="87"/>
      <c r="R717" s="87"/>
      <c r="S717" s="87"/>
      <c r="T717" s="87"/>
      <c r="U717" s="87"/>
      <c r="V717" s="87"/>
      <c r="W717" s="87"/>
      <c r="X717" s="87"/>
      <c r="Y717" s="87"/>
      <c r="Z717" s="87"/>
    </row>
    <row r="718" spans="1:26" ht="25.5" customHeight="1" x14ac:dyDescent="0.3">
      <c r="A718" s="87"/>
      <c r="B718" s="87"/>
      <c r="C718" s="87"/>
      <c r="D718" s="87"/>
      <c r="E718" s="87"/>
      <c r="F718" s="87"/>
      <c r="G718" s="87"/>
      <c r="H718" s="87"/>
      <c r="I718" s="87"/>
      <c r="J718" s="87"/>
      <c r="K718" s="87"/>
      <c r="L718" s="87"/>
      <c r="M718" s="87"/>
      <c r="N718" s="87"/>
      <c r="O718" s="87"/>
      <c r="P718" s="87"/>
      <c r="Q718" s="87"/>
      <c r="R718" s="87"/>
      <c r="S718" s="87"/>
      <c r="T718" s="87"/>
      <c r="U718" s="87"/>
      <c r="V718" s="87"/>
      <c r="W718" s="87"/>
      <c r="X718" s="87"/>
      <c r="Y718" s="87"/>
      <c r="Z718" s="87"/>
    </row>
    <row r="719" spans="1:26" ht="25.5" customHeight="1" x14ac:dyDescent="0.3">
      <c r="A719" s="87"/>
      <c r="B719" s="87"/>
      <c r="C719" s="87"/>
      <c r="D719" s="87"/>
      <c r="E719" s="87"/>
      <c r="F719" s="87"/>
      <c r="G719" s="87"/>
      <c r="H719" s="87"/>
      <c r="I719" s="87"/>
      <c r="J719" s="87"/>
      <c r="K719" s="87"/>
      <c r="L719" s="87"/>
      <c r="M719" s="87"/>
      <c r="N719" s="87"/>
      <c r="O719" s="87"/>
      <c r="P719" s="87"/>
      <c r="Q719" s="87"/>
      <c r="R719" s="87"/>
      <c r="S719" s="87"/>
      <c r="T719" s="87"/>
      <c r="U719" s="87"/>
      <c r="V719" s="87"/>
      <c r="W719" s="87"/>
      <c r="X719" s="87"/>
      <c r="Y719" s="87"/>
      <c r="Z719" s="87"/>
    </row>
    <row r="720" spans="1:26" ht="25.5" customHeight="1" x14ac:dyDescent="0.3">
      <c r="A720" s="87"/>
      <c r="B720" s="87"/>
      <c r="C720" s="87"/>
      <c r="D720" s="87"/>
      <c r="E720" s="87"/>
      <c r="F720" s="87"/>
      <c r="G720" s="87"/>
      <c r="H720" s="87"/>
      <c r="I720" s="87"/>
      <c r="J720" s="87"/>
      <c r="K720" s="87"/>
      <c r="L720" s="87"/>
      <c r="M720" s="87"/>
      <c r="N720" s="87"/>
      <c r="O720" s="87"/>
      <c r="P720" s="87"/>
      <c r="Q720" s="87"/>
      <c r="R720" s="87"/>
      <c r="S720" s="87"/>
      <c r="T720" s="87"/>
      <c r="U720" s="87"/>
      <c r="V720" s="87"/>
      <c r="W720" s="87"/>
      <c r="X720" s="87"/>
      <c r="Y720" s="87"/>
      <c r="Z720" s="87"/>
    </row>
    <row r="721" spans="1:26" ht="25.5" customHeight="1" x14ac:dyDescent="0.3">
      <c r="A721" s="87"/>
      <c r="B721" s="87"/>
      <c r="C721" s="87"/>
      <c r="D721" s="87"/>
      <c r="E721" s="87"/>
      <c r="F721" s="87"/>
      <c r="G721" s="87"/>
      <c r="H721" s="87"/>
      <c r="I721" s="87"/>
      <c r="J721" s="87"/>
      <c r="K721" s="87"/>
      <c r="L721" s="87"/>
      <c r="M721" s="87"/>
      <c r="N721" s="87"/>
      <c r="O721" s="87"/>
      <c r="P721" s="87"/>
      <c r="Q721" s="87"/>
      <c r="R721" s="87"/>
      <c r="S721" s="87"/>
      <c r="T721" s="87"/>
      <c r="U721" s="87"/>
      <c r="V721" s="87"/>
      <c r="W721" s="87"/>
      <c r="X721" s="87"/>
      <c r="Y721" s="87"/>
      <c r="Z721" s="87"/>
    </row>
    <row r="722" spans="1:26" ht="25.5" customHeight="1" x14ac:dyDescent="0.3">
      <c r="A722" s="87"/>
      <c r="B722" s="87"/>
      <c r="C722" s="87"/>
      <c r="D722" s="87"/>
      <c r="E722" s="87"/>
      <c r="F722" s="87"/>
      <c r="G722" s="87"/>
      <c r="H722" s="87"/>
      <c r="I722" s="87"/>
      <c r="J722" s="87"/>
      <c r="K722" s="87"/>
      <c r="L722" s="87"/>
      <c r="M722" s="87"/>
      <c r="N722" s="87"/>
      <c r="O722" s="87"/>
      <c r="P722" s="87"/>
      <c r="Q722" s="87"/>
      <c r="R722" s="87"/>
      <c r="S722" s="87"/>
      <c r="T722" s="87"/>
      <c r="U722" s="87"/>
      <c r="V722" s="87"/>
      <c r="W722" s="87"/>
      <c r="X722" s="87"/>
      <c r="Y722" s="87"/>
      <c r="Z722" s="87"/>
    </row>
    <row r="723" spans="1:26" ht="25.5" customHeight="1" x14ac:dyDescent="0.3">
      <c r="A723" s="87"/>
      <c r="B723" s="87"/>
      <c r="C723" s="87"/>
      <c r="D723" s="87"/>
      <c r="E723" s="87"/>
      <c r="F723" s="87"/>
      <c r="G723" s="87"/>
      <c r="H723" s="87"/>
      <c r="I723" s="87"/>
      <c r="J723" s="87"/>
      <c r="K723" s="87"/>
      <c r="L723" s="87"/>
      <c r="M723" s="87"/>
      <c r="N723" s="87"/>
      <c r="O723" s="87"/>
      <c r="P723" s="87"/>
      <c r="Q723" s="87"/>
      <c r="R723" s="87"/>
      <c r="S723" s="87"/>
      <c r="T723" s="87"/>
      <c r="U723" s="87"/>
      <c r="V723" s="87"/>
      <c r="W723" s="87"/>
      <c r="X723" s="87"/>
      <c r="Y723" s="87"/>
      <c r="Z723" s="87"/>
    </row>
    <row r="724" spans="1:26" ht="25.5" customHeight="1" x14ac:dyDescent="0.3">
      <c r="A724" s="87"/>
      <c r="B724" s="87"/>
      <c r="C724" s="87"/>
      <c r="D724" s="87"/>
      <c r="E724" s="87"/>
      <c r="F724" s="87"/>
      <c r="G724" s="87"/>
      <c r="H724" s="87"/>
      <c r="I724" s="87"/>
      <c r="J724" s="87"/>
      <c r="K724" s="87"/>
      <c r="L724" s="87"/>
      <c r="M724" s="87"/>
      <c r="N724" s="87"/>
      <c r="O724" s="87"/>
      <c r="P724" s="87"/>
      <c r="Q724" s="87"/>
      <c r="R724" s="87"/>
      <c r="S724" s="87"/>
      <c r="T724" s="87"/>
      <c r="U724" s="87"/>
      <c r="V724" s="87"/>
      <c r="W724" s="87"/>
      <c r="X724" s="87"/>
      <c r="Y724" s="87"/>
      <c r="Z724" s="87"/>
    </row>
    <row r="725" spans="1:26" ht="25.5" customHeight="1" x14ac:dyDescent="0.3">
      <c r="A725" s="87"/>
      <c r="B725" s="87"/>
      <c r="C725" s="87"/>
      <c r="D725" s="87"/>
      <c r="E725" s="87"/>
      <c r="F725" s="87"/>
      <c r="G725" s="87"/>
      <c r="H725" s="87"/>
      <c r="I725" s="87"/>
      <c r="J725" s="87"/>
      <c r="K725" s="87"/>
      <c r="L725" s="87"/>
      <c r="M725" s="87"/>
      <c r="N725" s="87"/>
      <c r="O725" s="87"/>
      <c r="P725" s="87"/>
      <c r="Q725" s="87"/>
      <c r="R725" s="87"/>
      <c r="S725" s="87"/>
      <c r="T725" s="87"/>
      <c r="U725" s="87"/>
      <c r="V725" s="87"/>
      <c r="W725" s="87"/>
      <c r="X725" s="87"/>
      <c r="Y725" s="87"/>
      <c r="Z725" s="87"/>
    </row>
    <row r="726" spans="1:26" ht="25.5" customHeight="1" x14ac:dyDescent="0.3">
      <c r="A726" s="87"/>
      <c r="B726" s="87"/>
      <c r="C726" s="87"/>
      <c r="D726" s="87"/>
      <c r="E726" s="87"/>
      <c r="F726" s="87"/>
      <c r="G726" s="87"/>
      <c r="H726" s="87"/>
      <c r="I726" s="87"/>
      <c r="J726" s="87"/>
      <c r="K726" s="87"/>
      <c r="L726" s="87"/>
      <c r="M726" s="87"/>
      <c r="N726" s="87"/>
      <c r="O726" s="87"/>
      <c r="P726" s="87"/>
      <c r="Q726" s="87"/>
      <c r="R726" s="87"/>
      <c r="S726" s="87"/>
      <c r="T726" s="87"/>
      <c r="U726" s="87"/>
      <c r="V726" s="87"/>
      <c r="W726" s="87"/>
      <c r="X726" s="87"/>
      <c r="Y726" s="87"/>
      <c r="Z726" s="87"/>
    </row>
    <row r="727" spans="1:26" ht="25.5" customHeight="1" x14ac:dyDescent="0.3">
      <c r="A727" s="87"/>
      <c r="B727" s="87"/>
      <c r="C727" s="87"/>
      <c r="D727" s="87"/>
      <c r="E727" s="87"/>
      <c r="F727" s="87"/>
      <c r="G727" s="87"/>
      <c r="H727" s="87"/>
      <c r="I727" s="87"/>
      <c r="J727" s="87"/>
      <c r="K727" s="87"/>
      <c r="L727" s="87"/>
      <c r="M727" s="87"/>
      <c r="N727" s="87"/>
      <c r="O727" s="87"/>
      <c r="P727" s="87"/>
      <c r="Q727" s="87"/>
      <c r="R727" s="87"/>
      <c r="S727" s="87"/>
      <c r="T727" s="87"/>
      <c r="U727" s="87"/>
      <c r="V727" s="87"/>
      <c r="W727" s="87"/>
      <c r="X727" s="87"/>
      <c r="Y727" s="87"/>
      <c r="Z727" s="87"/>
    </row>
    <row r="728" spans="1:26" ht="25.5" customHeight="1" x14ac:dyDescent="0.3">
      <c r="A728" s="87"/>
      <c r="B728" s="87"/>
      <c r="C728" s="87"/>
      <c r="D728" s="87"/>
      <c r="E728" s="87"/>
      <c r="F728" s="87"/>
      <c r="G728" s="87"/>
      <c r="H728" s="87"/>
      <c r="I728" s="87"/>
      <c r="J728" s="87"/>
      <c r="K728" s="87"/>
      <c r="L728" s="87"/>
      <c r="M728" s="87"/>
      <c r="N728" s="87"/>
      <c r="O728" s="87"/>
      <c r="P728" s="87"/>
      <c r="Q728" s="87"/>
      <c r="R728" s="87"/>
      <c r="S728" s="87"/>
      <c r="T728" s="87"/>
      <c r="U728" s="87"/>
      <c r="V728" s="87"/>
      <c r="W728" s="87"/>
      <c r="X728" s="87"/>
      <c r="Y728" s="87"/>
      <c r="Z728" s="87"/>
    </row>
    <row r="729" spans="1:26" ht="25.5" customHeight="1" x14ac:dyDescent="0.3">
      <c r="A729" s="87"/>
      <c r="B729" s="87"/>
      <c r="C729" s="87"/>
      <c r="D729" s="87"/>
      <c r="E729" s="87"/>
      <c r="F729" s="87"/>
      <c r="G729" s="87"/>
      <c r="H729" s="87"/>
      <c r="I729" s="87"/>
      <c r="J729" s="87"/>
      <c r="K729" s="87"/>
      <c r="L729" s="87"/>
      <c r="M729" s="87"/>
      <c r="N729" s="87"/>
      <c r="O729" s="87"/>
      <c r="P729" s="87"/>
      <c r="Q729" s="87"/>
      <c r="R729" s="87"/>
      <c r="S729" s="87"/>
      <c r="T729" s="87"/>
      <c r="U729" s="87"/>
      <c r="V729" s="87"/>
      <c r="W729" s="87"/>
      <c r="X729" s="87"/>
      <c r="Y729" s="87"/>
      <c r="Z729" s="87"/>
    </row>
    <row r="730" spans="1:26" ht="25.5" customHeight="1" x14ac:dyDescent="0.3">
      <c r="A730" s="87"/>
      <c r="B730" s="87"/>
      <c r="C730" s="87"/>
      <c r="D730" s="87"/>
      <c r="E730" s="87"/>
      <c r="F730" s="87"/>
      <c r="G730" s="87"/>
      <c r="H730" s="87"/>
      <c r="I730" s="87"/>
      <c r="J730" s="87"/>
      <c r="K730" s="87"/>
      <c r="L730" s="87"/>
      <c r="M730" s="87"/>
      <c r="N730" s="87"/>
      <c r="O730" s="87"/>
      <c r="P730" s="87"/>
      <c r="Q730" s="87"/>
      <c r="R730" s="87"/>
      <c r="S730" s="87"/>
      <c r="T730" s="87"/>
      <c r="U730" s="87"/>
      <c r="V730" s="87"/>
      <c r="W730" s="87"/>
      <c r="X730" s="87"/>
      <c r="Y730" s="87"/>
      <c r="Z730" s="87"/>
    </row>
    <row r="731" spans="1:26" ht="25.5" customHeight="1" x14ac:dyDescent="0.3">
      <c r="A731" s="87"/>
      <c r="B731" s="87"/>
      <c r="C731" s="87"/>
      <c r="D731" s="87"/>
      <c r="E731" s="87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</row>
    <row r="732" spans="1:26" ht="25.5" customHeight="1" x14ac:dyDescent="0.3">
      <c r="A732" s="87"/>
      <c r="B732" s="87"/>
      <c r="C732" s="87"/>
      <c r="D732" s="87"/>
      <c r="E732" s="87"/>
      <c r="F732" s="87"/>
      <c r="G732" s="87"/>
      <c r="H732" s="87"/>
      <c r="I732" s="87"/>
      <c r="J732" s="87"/>
      <c r="K732" s="87"/>
      <c r="L732" s="87"/>
      <c r="M732" s="87"/>
      <c r="N732" s="87"/>
      <c r="O732" s="87"/>
      <c r="P732" s="87"/>
      <c r="Q732" s="87"/>
      <c r="R732" s="87"/>
      <c r="S732" s="87"/>
      <c r="T732" s="87"/>
      <c r="U732" s="87"/>
      <c r="V732" s="87"/>
      <c r="W732" s="87"/>
      <c r="X732" s="87"/>
      <c r="Y732" s="87"/>
      <c r="Z732" s="87"/>
    </row>
    <row r="733" spans="1:26" ht="25.5" customHeight="1" x14ac:dyDescent="0.3">
      <c r="A733" s="87"/>
      <c r="B733" s="87"/>
      <c r="C733" s="87"/>
      <c r="D733" s="87"/>
      <c r="E733" s="87"/>
      <c r="F733" s="87"/>
      <c r="G733" s="87"/>
      <c r="H733" s="87"/>
      <c r="I733" s="87"/>
      <c r="J733" s="87"/>
      <c r="K733" s="87"/>
      <c r="L733" s="87"/>
      <c r="M733" s="87"/>
      <c r="N733" s="87"/>
      <c r="O733" s="87"/>
      <c r="P733" s="87"/>
      <c r="Q733" s="87"/>
      <c r="R733" s="87"/>
      <c r="S733" s="87"/>
      <c r="T733" s="87"/>
      <c r="U733" s="87"/>
      <c r="V733" s="87"/>
      <c r="W733" s="87"/>
      <c r="X733" s="87"/>
      <c r="Y733" s="87"/>
      <c r="Z733" s="87"/>
    </row>
    <row r="734" spans="1:26" ht="25.5" customHeight="1" x14ac:dyDescent="0.3">
      <c r="A734" s="87"/>
      <c r="B734" s="87"/>
      <c r="C734" s="87"/>
      <c r="D734" s="87"/>
      <c r="E734" s="87"/>
      <c r="F734" s="87"/>
      <c r="G734" s="87"/>
      <c r="H734" s="87"/>
      <c r="I734" s="87"/>
      <c r="J734" s="87"/>
      <c r="K734" s="87"/>
      <c r="L734" s="87"/>
      <c r="M734" s="87"/>
      <c r="N734" s="87"/>
      <c r="O734" s="87"/>
      <c r="P734" s="87"/>
      <c r="Q734" s="87"/>
      <c r="R734" s="87"/>
      <c r="S734" s="87"/>
      <c r="T734" s="87"/>
      <c r="U734" s="87"/>
      <c r="V734" s="87"/>
      <c r="W734" s="87"/>
      <c r="X734" s="87"/>
      <c r="Y734" s="87"/>
      <c r="Z734" s="87"/>
    </row>
    <row r="735" spans="1:26" ht="25.5" customHeight="1" x14ac:dyDescent="0.3">
      <c r="A735" s="87"/>
      <c r="B735" s="87"/>
      <c r="C735" s="87"/>
      <c r="D735" s="87"/>
      <c r="E735" s="87"/>
      <c r="F735" s="87"/>
      <c r="G735" s="87"/>
      <c r="H735" s="87"/>
      <c r="I735" s="87"/>
      <c r="J735" s="87"/>
      <c r="K735" s="87"/>
      <c r="L735" s="87"/>
      <c r="M735" s="87"/>
      <c r="N735" s="87"/>
      <c r="O735" s="87"/>
      <c r="P735" s="87"/>
      <c r="Q735" s="87"/>
      <c r="R735" s="87"/>
      <c r="S735" s="87"/>
      <c r="T735" s="87"/>
      <c r="U735" s="87"/>
      <c r="V735" s="87"/>
      <c r="W735" s="87"/>
      <c r="X735" s="87"/>
      <c r="Y735" s="87"/>
      <c r="Z735" s="87"/>
    </row>
    <row r="736" spans="1:26" ht="25.5" customHeight="1" x14ac:dyDescent="0.3">
      <c r="A736" s="87"/>
      <c r="B736" s="87"/>
      <c r="C736" s="87"/>
      <c r="D736" s="87"/>
      <c r="E736" s="87"/>
      <c r="F736" s="87"/>
      <c r="G736" s="87"/>
      <c r="H736" s="87"/>
      <c r="I736" s="87"/>
      <c r="J736" s="87"/>
      <c r="K736" s="87"/>
      <c r="L736" s="87"/>
      <c r="M736" s="87"/>
      <c r="N736" s="87"/>
      <c r="O736" s="87"/>
      <c r="P736" s="87"/>
      <c r="Q736" s="87"/>
      <c r="R736" s="87"/>
      <c r="S736" s="87"/>
      <c r="T736" s="87"/>
      <c r="U736" s="87"/>
      <c r="V736" s="87"/>
      <c r="W736" s="87"/>
      <c r="X736" s="87"/>
      <c r="Y736" s="87"/>
      <c r="Z736" s="87"/>
    </row>
    <row r="737" spans="1:26" ht="25.5" customHeight="1" x14ac:dyDescent="0.3">
      <c r="A737" s="87"/>
      <c r="B737" s="87"/>
      <c r="C737" s="87"/>
      <c r="D737" s="87"/>
      <c r="E737" s="87"/>
      <c r="F737" s="87"/>
      <c r="G737" s="87"/>
      <c r="H737" s="87"/>
      <c r="I737" s="87"/>
      <c r="J737" s="87"/>
      <c r="K737" s="87"/>
      <c r="L737" s="87"/>
      <c r="M737" s="87"/>
      <c r="N737" s="87"/>
      <c r="O737" s="87"/>
      <c r="P737" s="87"/>
      <c r="Q737" s="87"/>
      <c r="R737" s="87"/>
      <c r="S737" s="87"/>
      <c r="T737" s="87"/>
      <c r="U737" s="87"/>
      <c r="V737" s="87"/>
      <c r="W737" s="87"/>
      <c r="X737" s="87"/>
      <c r="Y737" s="87"/>
      <c r="Z737" s="87"/>
    </row>
    <row r="738" spans="1:26" ht="25.5" customHeight="1" x14ac:dyDescent="0.3">
      <c r="A738" s="87"/>
      <c r="B738" s="87"/>
      <c r="C738" s="87"/>
      <c r="D738" s="87"/>
      <c r="E738" s="87"/>
      <c r="F738" s="87"/>
      <c r="G738" s="87"/>
      <c r="H738" s="87"/>
      <c r="I738" s="87"/>
      <c r="J738" s="87"/>
      <c r="K738" s="87"/>
      <c r="L738" s="87"/>
      <c r="M738" s="87"/>
      <c r="N738" s="87"/>
      <c r="O738" s="87"/>
      <c r="P738" s="87"/>
      <c r="Q738" s="87"/>
      <c r="R738" s="87"/>
      <c r="S738" s="87"/>
      <c r="T738" s="87"/>
      <c r="U738" s="87"/>
      <c r="V738" s="87"/>
      <c r="W738" s="87"/>
      <c r="X738" s="87"/>
      <c r="Y738" s="87"/>
      <c r="Z738" s="87"/>
    </row>
    <row r="739" spans="1:26" ht="25.5" customHeight="1" x14ac:dyDescent="0.3">
      <c r="A739" s="87"/>
      <c r="B739" s="87"/>
      <c r="C739" s="87"/>
      <c r="D739" s="87"/>
      <c r="E739" s="87"/>
      <c r="F739" s="87"/>
      <c r="G739" s="87"/>
      <c r="H739" s="87"/>
      <c r="I739" s="87"/>
      <c r="J739" s="87"/>
      <c r="K739" s="87"/>
      <c r="L739" s="87"/>
      <c r="M739" s="87"/>
      <c r="N739" s="87"/>
      <c r="O739" s="87"/>
      <c r="P739" s="87"/>
      <c r="Q739" s="87"/>
      <c r="R739" s="87"/>
      <c r="S739" s="87"/>
      <c r="T739" s="87"/>
      <c r="U739" s="87"/>
      <c r="V739" s="87"/>
      <c r="W739" s="87"/>
      <c r="X739" s="87"/>
      <c r="Y739" s="87"/>
      <c r="Z739" s="87"/>
    </row>
    <row r="740" spans="1:26" ht="25.5" customHeight="1" x14ac:dyDescent="0.3">
      <c r="A740" s="87"/>
      <c r="B740" s="87"/>
      <c r="C740" s="87"/>
      <c r="D740" s="87"/>
      <c r="E740" s="87"/>
      <c r="F740" s="87"/>
      <c r="G740" s="87"/>
      <c r="H740" s="87"/>
      <c r="I740" s="87"/>
      <c r="J740" s="87"/>
      <c r="K740" s="87"/>
      <c r="L740" s="87"/>
      <c r="M740" s="87"/>
      <c r="N740" s="87"/>
      <c r="O740" s="87"/>
      <c r="P740" s="87"/>
      <c r="Q740" s="87"/>
      <c r="R740" s="87"/>
      <c r="S740" s="87"/>
      <c r="T740" s="87"/>
      <c r="U740" s="87"/>
      <c r="V740" s="87"/>
      <c r="W740" s="87"/>
      <c r="X740" s="87"/>
      <c r="Y740" s="87"/>
      <c r="Z740" s="87"/>
    </row>
    <row r="741" spans="1:26" ht="25.5" customHeight="1" x14ac:dyDescent="0.3">
      <c r="A741" s="87"/>
      <c r="B741" s="87"/>
      <c r="C741" s="87"/>
      <c r="D741" s="87"/>
      <c r="E741" s="87"/>
      <c r="F741" s="87"/>
      <c r="G741" s="87"/>
      <c r="H741" s="87"/>
      <c r="I741" s="87"/>
      <c r="J741" s="87"/>
      <c r="K741" s="87"/>
      <c r="L741" s="87"/>
      <c r="M741" s="87"/>
      <c r="N741" s="87"/>
      <c r="O741" s="87"/>
      <c r="P741" s="87"/>
      <c r="Q741" s="87"/>
      <c r="R741" s="87"/>
      <c r="S741" s="87"/>
      <c r="T741" s="87"/>
      <c r="U741" s="87"/>
      <c r="V741" s="87"/>
      <c r="W741" s="87"/>
      <c r="X741" s="87"/>
      <c r="Y741" s="87"/>
      <c r="Z741" s="87"/>
    </row>
    <row r="742" spans="1:26" ht="25.5" customHeight="1" x14ac:dyDescent="0.3">
      <c r="A742" s="87"/>
      <c r="B742" s="87"/>
      <c r="C742" s="87"/>
      <c r="D742" s="87"/>
      <c r="E742" s="87"/>
      <c r="F742" s="87"/>
      <c r="G742" s="87"/>
      <c r="H742" s="87"/>
      <c r="I742" s="87"/>
      <c r="J742" s="87"/>
      <c r="K742" s="87"/>
      <c r="L742" s="87"/>
      <c r="M742" s="87"/>
      <c r="N742" s="87"/>
      <c r="O742" s="87"/>
      <c r="P742" s="87"/>
      <c r="Q742" s="87"/>
      <c r="R742" s="87"/>
      <c r="S742" s="87"/>
      <c r="T742" s="87"/>
      <c r="U742" s="87"/>
      <c r="V742" s="87"/>
      <c r="W742" s="87"/>
      <c r="X742" s="87"/>
      <c r="Y742" s="87"/>
      <c r="Z742" s="87"/>
    </row>
    <row r="743" spans="1:26" ht="25.5" customHeight="1" x14ac:dyDescent="0.3">
      <c r="A743" s="87"/>
      <c r="B743" s="87"/>
      <c r="C743" s="87"/>
      <c r="D743" s="87"/>
      <c r="E743" s="87"/>
      <c r="F743" s="87"/>
      <c r="G743" s="87"/>
      <c r="H743" s="87"/>
      <c r="I743" s="87"/>
      <c r="J743" s="87"/>
      <c r="K743" s="87"/>
      <c r="L743" s="87"/>
      <c r="M743" s="87"/>
      <c r="N743" s="87"/>
      <c r="O743" s="87"/>
      <c r="P743" s="87"/>
      <c r="Q743" s="87"/>
      <c r="R743" s="87"/>
      <c r="S743" s="87"/>
      <c r="T743" s="87"/>
      <c r="U743" s="87"/>
      <c r="V743" s="87"/>
      <c r="W743" s="87"/>
      <c r="X743" s="87"/>
      <c r="Y743" s="87"/>
      <c r="Z743" s="87"/>
    </row>
    <row r="744" spans="1:26" ht="25.5" customHeight="1" x14ac:dyDescent="0.3">
      <c r="A744" s="87"/>
      <c r="B744" s="87"/>
      <c r="C744" s="87"/>
      <c r="D744" s="87"/>
      <c r="E744" s="87"/>
      <c r="F744" s="87"/>
      <c r="G744" s="87"/>
      <c r="H744" s="87"/>
      <c r="I744" s="87"/>
      <c r="J744" s="87"/>
      <c r="K744" s="87"/>
      <c r="L744" s="87"/>
      <c r="M744" s="87"/>
      <c r="N744" s="87"/>
      <c r="O744" s="87"/>
      <c r="P744" s="87"/>
      <c r="Q744" s="87"/>
      <c r="R744" s="87"/>
      <c r="S744" s="87"/>
      <c r="T744" s="87"/>
      <c r="U744" s="87"/>
      <c r="V744" s="87"/>
      <c r="W744" s="87"/>
      <c r="X744" s="87"/>
      <c r="Y744" s="87"/>
      <c r="Z744" s="87"/>
    </row>
    <row r="745" spans="1:26" ht="25.5" customHeight="1" x14ac:dyDescent="0.3">
      <c r="A745" s="87"/>
      <c r="B745" s="87"/>
      <c r="C745" s="87"/>
      <c r="D745" s="87"/>
      <c r="E745" s="87"/>
      <c r="F745" s="87"/>
      <c r="G745" s="87"/>
      <c r="H745" s="87"/>
      <c r="I745" s="87"/>
      <c r="J745" s="87"/>
      <c r="K745" s="87"/>
      <c r="L745" s="87"/>
      <c r="M745" s="87"/>
      <c r="N745" s="87"/>
      <c r="O745" s="87"/>
      <c r="P745" s="87"/>
      <c r="Q745" s="87"/>
      <c r="R745" s="87"/>
      <c r="S745" s="87"/>
      <c r="T745" s="87"/>
      <c r="U745" s="87"/>
      <c r="V745" s="87"/>
      <c r="W745" s="87"/>
      <c r="X745" s="87"/>
      <c r="Y745" s="87"/>
      <c r="Z745" s="87"/>
    </row>
    <row r="746" spans="1:26" ht="25.5" customHeight="1" x14ac:dyDescent="0.3">
      <c r="A746" s="87"/>
      <c r="B746" s="87"/>
      <c r="C746" s="87"/>
      <c r="D746" s="87"/>
      <c r="E746" s="87"/>
      <c r="F746" s="87"/>
      <c r="G746" s="87"/>
      <c r="H746" s="87"/>
      <c r="I746" s="87"/>
      <c r="J746" s="87"/>
      <c r="K746" s="87"/>
      <c r="L746" s="87"/>
      <c r="M746" s="87"/>
      <c r="N746" s="87"/>
      <c r="O746" s="87"/>
      <c r="P746" s="87"/>
      <c r="Q746" s="87"/>
      <c r="R746" s="87"/>
      <c r="S746" s="87"/>
      <c r="T746" s="87"/>
      <c r="U746" s="87"/>
      <c r="V746" s="87"/>
      <c r="W746" s="87"/>
      <c r="X746" s="87"/>
      <c r="Y746" s="87"/>
      <c r="Z746" s="87"/>
    </row>
    <row r="747" spans="1:26" ht="25.5" customHeight="1" x14ac:dyDescent="0.3">
      <c r="A747" s="87"/>
      <c r="B747" s="87"/>
      <c r="C747" s="87"/>
      <c r="D747" s="87"/>
      <c r="E747" s="87"/>
      <c r="F747" s="87"/>
      <c r="G747" s="87"/>
      <c r="H747" s="87"/>
      <c r="I747" s="87"/>
      <c r="J747" s="87"/>
      <c r="K747" s="87"/>
      <c r="L747" s="87"/>
      <c r="M747" s="87"/>
      <c r="N747" s="87"/>
      <c r="O747" s="87"/>
      <c r="P747" s="87"/>
      <c r="Q747" s="87"/>
      <c r="R747" s="87"/>
      <c r="S747" s="87"/>
      <c r="T747" s="87"/>
      <c r="U747" s="87"/>
      <c r="V747" s="87"/>
      <c r="W747" s="87"/>
      <c r="X747" s="87"/>
      <c r="Y747" s="87"/>
      <c r="Z747" s="87"/>
    </row>
    <row r="748" spans="1:26" ht="25.5" customHeight="1" x14ac:dyDescent="0.3">
      <c r="A748" s="87"/>
      <c r="B748" s="87"/>
      <c r="C748" s="87"/>
      <c r="D748" s="87"/>
      <c r="E748" s="87"/>
      <c r="F748" s="87"/>
      <c r="G748" s="87"/>
      <c r="H748" s="87"/>
      <c r="I748" s="87"/>
      <c r="J748" s="87"/>
      <c r="K748" s="87"/>
      <c r="L748" s="87"/>
      <c r="M748" s="87"/>
      <c r="N748" s="87"/>
      <c r="O748" s="87"/>
      <c r="P748" s="87"/>
      <c r="Q748" s="87"/>
      <c r="R748" s="87"/>
      <c r="S748" s="87"/>
      <c r="T748" s="87"/>
      <c r="U748" s="87"/>
      <c r="V748" s="87"/>
      <c r="W748" s="87"/>
      <c r="X748" s="87"/>
      <c r="Y748" s="87"/>
      <c r="Z748" s="87"/>
    </row>
    <row r="749" spans="1:26" ht="25.5" customHeight="1" x14ac:dyDescent="0.3">
      <c r="A749" s="87"/>
      <c r="B749" s="87"/>
      <c r="C749" s="87"/>
      <c r="D749" s="87"/>
      <c r="E749" s="87"/>
      <c r="F749" s="87"/>
      <c r="G749" s="87"/>
      <c r="H749" s="87"/>
      <c r="I749" s="87"/>
      <c r="J749" s="87"/>
      <c r="K749" s="87"/>
      <c r="L749" s="87"/>
      <c r="M749" s="87"/>
      <c r="N749" s="87"/>
      <c r="O749" s="87"/>
      <c r="P749" s="87"/>
      <c r="Q749" s="87"/>
      <c r="R749" s="87"/>
      <c r="S749" s="87"/>
      <c r="T749" s="87"/>
      <c r="U749" s="87"/>
      <c r="V749" s="87"/>
      <c r="W749" s="87"/>
      <c r="X749" s="87"/>
      <c r="Y749" s="87"/>
      <c r="Z749" s="87"/>
    </row>
    <row r="750" spans="1:26" ht="25.5" customHeight="1" x14ac:dyDescent="0.3">
      <c r="A750" s="87"/>
      <c r="B750" s="87"/>
      <c r="C750" s="87"/>
      <c r="D750" s="87"/>
      <c r="E750" s="87"/>
      <c r="F750" s="87"/>
      <c r="G750" s="87"/>
      <c r="H750" s="87"/>
      <c r="I750" s="87"/>
      <c r="J750" s="87"/>
      <c r="K750" s="87"/>
      <c r="L750" s="87"/>
      <c r="M750" s="87"/>
      <c r="N750" s="87"/>
      <c r="O750" s="87"/>
      <c r="P750" s="87"/>
      <c r="Q750" s="87"/>
      <c r="R750" s="87"/>
      <c r="S750" s="87"/>
      <c r="T750" s="87"/>
      <c r="U750" s="87"/>
      <c r="V750" s="87"/>
      <c r="W750" s="87"/>
      <c r="X750" s="87"/>
      <c r="Y750" s="87"/>
      <c r="Z750" s="87"/>
    </row>
    <row r="751" spans="1:26" ht="25.5" customHeight="1" x14ac:dyDescent="0.3">
      <c r="A751" s="87"/>
      <c r="B751" s="87"/>
      <c r="C751" s="87"/>
      <c r="D751" s="87"/>
      <c r="E751" s="87"/>
      <c r="F751" s="87"/>
      <c r="G751" s="87"/>
      <c r="H751" s="87"/>
      <c r="I751" s="87"/>
      <c r="J751" s="87"/>
      <c r="K751" s="87"/>
      <c r="L751" s="87"/>
      <c r="M751" s="87"/>
      <c r="N751" s="87"/>
      <c r="O751" s="87"/>
      <c r="P751" s="87"/>
      <c r="Q751" s="87"/>
      <c r="R751" s="87"/>
      <c r="S751" s="87"/>
      <c r="T751" s="87"/>
      <c r="U751" s="87"/>
      <c r="V751" s="87"/>
      <c r="W751" s="87"/>
      <c r="X751" s="87"/>
      <c r="Y751" s="87"/>
      <c r="Z751" s="87"/>
    </row>
    <row r="752" spans="1:26" ht="25.5" customHeight="1" x14ac:dyDescent="0.3">
      <c r="A752" s="87"/>
      <c r="B752" s="87"/>
      <c r="C752" s="87"/>
      <c r="D752" s="87"/>
      <c r="E752" s="87"/>
      <c r="F752" s="87"/>
      <c r="G752" s="87"/>
      <c r="H752" s="87"/>
      <c r="I752" s="87"/>
      <c r="J752" s="87"/>
      <c r="K752" s="87"/>
      <c r="L752" s="87"/>
      <c r="M752" s="87"/>
      <c r="N752" s="87"/>
      <c r="O752" s="87"/>
      <c r="P752" s="87"/>
      <c r="Q752" s="87"/>
      <c r="R752" s="87"/>
      <c r="S752" s="87"/>
      <c r="T752" s="87"/>
      <c r="U752" s="87"/>
      <c r="V752" s="87"/>
      <c r="W752" s="87"/>
      <c r="X752" s="87"/>
      <c r="Y752" s="87"/>
      <c r="Z752" s="87"/>
    </row>
    <row r="753" spans="1:26" ht="25.5" customHeight="1" x14ac:dyDescent="0.3">
      <c r="A753" s="87"/>
      <c r="B753" s="87"/>
      <c r="C753" s="87"/>
      <c r="D753" s="87"/>
      <c r="E753" s="87"/>
      <c r="F753" s="87"/>
      <c r="G753" s="87"/>
      <c r="H753" s="87"/>
      <c r="I753" s="87"/>
      <c r="J753" s="87"/>
      <c r="K753" s="87"/>
      <c r="L753" s="87"/>
      <c r="M753" s="87"/>
      <c r="N753" s="87"/>
      <c r="O753" s="87"/>
      <c r="P753" s="87"/>
      <c r="Q753" s="87"/>
      <c r="R753" s="87"/>
      <c r="S753" s="87"/>
      <c r="T753" s="87"/>
      <c r="U753" s="87"/>
      <c r="V753" s="87"/>
      <c r="W753" s="87"/>
      <c r="X753" s="87"/>
      <c r="Y753" s="87"/>
      <c r="Z753" s="87"/>
    </row>
    <row r="754" spans="1:26" ht="25.5" customHeight="1" x14ac:dyDescent="0.3">
      <c r="A754" s="87"/>
      <c r="B754" s="87"/>
      <c r="C754" s="87"/>
      <c r="D754" s="87"/>
      <c r="E754" s="87"/>
      <c r="F754" s="87"/>
      <c r="G754" s="87"/>
      <c r="H754" s="87"/>
      <c r="I754" s="87"/>
      <c r="J754" s="87"/>
      <c r="K754" s="87"/>
      <c r="L754" s="87"/>
      <c r="M754" s="87"/>
      <c r="N754" s="87"/>
      <c r="O754" s="87"/>
      <c r="P754" s="87"/>
      <c r="Q754" s="87"/>
      <c r="R754" s="87"/>
      <c r="S754" s="87"/>
      <c r="T754" s="87"/>
      <c r="U754" s="87"/>
      <c r="V754" s="87"/>
      <c r="W754" s="87"/>
      <c r="X754" s="87"/>
      <c r="Y754" s="87"/>
      <c r="Z754" s="87"/>
    </row>
    <row r="755" spans="1:26" ht="25.5" customHeight="1" x14ac:dyDescent="0.3">
      <c r="A755" s="87"/>
      <c r="B755" s="87"/>
      <c r="C755" s="87"/>
      <c r="D755" s="87"/>
      <c r="E755" s="87"/>
      <c r="F755" s="87"/>
      <c r="G755" s="87"/>
      <c r="H755" s="87"/>
      <c r="I755" s="87"/>
      <c r="J755" s="87"/>
      <c r="K755" s="87"/>
      <c r="L755" s="87"/>
      <c r="M755" s="87"/>
      <c r="N755" s="87"/>
      <c r="O755" s="87"/>
      <c r="P755" s="87"/>
      <c r="Q755" s="87"/>
      <c r="R755" s="87"/>
      <c r="S755" s="87"/>
      <c r="T755" s="87"/>
      <c r="U755" s="87"/>
      <c r="V755" s="87"/>
      <c r="W755" s="87"/>
      <c r="X755" s="87"/>
      <c r="Y755" s="87"/>
      <c r="Z755" s="87"/>
    </row>
    <row r="756" spans="1:26" ht="25.5" customHeight="1" x14ac:dyDescent="0.3">
      <c r="A756" s="87"/>
      <c r="B756" s="87"/>
      <c r="C756" s="87"/>
      <c r="D756" s="87"/>
      <c r="E756" s="87"/>
      <c r="F756" s="87"/>
      <c r="G756" s="87"/>
      <c r="H756" s="87"/>
      <c r="I756" s="87"/>
      <c r="J756" s="87"/>
      <c r="K756" s="87"/>
      <c r="L756" s="87"/>
      <c r="M756" s="87"/>
      <c r="N756" s="87"/>
      <c r="O756" s="87"/>
      <c r="P756" s="87"/>
      <c r="Q756" s="87"/>
      <c r="R756" s="87"/>
      <c r="S756" s="87"/>
      <c r="T756" s="87"/>
      <c r="U756" s="87"/>
      <c r="V756" s="87"/>
      <c r="W756" s="87"/>
      <c r="X756" s="87"/>
      <c r="Y756" s="87"/>
      <c r="Z756" s="87"/>
    </row>
    <row r="757" spans="1:26" ht="25.5" customHeight="1" x14ac:dyDescent="0.3">
      <c r="A757" s="87"/>
      <c r="B757" s="87"/>
      <c r="C757" s="87"/>
      <c r="D757" s="87"/>
      <c r="E757" s="87"/>
      <c r="F757" s="87"/>
      <c r="G757" s="87"/>
      <c r="H757" s="87"/>
      <c r="I757" s="87"/>
      <c r="J757" s="87"/>
      <c r="K757" s="87"/>
      <c r="L757" s="87"/>
      <c r="M757" s="87"/>
      <c r="N757" s="87"/>
      <c r="O757" s="87"/>
      <c r="P757" s="87"/>
      <c r="Q757" s="87"/>
      <c r="R757" s="87"/>
      <c r="S757" s="87"/>
      <c r="T757" s="87"/>
      <c r="U757" s="87"/>
      <c r="V757" s="87"/>
      <c r="W757" s="87"/>
      <c r="X757" s="87"/>
      <c r="Y757" s="87"/>
      <c r="Z757" s="87"/>
    </row>
    <row r="758" spans="1:26" ht="25.5" customHeight="1" x14ac:dyDescent="0.3">
      <c r="A758" s="87"/>
      <c r="B758" s="87"/>
      <c r="C758" s="87"/>
      <c r="D758" s="87"/>
      <c r="E758" s="87"/>
      <c r="F758" s="87"/>
      <c r="G758" s="87"/>
      <c r="H758" s="87"/>
      <c r="I758" s="87"/>
      <c r="J758" s="87"/>
      <c r="K758" s="87"/>
      <c r="L758" s="87"/>
      <c r="M758" s="87"/>
      <c r="N758" s="87"/>
      <c r="O758" s="87"/>
      <c r="P758" s="87"/>
      <c r="Q758" s="87"/>
      <c r="R758" s="87"/>
      <c r="S758" s="87"/>
      <c r="T758" s="87"/>
      <c r="U758" s="87"/>
      <c r="V758" s="87"/>
      <c r="W758" s="87"/>
      <c r="X758" s="87"/>
      <c r="Y758" s="87"/>
      <c r="Z758" s="87"/>
    </row>
    <row r="759" spans="1:26" ht="25.5" customHeight="1" x14ac:dyDescent="0.3">
      <c r="A759" s="87"/>
      <c r="B759" s="87"/>
      <c r="C759" s="87"/>
      <c r="D759" s="87"/>
      <c r="E759" s="87"/>
      <c r="F759" s="87"/>
      <c r="G759" s="87"/>
      <c r="H759" s="87"/>
      <c r="I759" s="87"/>
      <c r="J759" s="87"/>
      <c r="K759" s="87"/>
      <c r="L759" s="87"/>
      <c r="M759" s="87"/>
      <c r="N759" s="87"/>
      <c r="O759" s="87"/>
      <c r="P759" s="87"/>
      <c r="Q759" s="87"/>
      <c r="R759" s="87"/>
      <c r="S759" s="87"/>
      <c r="T759" s="87"/>
      <c r="U759" s="87"/>
      <c r="V759" s="87"/>
      <c r="W759" s="87"/>
      <c r="X759" s="87"/>
      <c r="Y759" s="87"/>
      <c r="Z759" s="87"/>
    </row>
    <row r="760" spans="1:26" ht="25.5" customHeight="1" x14ac:dyDescent="0.3">
      <c r="A760" s="87"/>
      <c r="B760" s="87"/>
      <c r="C760" s="87"/>
      <c r="D760" s="87"/>
      <c r="E760" s="87"/>
      <c r="F760" s="87"/>
      <c r="G760" s="87"/>
      <c r="H760" s="87"/>
      <c r="I760" s="87"/>
      <c r="J760" s="87"/>
      <c r="K760" s="87"/>
      <c r="L760" s="87"/>
      <c r="M760" s="87"/>
      <c r="N760" s="87"/>
      <c r="O760" s="87"/>
      <c r="P760" s="87"/>
      <c r="Q760" s="87"/>
      <c r="R760" s="87"/>
      <c r="S760" s="87"/>
      <c r="T760" s="87"/>
      <c r="U760" s="87"/>
      <c r="V760" s="87"/>
      <c r="W760" s="87"/>
      <c r="X760" s="87"/>
      <c r="Y760" s="87"/>
      <c r="Z760" s="87"/>
    </row>
    <row r="761" spans="1:26" ht="25.5" customHeight="1" x14ac:dyDescent="0.3">
      <c r="A761" s="87"/>
      <c r="B761" s="87"/>
      <c r="C761" s="87"/>
      <c r="D761" s="87"/>
      <c r="E761" s="87"/>
      <c r="F761" s="87"/>
      <c r="G761" s="87"/>
      <c r="H761" s="87"/>
      <c r="I761" s="87"/>
      <c r="J761" s="87"/>
      <c r="K761" s="87"/>
      <c r="L761" s="87"/>
      <c r="M761" s="87"/>
      <c r="N761" s="87"/>
      <c r="O761" s="87"/>
      <c r="P761" s="87"/>
      <c r="Q761" s="87"/>
      <c r="R761" s="87"/>
      <c r="S761" s="87"/>
      <c r="T761" s="87"/>
      <c r="U761" s="87"/>
      <c r="V761" s="87"/>
      <c r="W761" s="87"/>
      <c r="X761" s="87"/>
      <c r="Y761" s="87"/>
      <c r="Z761" s="87"/>
    </row>
    <row r="762" spans="1:26" ht="25.5" customHeight="1" x14ac:dyDescent="0.3">
      <c r="A762" s="87"/>
      <c r="B762" s="87"/>
      <c r="C762" s="87"/>
      <c r="D762" s="87"/>
      <c r="E762" s="87"/>
      <c r="F762" s="87"/>
      <c r="G762" s="87"/>
      <c r="H762" s="87"/>
      <c r="I762" s="87"/>
      <c r="J762" s="87"/>
      <c r="K762" s="87"/>
      <c r="L762" s="87"/>
      <c r="M762" s="87"/>
      <c r="N762" s="87"/>
      <c r="O762" s="87"/>
      <c r="P762" s="87"/>
      <c r="Q762" s="87"/>
      <c r="R762" s="87"/>
      <c r="S762" s="87"/>
      <c r="T762" s="87"/>
      <c r="U762" s="87"/>
      <c r="V762" s="87"/>
      <c r="W762" s="87"/>
      <c r="X762" s="87"/>
      <c r="Y762" s="87"/>
      <c r="Z762" s="87"/>
    </row>
    <row r="763" spans="1:26" ht="25.5" customHeight="1" x14ac:dyDescent="0.3">
      <c r="A763" s="87"/>
      <c r="B763" s="87"/>
      <c r="C763" s="87"/>
      <c r="D763" s="87"/>
      <c r="E763" s="87"/>
      <c r="F763" s="87"/>
      <c r="G763" s="87"/>
      <c r="H763" s="87"/>
      <c r="I763" s="87"/>
      <c r="J763" s="87"/>
      <c r="K763" s="87"/>
      <c r="L763" s="87"/>
      <c r="M763" s="87"/>
      <c r="N763" s="87"/>
      <c r="O763" s="87"/>
      <c r="P763" s="87"/>
      <c r="Q763" s="87"/>
      <c r="R763" s="87"/>
      <c r="S763" s="87"/>
      <c r="T763" s="87"/>
      <c r="U763" s="87"/>
      <c r="V763" s="87"/>
      <c r="W763" s="87"/>
      <c r="X763" s="87"/>
      <c r="Y763" s="87"/>
      <c r="Z763" s="87"/>
    </row>
    <row r="764" spans="1:26" ht="25.5" customHeight="1" x14ac:dyDescent="0.3">
      <c r="A764" s="87"/>
      <c r="B764" s="87"/>
      <c r="C764" s="87"/>
      <c r="D764" s="87"/>
      <c r="E764" s="87"/>
      <c r="F764" s="87"/>
      <c r="G764" s="87"/>
      <c r="H764" s="87"/>
      <c r="I764" s="87"/>
      <c r="J764" s="87"/>
      <c r="K764" s="87"/>
      <c r="L764" s="87"/>
      <c r="M764" s="87"/>
      <c r="N764" s="87"/>
      <c r="O764" s="87"/>
      <c r="P764" s="87"/>
      <c r="Q764" s="87"/>
      <c r="R764" s="87"/>
      <c r="S764" s="87"/>
      <c r="T764" s="87"/>
      <c r="U764" s="87"/>
      <c r="V764" s="87"/>
      <c r="W764" s="87"/>
      <c r="X764" s="87"/>
      <c r="Y764" s="87"/>
      <c r="Z764" s="87"/>
    </row>
    <row r="765" spans="1:26" ht="25.5" customHeight="1" x14ac:dyDescent="0.3">
      <c r="A765" s="87"/>
      <c r="B765" s="87"/>
      <c r="C765" s="87"/>
      <c r="D765" s="87"/>
      <c r="E765" s="87"/>
      <c r="F765" s="87"/>
      <c r="G765" s="87"/>
      <c r="H765" s="87"/>
      <c r="I765" s="87"/>
      <c r="J765" s="87"/>
      <c r="K765" s="87"/>
      <c r="L765" s="87"/>
      <c r="M765" s="87"/>
      <c r="N765" s="87"/>
      <c r="O765" s="87"/>
      <c r="P765" s="87"/>
      <c r="Q765" s="87"/>
      <c r="R765" s="87"/>
      <c r="S765" s="87"/>
      <c r="T765" s="87"/>
      <c r="U765" s="87"/>
      <c r="V765" s="87"/>
      <c r="W765" s="87"/>
      <c r="X765" s="87"/>
      <c r="Y765" s="87"/>
      <c r="Z765" s="87"/>
    </row>
    <row r="766" spans="1:26" ht="25.5" customHeight="1" x14ac:dyDescent="0.3">
      <c r="A766" s="87"/>
      <c r="B766" s="87"/>
      <c r="C766" s="87"/>
      <c r="D766" s="87"/>
      <c r="E766" s="87"/>
      <c r="F766" s="87"/>
      <c r="G766" s="87"/>
      <c r="H766" s="87"/>
      <c r="I766" s="87"/>
      <c r="J766" s="87"/>
      <c r="K766" s="87"/>
      <c r="L766" s="87"/>
      <c r="M766" s="87"/>
      <c r="N766" s="87"/>
      <c r="O766" s="87"/>
      <c r="P766" s="87"/>
      <c r="Q766" s="87"/>
      <c r="R766" s="87"/>
      <c r="S766" s="87"/>
      <c r="T766" s="87"/>
      <c r="U766" s="87"/>
      <c r="V766" s="87"/>
      <c r="W766" s="87"/>
      <c r="X766" s="87"/>
      <c r="Y766" s="87"/>
      <c r="Z766" s="87"/>
    </row>
    <row r="767" spans="1:26" ht="25.5" customHeight="1" x14ac:dyDescent="0.3">
      <c r="A767" s="87"/>
      <c r="B767" s="87"/>
      <c r="C767" s="87"/>
      <c r="D767" s="87"/>
      <c r="E767" s="87"/>
      <c r="F767" s="87"/>
      <c r="G767" s="87"/>
      <c r="H767" s="87"/>
      <c r="I767" s="87"/>
      <c r="J767" s="87"/>
      <c r="K767" s="87"/>
      <c r="L767" s="87"/>
      <c r="M767" s="87"/>
      <c r="N767" s="87"/>
      <c r="O767" s="87"/>
      <c r="P767" s="87"/>
      <c r="Q767" s="87"/>
      <c r="R767" s="87"/>
      <c r="S767" s="87"/>
      <c r="T767" s="87"/>
      <c r="U767" s="87"/>
      <c r="V767" s="87"/>
      <c r="W767" s="87"/>
      <c r="X767" s="87"/>
      <c r="Y767" s="87"/>
      <c r="Z767" s="87"/>
    </row>
    <row r="768" spans="1:26" ht="25.5" customHeight="1" x14ac:dyDescent="0.3">
      <c r="A768" s="87"/>
      <c r="B768" s="87"/>
      <c r="C768" s="87"/>
      <c r="D768" s="87"/>
      <c r="E768" s="87"/>
      <c r="F768" s="87"/>
      <c r="G768" s="87"/>
      <c r="H768" s="87"/>
      <c r="I768" s="87"/>
      <c r="J768" s="87"/>
      <c r="K768" s="87"/>
      <c r="L768" s="87"/>
      <c r="M768" s="87"/>
      <c r="N768" s="87"/>
      <c r="O768" s="87"/>
      <c r="P768" s="87"/>
      <c r="Q768" s="87"/>
      <c r="R768" s="87"/>
      <c r="S768" s="87"/>
      <c r="T768" s="87"/>
      <c r="U768" s="87"/>
      <c r="V768" s="87"/>
      <c r="W768" s="87"/>
      <c r="X768" s="87"/>
      <c r="Y768" s="87"/>
      <c r="Z768" s="87"/>
    </row>
    <row r="769" spans="1:26" ht="25.5" customHeight="1" x14ac:dyDescent="0.3">
      <c r="A769" s="87"/>
      <c r="B769" s="87"/>
      <c r="C769" s="87"/>
      <c r="D769" s="87"/>
      <c r="E769" s="87"/>
      <c r="F769" s="87"/>
      <c r="G769" s="87"/>
      <c r="H769" s="87"/>
      <c r="I769" s="87"/>
      <c r="J769" s="87"/>
      <c r="K769" s="87"/>
      <c r="L769" s="87"/>
      <c r="M769" s="87"/>
      <c r="N769" s="87"/>
      <c r="O769" s="87"/>
      <c r="P769" s="87"/>
      <c r="Q769" s="87"/>
      <c r="R769" s="87"/>
      <c r="S769" s="87"/>
      <c r="T769" s="87"/>
      <c r="U769" s="87"/>
      <c r="V769" s="87"/>
      <c r="W769" s="87"/>
      <c r="X769" s="87"/>
      <c r="Y769" s="87"/>
      <c r="Z769" s="87"/>
    </row>
    <row r="770" spans="1:26" ht="25.5" customHeight="1" x14ac:dyDescent="0.3">
      <c r="A770" s="87"/>
      <c r="B770" s="87"/>
      <c r="C770" s="87"/>
      <c r="D770" s="87"/>
      <c r="E770" s="87"/>
      <c r="F770" s="87"/>
      <c r="G770" s="87"/>
      <c r="H770" s="87"/>
      <c r="I770" s="87"/>
      <c r="J770" s="87"/>
      <c r="K770" s="87"/>
      <c r="L770" s="87"/>
      <c r="M770" s="87"/>
      <c r="N770" s="87"/>
      <c r="O770" s="87"/>
      <c r="P770" s="87"/>
      <c r="Q770" s="87"/>
      <c r="R770" s="87"/>
      <c r="S770" s="87"/>
      <c r="T770" s="87"/>
      <c r="U770" s="87"/>
      <c r="V770" s="87"/>
      <c r="W770" s="87"/>
      <c r="X770" s="87"/>
      <c r="Y770" s="87"/>
      <c r="Z770" s="87"/>
    </row>
    <row r="771" spans="1:26" ht="25.5" customHeight="1" x14ac:dyDescent="0.3">
      <c r="A771" s="87"/>
      <c r="B771" s="87"/>
      <c r="C771" s="87"/>
      <c r="D771" s="87"/>
      <c r="E771" s="87"/>
      <c r="F771" s="87"/>
      <c r="G771" s="87"/>
      <c r="H771" s="87"/>
      <c r="I771" s="87"/>
      <c r="J771" s="87"/>
      <c r="K771" s="87"/>
      <c r="L771" s="87"/>
      <c r="M771" s="87"/>
      <c r="N771" s="87"/>
      <c r="O771" s="87"/>
      <c r="P771" s="87"/>
      <c r="Q771" s="87"/>
      <c r="R771" s="87"/>
      <c r="S771" s="87"/>
      <c r="T771" s="87"/>
      <c r="U771" s="87"/>
      <c r="V771" s="87"/>
      <c r="W771" s="87"/>
      <c r="X771" s="87"/>
      <c r="Y771" s="87"/>
      <c r="Z771" s="87"/>
    </row>
    <row r="772" spans="1:26" ht="25.5" customHeight="1" x14ac:dyDescent="0.3">
      <c r="A772" s="87"/>
      <c r="B772" s="87"/>
      <c r="C772" s="87"/>
      <c r="D772" s="87"/>
      <c r="E772" s="87"/>
      <c r="F772" s="87"/>
      <c r="G772" s="87"/>
      <c r="H772" s="87"/>
      <c r="I772" s="87"/>
      <c r="J772" s="87"/>
      <c r="K772" s="87"/>
      <c r="L772" s="87"/>
      <c r="M772" s="87"/>
      <c r="N772" s="87"/>
      <c r="O772" s="87"/>
      <c r="P772" s="87"/>
      <c r="Q772" s="87"/>
      <c r="R772" s="87"/>
      <c r="S772" s="87"/>
      <c r="T772" s="87"/>
      <c r="U772" s="87"/>
      <c r="V772" s="87"/>
      <c r="W772" s="87"/>
      <c r="X772" s="87"/>
      <c r="Y772" s="87"/>
      <c r="Z772" s="87"/>
    </row>
    <row r="773" spans="1:26" ht="25.5" customHeight="1" x14ac:dyDescent="0.3">
      <c r="A773" s="87"/>
      <c r="B773" s="87"/>
      <c r="C773" s="87"/>
      <c r="D773" s="87"/>
      <c r="E773" s="87"/>
      <c r="F773" s="87"/>
      <c r="G773" s="87"/>
      <c r="H773" s="87"/>
      <c r="I773" s="87"/>
      <c r="J773" s="87"/>
      <c r="K773" s="87"/>
      <c r="L773" s="87"/>
      <c r="M773" s="87"/>
      <c r="N773" s="87"/>
      <c r="O773" s="87"/>
      <c r="P773" s="87"/>
      <c r="Q773" s="87"/>
      <c r="R773" s="87"/>
      <c r="S773" s="87"/>
      <c r="T773" s="87"/>
      <c r="U773" s="87"/>
      <c r="V773" s="87"/>
      <c r="W773" s="87"/>
      <c r="X773" s="87"/>
      <c r="Y773" s="87"/>
      <c r="Z773" s="87"/>
    </row>
    <row r="774" spans="1:26" ht="25.5" customHeight="1" x14ac:dyDescent="0.3">
      <c r="A774" s="87"/>
      <c r="B774" s="87"/>
      <c r="C774" s="87"/>
      <c r="D774" s="87"/>
      <c r="E774" s="87"/>
      <c r="F774" s="87"/>
      <c r="G774" s="87"/>
      <c r="H774" s="87"/>
      <c r="I774" s="87"/>
      <c r="J774" s="87"/>
      <c r="K774" s="87"/>
      <c r="L774" s="87"/>
      <c r="M774" s="87"/>
      <c r="N774" s="87"/>
      <c r="O774" s="87"/>
      <c r="P774" s="87"/>
      <c r="Q774" s="87"/>
      <c r="R774" s="87"/>
      <c r="S774" s="87"/>
      <c r="T774" s="87"/>
      <c r="U774" s="87"/>
      <c r="V774" s="87"/>
      <c r="W774" s="87"/>
      <c r="X774" s="87"/>
      <c r="Y774" s="87"/>
      <c r="Z774" s="87"/>
    </row>
    <row r="775" spans="1:26" ht="25.5" customHeight="1" x14ac:dyDescent="0.3">
      <c r="A775" s="87"/>
      <c r="B775" s="87"/>
      <c r="C775" s="87"/>
      <c r="D775" s="87"/>
      <c r="E775" s="87"/>
      <c r="F775" s="87"/>
      <c r="G775" s="87"/>
      <c r="H775" s="87"/>
      <c r="I775" s="87"/>
      <c r="J775" s="87"/>
      <c r="K775" s="87"/>
      <c r="L775" s="87"/>
      <c r="M775" s="87"/>
      <c r="N775" s="87"/>
      <c r="O775" s="87"/>
      <c r="P775" s="87"/>
      <c r="Q775" s="87"/>
      <c r="R775" s="87"/>
      <c r="S775" s="87"/>
      <c r="T775" s="87"/>
      <c r="U775" s="87"/>
      <c r="V775" s="87"/>
      <c r="W775" s="87"/>
      <c r="X775" s="87"/>
      <c r="Y775" s="87"/>
      <c r="Z775" s="87"/>
    </row>
    <row r="776" spans="1:26" ht="25.5" customHeight="1" x14ac:dyDescent="0.3">
      <c r="A776" s="87"/>
      <c r="B776" s="87"/>
      <c r="C776" s="87"/>
      <c r="D776" s="87"/>
      <c r="E776" s="87"/>
      <c r="F776" s="87"/>
      <c r="G776" s="87"/>
      <c r="H776" s="87"/>
      <c r="I776" s="87"/>
      <c r="J776" s="87"/>
      <c r="K776" s="87"/>
      <c r="L776" s="87"/>
      <c r="M776" s="87"/>
      <c r="N776" s="87"/>
      <c r="O776" s="87"/>
      <c r="P776" s="87"/>
      <c r="Q776" s="87"/>
      <c r="R776" s="87"/>
      <c r="S776" s="87"/>
      <c r="T776" s="87"/>
      <c r="U776" s="87"/>
      <c r="V776" s="87"/>
      <c r="W776" s="87"/>
      <c r="X776" s="87"/>
      <c r="Y776" s="87"/>
      <c r="Z776" s="87"/>
    </row>
    <row r="777" spans="1:26" ht="25.5" customHeight="1" x14ac:dyDescent="0.3">
      <c r="A777" s="87"/>
      <c r="B777" s="87"/>
      <c r="C777" s="87"/>
      <c r="D777" s="87"/>
      <c r="E777" s="87"/>
      <c r="F777" s="87"/>
      <c r="G777" s="87"/>
      <c r="H777" s="87"/>
      <c r="I777" s="87"/>
      <c r="J777" s="87"/>
      <c r="K777" s="87"/>
      <c r="L777" s="87"/>
      <c r="M777" s="87"/>
      <c r="N777" s="87"/>
      <c r="O777" s="87"/>
      <c r="P777" s="87"/>
      <c r="Q777" s="87"/>
      <c r="R777" s="87"/>
      <c r="S777" s="87"/>
      <c r="T777" s="87"/>
      <c r="U777" s="87"/>
      <c r="V777" s="87"/>
      <c r="W777" s="87"/>
      <c r="X777" s="87"/>
      <c r="Y777" s="87"/>
      <c r="Z777" s="87"/>
    </row>
    <row r="778" spans="1:26" ht="25.5" customHeight="1" x14ac:dyDescent="0.3">
      <c r="A778" s="87"/>
      <c r="B778" s="87"/>
      <c r="C778" s="87"/>
      <c r="D778" s="87"/>
      <c r="E778" s="87"/>
      <c r="F778" s="87"/>
      <c r="G778" s="87"/>
      <c r="H778" s="87"/>
      <c r="I778" s="87"/>
      <c r="J778" s="87"/>
      <c r="K778" s="87"/>
      <c r="L778" s="87"/>
      <c r="M778" s="87"/>
      <c r="N778" s="87"/>
      <c r="O778" s="87"/>
      <c r="P778" s="87"/>
      <c r="Q778" s="87"/>
      <c r="R778" s="87"/>
      <c r="S778" s="87"/>
      <c r="T778" s="87"/>
      <c r="U778" s="87"/>
      <c r="V778" s="87"/>
      <c r="W778" s="87"/>
      <c r="X778" s="87"/>
      <c r="Y778" s="87"/>
      <c r="Z778" s="87"/>
    </row>
    <row r="779" spans="1:26" ht="25.5" customHeight="1" x14ac:dyDescent="0.3">
      <c r="A779" s="87"/>
      <c r="B779" s="87"/>
      <c r="C779" s="87"/>
      <c r="D779" s="87"/>
      <c r="E779" s="87"/>
      <c r="F779" s="87"/>
      <c r="G779" s="87"/>
      <c r="H779" s="87"/>
      <c r="I779" s="87"/>
      <c r="J779" s="87"/>
      <c r="K779" s="87"/>
      <c r="L779" s="87"/>
      <c r="M779" s="87"/>
      <c r="N779" s="87"/>
      <c r="O779" s="87"/>
      <c r="P779" s="87"/>
      <c r="Q779" s="87"/>
      <c r="R779" s="87"/>
      <c r="S779" s="87"/>
      <c r="T779" s="87"/>
      <c r="U779" s="87"/>
      <c r="V779" s="87"/>
      <c r="W779" s="87"/>
      <c r="X779" s="87"/>
      <c r="Y779" s="87"/>
      <c r="Z779" s="87"/>
    </row>
    <row r="780" spans="1:26" ht="25.5" customHeight="1" x14ac:dyDescent="0.3">
      <c r="A780" s="87"/>
      <c r="B780" s="87"/>
      <c r="C780" s="87"/>
      <c r="D780" s="87"/>
      <c r="E780" s="87"/>
      <c r="F780" s="87"/>
      <c r="G780" s="87"/>
      <c r="H780" s="87"/>
      <c r="I780" s="87"/>
      <c r="J780" s="87"/>
      <c r="K780" s="87"/>
      <c r="L780" s="87"/>
      <c r="M780" s="87"/>
      <c r="N780" s="87"/>
      <c r="O780" s="87"/>
      <c r="P780" s="87"/>
      <c r="Q780" s="87"/>
      <c r="R780" s="87"/>
      <c r="S780" s="87"/>
      <c r="T780" s="87"/>
      <c r="U780" s="87"/>
      <c r="V780" s="87"/>
      <c r="W780" s="87"/>
      <c r="X780" s="87"/>
      <c r="Y780" s="87"/>
      <c r="Z780" s="87"/>
    </row>
    <row r="781" spans="1:26" ht="25.5" customHeight="1" x14ac:dyDescent="0.3">
      <c r="A781" s="87"/>
      <c r="B781" s="87"/>
      <c r="C781" s="87"/>
      <c r="D781" s="87"/>
      <c r="E781" s="87"/>
      <c r="F781" s="87"/>
      <c r="G781" s="87"/>
      <c r="H781" s="87"/>
      <c r="I781" s="87"/>
      <c r="J781" s="87"/>
      <c r="K781" s="87"/>
      <c r="L781" s="87"/>
      <c r="M781" s="87"/>
      <c r="N781" s="87"/>
      <c r="O781" s="87"/>
      <c r="P781" s="87"/>
      <c r="Q781" s="87"/>
      <c r="R781" s="87"/>
      <c r="S781" s="87"/>
      <c r="T781" s="87"/>
      <c r="U781" s="87"/>
      <c r="V781" s="87"/>
      <c r="W781" s="87"/>
      <c r="X781" s="87"/>
      <c r="Y781" s="87"/>
      <c r="Z781" s="87"/>
    </row>
    <row r="782" spans="1:26" ht="25.5" customHeight="1" x14ac:dyDescent="0.3">
      <c r="A782" s="87"/>
      <c r="B782" s="87"/>
      <c r="C782" s="87"/>
      <c r="D782" s="87"/>
      <c r="E782" s="87"/>
      <c r="F782" s="87"/>
      <c r="G782" s="87"/>
      <c r="H782" s="87"/>
      <c r="I782" s="87"/>
      <c r="J782" s="87"/>
      <c r="K782" s="87"/>
      <c r="L782" s="87"/>
      <c r="M782" s="87"/>
      <c r="N782" s="87"/>
      <c r="O782" s="87"/>
      <c r="P782" s="87"/>
      <c r="Q782" s="87"/>
      <c r="R782" s="87"/>
      <c r="S782" s="87"/>
      <c r="T782" s="87"/>
      <c r="U782" s="87"/>
      <c r="V782" s="87"/>
      <c r="W782" s="87"/>
      <c r="X782" s="87"/>
      <c r="Y782" s="87"/>
      <c r="Z782" s="87"/>
    </row>
    <row r="783" spans="1:26" ht="25.5" customHeight="1" x14ac:dyDescent="0.3">
      <c r="A783" s="87"/>
      <c r="B783" s="87"/>
      <c r="C783" s="87"/>
      <c r="D783" s="87"/>
      <c r="E783" s="87"/>
      <c r="F783" s="87"/>
      <c r="G783" s="87"/>
      <c r="H783" s="87"/>
      <c r="I783" s="87"/>
      <c r="J783" s="87"/>
      <c r="K783" s="87"/>
      <c r="L783" s="87"/>
      <c r="M783" s="87"/>
      <c r="N783" s="87"/>
      <c r="O783" s="87"/>
      <c r="P783" s="87"/>
      <c r="Q783" s="87"/>
      <c r="R783" s="87"/>
      <c r="S783" s="87"/>
      <c r="T783" s="87"/>
      <c r="U783" s="87"/>
      <c r="V783" s="87"/>
      <c r="W783" s="87"/>
      <c r="X783" s="87"/>
      <c r="Y783" s="87"/>
      <c r="Z783" s="87"/>
    </row>
    <row r="784" spans="1:26" ht="25.5" customHeight="1" x14ac:dyDescent="0.3">
      <c r="A784" s="87"/>
      <c r="B784" s="87"/>
      <c r="C784" s="87"/>
      <c r="D784" s="87"/>
      <c r="E784" s="87"/>
      <c r="F784" s="87"/>
      <c r="G784" s="87"/>
      <c r="H784" s="87"/>
      <c r="I784" s="87"/>
      <c r="J784" s="87"/>
      <c r="K784" s="87"/>
      <c r="L784" s="87"/>
      <c r="M784" s="87"/>
      <c r="N784" s="87"/>
      <c r="O784" s="87"/>
      <c r="P784" s="87"/>
      <c r="Q784" s="87"/>
      <c r="R784" s="87"/>
      <c r="S784" s="87"/>
      <c r="T784" s="87"/>
      <c r="U784" s="87"/>
      <c r="V784" s="87"/>
      <c r="W784" s="87"/>
      <c r="X784" s="87"/>
      <c r="Y784" s="87"/>
      <c r="Z784" s="87"/>
    </row>
    <row r="785" spans="1:26" ht="25.5" customHeight="1" x14ac:dyDescent="0.3">
      <c r="A785" s="87"/>
      <c r="B785" s="87"/>
      <c r="C785" s="87"/>
      <c r="D785" s="87"/>
      <c r="E785" s="87"/>
      <c r="F785" s="87"/>
      <c r="G785" s="87"/>
      <c r="H785" s="87"/>
      <c r="I785" s="87"/>
      <c r="J785" s="87"/>
      <c r="K785" s="87"/>
      <c r="L785" s="87"/>
      <c r="M785" s="87"/>
      <c r="N785" s="87"/>
      <c r="O785" s="87"/>
      <c r="P785" s="87"/>
      <c r="Q785" s="87"/>
      <c r="R785" s="87"/>
      <c r="S785" s="87"/>
      <c r="T785" s="87"/>
      <c r="U785" s="87"/>
      <c r="V785" s="87"/>
      <c r="W785" s="87"/>
      <c r="X785" s="87"/>
      <c r="Y785" s="87"/>
      <c r="Z785" s="87"/>
    </row>
    <row r="786" spans="1:26" ht="25.5" customHeight="1" x14ac:dyDescent="0.3">
      <c r="A786" s="87"/>
      <c r="B786" s="87"/>
      <c r="C786" s="87"/>
      <c r="D786" s="87"/>
      <c r="E786" s="87"/>
      <c r="F786" s="87"/>
      <c r="G786" s="87"/>
      <c r="H786" s="87"/>
      <c r="I786" s="87"/>
      <c r="J786" s="87"/>
      <c r="K786" s="87"/>
      <c r="L786" s="87"/>
      <c r="M786" s="87"/>
      <c r="N786" s="87"/>
      <c r="O786" s="87"/>
      <c r="P786" s="87"/>
      <c r="Q786" s="87"/>
      <c r="R786" s="87"/>
      <c r="S786" s="87"/>
      <c r="T786" s="87"/>
      <c r="U786" s="87"/>
      <c r="V786" s="87"/>
      <c r="W786" s="87"/>
      <c r="X786" s="87"/>
      <c r="Y786" s="87"/>
      <c r="Z786" s="87"/>
    </row>
    <row r="787" spans="1:26" ht="25.5" customHeight="1" x14ac:dyDescent="0.3">
      <c r="A787" s="87"/>
      <c r="B787" s="87"/>
      <c r="C787" s="87"/>
      <c r="D787" s="87"/>
      <c r="E787" s="87"/>
      <c r="F787" s="87"/>
      <c r="G787" s="87"/>
      <c r="H787" s="87"/>
      <c r="I787" s="87"/>
      <c r="J787" s="87"/>
      <c r="K787" s="87"/>
      <c r="L787" s="87"/>
      <c r="M787" s="87"/>
      <c r="N787" s="87"/>
      <c r="O787" s="87"/>
      <c r="P787" s="87"/>
      <c r="Q787" s="87"/>
      <c r="R787" s="87"/>
      <c r="S787" s="87"/>
      <c r="T787" s="87"/>
      <c r="U787" s="87"/>
      <c r="V787" s="87"/>
      <c r="W787" s="87"/>
      <c r="X787" s="87"/>
      <c r="Y787" s="87"/>
      <c r="Z787" s="87"/>
    </row>
    <row r="788" spans="1:26" ht="25.5" customHeight="1" x14ac:dyDescent="0.3">
      <c r="A788" s="87"/>
      <c r="B788" s="87"/>
      <c r="C788" s="87"/>
      <c r="D788" s="87"/>
      <c r="E788" s="87"/>
      <c r="F788" s="87"/>
      <c r="G788" s="87"/>
      <c r="H788" s="87"/>
      <c r="I788" s="87"/>
      <c r="J788" s="87"/>
      <c r="K788" s="87"/>
      <c r="L788" s="87"/>
      <c r="M788" s="87"/>
      <c r="N788" s="87"/>
      <c r="O788" s="87"/>
      <c r="P788" s="87"/>
      <c r="Q788" s="87"/>
      <c r="R788" s="87"/>
      <c r="S788" s="87"/>
      <c r="T788" s="87"/>
      <c r="U788" s="87"/>
      <c r="V788" s="87"/>
      <c r="W788" s="87"/>
      <c r="X788" s="87"/>
      <c r="Y788" s="87"/>
      <c r="Z788" s="87"/>
    </row>
    <row r="789" spans="1:26" ht="25.5" customHeight="1" x14ac:dyDescent="0.3">
      <c r="A789" s="87"/>
      <c r="B789" s="87"/>
      <c r="C789" s="87"/>
      <c r="D789" s="87"/>
      <c r="E789" s="87"/>
      <c r="F789" s="87"/>
      <c r="G789" s="87"/>
      <c r="H789" s="87"/>
      <c r="I789" s="87"/>
      <c r="J789" s="87"/>
      <c r="K789" s="87"/>
      <c r="L789" s="87"/>
      <c r="M789" s="87"/>
      <c r="N789" s="87"/>
      <c r="O789" s="87"/>
      <c r="P789" s="87"/>
      <c r="Q789" s="87"/>
      <c r="R789" s="87"/>
      <c r="S789" s="87"/>
      <c r="T789" s="87"/>
      <c r="U789" s="87"/>
      <c r="V789" s="87"/>
      <c r="W789" s="87"/>
      <c r="X789" s="87"/>
      <c r="Y789" s="87"/>
      <c r="Z789" s="87"/>
    </row>
    <row r="790" spans="1:26" ht="25.5" customHeight="1" x14ac:dyDescent="0.3">
      <c r="A790" s="87"/>
      <c r="B790" s="87"/>
      <c r="C790" s="87"/>
      <c r="D790" s="87"/>
      <c r="E790" s="87"/>
      <c r="F790" s="87"/>
      <c r="G790" s="87"/>
      <c r="H790" s="87"/>
      <c r="I790" s="87"/>
      <c r="J790" s="87"/>
      <c r="K790" s="87"/>
      <c r="L790" s="87"/>
      <c r="M790" s="87"/>
      <c r="N790" s="87"/>
      <c r="O790" s="87"/>
      <c r="P790" s="87"/>
      <c r="Q790" s="87"/>
      <c r="R790" s="87"/>
      <c r="S790" s="87"/>
      <c r="T790" s="87"/>
      <c r="U790" s="87"/>
      <c r="V790" s="87"/>
      <c r="W790" s="87"/>
      <c r="X790" s="87"/>
      <c r="Y790" s="87"/>
      <c r="Z790" s="87"/>
    </row>
    <row r="791" spans="1:26" ht="25.5" customHeight="1" x14ac:dyDescent="0.3">
      <c r="A791" s="87"/>
      <c r="B791" s="87"/>
      <c r="C791" s="87"/>
      <c r="D791" s="87"/>
      <c r="E791" s="87"/>
      <c r="F791" s="87"/>
      <c r="G791" s="87"/>
      <c r="H791" s="87"/>
      <c r="I791" s="87"/>
      <c r="J791" s="87"/>
      <c r="K791" s="87"/>
      <c r="L791" s="87"/>
      <c r="M791" s="87"/>
      <c r="N791" s="87"/>
      <c r="O791" s="87"/>
      <c r="P791" s="87"/>
      <c r="Q791" s="87"/>
      <c r="R791" s="87"/>
      <c r="S791" s="87"/>
      <c r="T791" s="87"/>
      <c r="U791" s="87"/>
      <c r="V791" s="87"/>
      <c r="W791" s="87"/>
      <c r="X791" s="87"/>
      <c r="Y791" s="87"/>
      <c r="Z791" s="87"/>
    </row>
    <row r="792" spans="1:26" ht="25.5" customHeight="1" x14ac:dyDescent="0.3">
      <c r="A792" s="87"/>
      <c r="B792" s="87"/>
      <c r="C792" s="87"/>
      <c r="D792" s="87"/>
      <c r="E792" s="87"/>
      <c r="F792" s="87"/>
      <c r="G792" s="87"/>
      <c r="H792" s="87"/>
      <c r="I792" s="87"/>
      <c r="J792" s="87"/>
      <c r="K792" s="87"/>
      <c r="L792" s="87"/>
      <c r="M792" s="87"/>
      <c r="N792" s="87"/>
      <c r="O792" s="87"/>
      <c r="P792" s="87"/>
      <c r="Q792" s="87"/>
      <c r="R792" s="87"/>
      <c r="S792" s="87"/>
      <c r="T792" s="87"/>
      <c r="U792" s="87"/>
      <c r="V792" s="87"/>
      <c r="W792" s="87"/>
      <c r="X792" s="87"/>
      <c r="Y792" s="87"/>
      <c r="Z792" s="87"/>
    </row>
    <row r="793" spans="1:26" ht="25.5" customHeight="1" x14ac:dyDescent="0.3">
      <c r="A793" s="87"/>
      <c r="B793" s="87"/>
      <c r="C793" s="87"/>
      <c r="D793" s="87"/>
      <c r="E793" s="87"/>
      <c r="F793" s="87"/>
      <c r="G793" s="87"/>
      <c r="H793" s="87"/>
      <c r="I793" s="87"/>
      <c r="J793" s="87"/>
      <c r="K793" s="87"/>
      <c r="L793" s="87"/>
      <c r="M793" s="87"/>
      <c r="N793" s="87"/>
      <c r="O793" s="87"/>
      <c r="P793" s="87"/>
      <c r="Q793" s="87"/>
      <c r="R793" s="87"/>
      <c r="S793" s="87"/>
      <c r="T793" s="87"/>
      <c r="U793" s="87"/>
      <c r="V793" s="87"/>
      <c r="W793" s="87"/>
      <c r="X793" s="87"/>
      <c r="Y793" s="87"/>
      <c r="Z793" s="87"/>
    </row>
    <row r="794" spans="1:26" ht="25.5" customHeight="1" x14ac:dyDescent="0.3">
      <c r="A794" s="87"/>
      <c r="B794" s="87"/>
      <c r="C794" s="87"/>
      <c r="D794" s="87"/>
      <c r="E794" s="87"/>
      <c r="F794" s="87"/>
      <c r="G794" s="87"/>
      <c r="H794" s="87"/>
      <c r="I794" s="87"/>
      <c r="J794" s="87"/>
      <c r="K794" s="87"/>
      <c r="L794" s="87"/>
      <c r="M794" s="87"/>
      <c r="N794" s="87"/>
      <c r="O794" s="87"/>
      <c r="P794" s="87"/>
      <c r="Q794" s="87"/>
      <c r="R794" s="87"/>
      <c r="S794" s="87"/>
      <c r="T794" s="87"/>
      <c r="U794" s="87"/>
      <c r="V794" s="87"/>
      <c r="W794" s="87"/>
      <c r="X794" s="87"/>
      <c r="Y794" s="87"/>
      <c r="Z794" s="87"/>
    </row>
    <row r="795" spans="1:26" ht="25.5" customHeight="1" x14ac:dyDescent="0.3">
      <c r="A795" s="87"/>
      <c r="B795" s="87"/>
      <c r="C795" s="87"/>
      <c r="D795" s="87"/>
      <c r="E795" s="87"/>
      <c r="F795" s="87"/>
      <c r="G795" s="87"/>
      <c r="H795" s="87"/>
      <c r="I795" s="87"/>
      <c r="J795" s="87"/>
      <c r="K795" s="87"/>
      <c r="L795" s="87"/>
      <c r="M795" s="87"/>
      <c r="N795" s="87"/>
      <c r="O795" s="87"/>
      <c r="P795" s="87"/>
      <c r="Q795" s="87"/>
      <c r="R795" s="87"/>
      <c r="S795" s="87"/>
      <c r="T795" s="87"/>
      <c r="U795" s="87"/>
      <c r="V795" s="87"/>
      <c r="W795" s="87"/>
      <c r="X795" s="87"/>
      <c r="Y795" s="87"/>
      <c r="Z795" s="87"/>
    </row>
    <row r="796" spans="1:26" ht="25.5" customHeight="1" x14ac:dyDescent="0.3">
      <c r="A796" s="87"/>
      <c r="B796" s="87"/>
      <c r="C796" s="87"/>
      <c r="D796" s="87"/>
      <c r="E796" s="87"/>
      <c r="F796" s="87"/>
      <c r="G796" s="87"/>
      <c r="H796" s="87"/>
      <c r="I796" s="87"/>
      <c r="J796" s="87"/>
      <c r="K796" s="87"/>
      <c r="L796" s="87"/>
      <c r="M796" s="87"/>
      <c r="N796" s="87"/>
      <c r="O796" s="87"/>
      <c r="P796" s="87"/>
      <c r="Q796" s="87"/>
      <c r="R796" s="87"/>
      <c r="S796" s="87"/>
      <c r="T796" s="87"/>
      <c r="U796" s="87"/>
      <c r="V796" s="87"/>
      <c r="W796" s="87"/>
      <c r="X796" s="87"/>
      <c r="Y796" s="87"/>
      <c r="Z796" s="87"/>
    </row>
    <row r="797" spans="1:26" ht="25.5" customHeight="1" x14ac:dyDescent="0.3">
      <c r="A797" s="87"/>
      <c r="B797" s="87"/>
      <c r="C797" s="87"/>
      <c r="D797" s="87"/>
      <c r="E797" s="87"/>
      <c r="F797" s="87"/>
      <c r="G797" s="87"/>
      <c r="H797" s="87"/>
      <c r="I797" s="87"/>
      <c r="J797" s="87"/>
      <c r="K797" s="87"/>
      <c r="L797" s="87"/>
      <c r="M797" s="87"/>
      <c r="N797" s="87"/>
      <c r="O797" s="87"/>
      <c r="P797" s="87"/>
      <c r="Q797" s="87"/>
      <c r="R797" s="87"/>
      <c r="S797" s="87"/>
      <c r="T797" s="87"/>
      <c r="U797" s="87"/>
      <c r="V797" s="87"/>
      <c r="W797" s="87"/>
      <c r="X797" s="87"/>
      <c r="Y797" s="87"/>
      <c r="Z797" s="87"/>
    </row>
    <row r="798" spans="1:26" ht="25.5" customHeight="1" x14ac:dyDescent="0.3">
      <c r="A798" s="87"/>
      <c r="B798" s="87"/>
      <c r="C798" s="87"/>
      <c r="D798" s="87"/>
      <c r="E798" s="87"/>
      <c r="F798" s="87"/>
      <c r="G798" s="87"/>
      <c r="H798" s="87"/>
      <c r="I798" s="87"/>
      <c r="J798" s="87"/>
      <c r="K798" s="87"/>
      <c r="L798" s="87"/>
      <c r="M798" s="87"/>
      <c r="N798" s="87"/>
      <c r="O798" s="87"/>
      <c r="P798" s="87"/>
      <c r="Q798" s="87"/>
      <c r="R798" s="87"/>
      <c r="S798" s="87"/>
      <c r="T798" s="87"/>
      <c r="U798" s="87"/>
      <c r="V798" s="87"/>
      <c r="W798" s="87"/>
      <c r="X798" s="87"/>
      <c r="Y798" s="87"/>
      <c r="Z798" s="87"/>
    </row>
    <row r="799" spans="1:26" ht="25.5" customHeight="1" x14ac:dyDescent="0.3">
      <c r="A799" s="87"/>
      <c r="B799" s="87"/>
      <c r="C799" s="87"/>
      <c r="D799" s="87"/>
      <c r="E799" s="87"/>
      <c r="F799" s="87"/>
      <c r="G799" s="87"/>
      <c r="H799" s="87"/>
      <c r="I799" s="87"/>
      <c r="J799" s="87"/>
      <c r="K799" s="87"/>
      <c r="L799" s="87"/>
      <c r="M799" s="87"/>
      <c r="N799" s="87"/>
      <c r="O799" s="87"/>
      <c r="P799" s="87"/>
      <c r="Q799" s="87"/>
      <c r="R799" s="87"/>
      <c r="S799" s="87"/>
      <c r="T799" s="87"/>
      <c r="U799" s="87"/>
      <c r="V799" s="87"/>
      <c r="W799" s="87"/>
      <c r="X799" s="87"/>
      <c r="Y799" s="87"/>
      <c r="Z799" s="87"/>
    </row>
    <row r="800" spans="1:26" ht="25.5" customHeight="1" x14ac:dyDescent="0.3">
      <c r="A800" s="87"/>
      <c r="B800" s="87"/>
      <c r="C800" s="87"/>
      <c r="D800" s="87"/>
      <c r="E800" s="87"/>
      <c r="F800" s="87"/>
      <c r="G800" s="87"/>
      <c r="H800" s="87"/>
      <c r="I800" s="87"/>
      <c r="J800" s="87"/>
      <c r="K800" s="87"/>
      <c r="L800" s="87"/>
      <c r="M800" s="87"/>
      <c r="N800" s="87"/>
      <c r="O800" s="87"/>
      <c r="P800" s="87"/>
      <c r="Q800" s="87"/>
      <c r="R800" s="87"/>
      <c r="S800" s="87"/>
      <c r="T800" s="87"/>
      <c r="U800" s="87"/>
      <c r="V800" s="87"/>
      <c r="W800" s="87"/>
      <c r="X800" s="87"/>
      <c r="Y800" s="87"/>
      <c r="Z800" s="87"/>
    </row>
    <row r="801" spans="1:26" ht="25.5" customHeight="1" x14ac:dyDescent="0.3">
      <c r="A801" s="87"/>
      <c r="B801" s="87"/>
      <c r="C801" s="87"/>
      <c r="D801" s="87"/>
      <c r="E801" s="87"/>
      <c r="F801" s="87"/>
      <c r="G801" s="87"/>
      <c r="H801" s="87"/>
      <c r="I801" s="87"/>
      <c r="J801" s="87"/>
      <c r="K801" s="87"/>
      <c r="L801" s="87"/>
      <c r="M801" s="87"/>
      <c r="N801" s="87"/>
      <c r="O801" s="87"/>
      <c r="P801" s="87"/>
      <c r="Q801" s="87"/>
      <c r="R801" s="87"/>
      <c r="S801" s="87"/>
      <c r="T801" s="87"/>
      <c r="U801" s="87"/>
      <c r="V801" s="87"/>
      <c r="W801" s="87"/>
      <c r="X801" s="87"/>
      <c r="Y801" s="87"/>
      <c r="Z801" s="87"/>
    </row>
    <row r="802" spans="1:26" ht="25.5" customHeight="1" x14ac:dyDescent="0.3">
      <c r="A802" s="87"/>
      <c r="B802" s="87"/>
      <c r="C802" s="87"/>
      <c r="D802" s="87"/>
      <c r="E802" s="87"/>
      <c r="F802" s="87"/>
      <c r="G802" s="87"/>
      <c r="H802" s="87"/>
      <c r="I802" s="87"/>
      <c r="J802" s="87"/>
      <c r="K802" s="87"/>
      <c r="L802" s="87"/>
      <c r="M802" s="87"/>
      <c r="N802" s="87"/>
      <c r="O802" s="87"/>
      <c r="P802" s="87"/>
      <c r="Q802" s="87"/>
      <c r="R802" s="87"/>
      <c r="S802" s="87"/>
      <c r="T802" s="87"/>
      <c r="U802" s="87"/>
      <c r="V802" s="87"/>
      <c r="W802" s="87"/>
      <c r="X802" s="87"/>
      <c r="Y802" s="87"/>
      <c r="Z802" s="87"/>
    </row>
    <row r="803" spans="1:26" ht="25.5" customHeight="1" x14ac:dyDescent="0.3">
      <c r="A803" s="87"/>
      <c r="B803" s="87"/>
      <c r="C803" s="87"/>
      <c r="D803" s="87"/>
      <c r="E803" s="87"/>
      <c r="F803" s="87"/>
      <c r="G803" s="87"/>
      <c r="H803" s="87"/>
      <c r="I803" s="87"/>
      <c r="J803" s="87"/>
      <c r="K803" s="87"/>
      <c r="L803" s="87"/>
      <c r="M803" s="87"/>
      <c r="N803" s="87"/>
      <c r="O803" s="87"/>
      <c r="P803" s="87"/>
      <c r="Q803" s="87"/>
      <c r="R803" s="87"/>
      <c r="S803" s="87"/>
      <c r="T803" s="87"/>
      <c r="U803" s="87"/>
      <c r="V803" s="87"/>
      <c r="W803" s="87"/>
      <c r="X803" s="87"/>
      <c r="Y803" s="87"/>
      <c r="Z803" s="87"/>
    </row>
    <row r="804" spans="1:26" ht="25.5" customHeight="1" x14ac:dyDescent="0.3">
      <c r="A804" s="87"/>
      <c r="B804" s="87"/>
      <c r="C804" s="87"/>
      <c r="D804" s="87"/>
      <c r="E804" s="87"/>
      <c r="F804" s="87"/>
      <c r="G804" s="87"/>
      <c r="H804" s="87"/>
      <c r="I804" s="87"/>
      <c r="J804" s="87"/>
      <c r="K804" s="87"/>
      <c r="L804" s="87"/>
      <c r="M804" s="87"/>
      <c r="N804" s="87"/>
      <c r="O804" s="87"/>
      <c r="P804" s="87"/>
      <c r="Q804" s="87"/>
      <c r="R804" s="87"/>
      <c r="S804" s="87"/>
      <c r="T804" s="87"/>
      <c r="U804" s="87"/>
      <c r="V804" s="87"/>
      <c r="W804" s="87"/>
      <c r="X804" s="87"/>
      <c r="Y804" s="87"/>
      <c r="Z804" s="87"/>
    </row>
    <row r="805" spans="1:26" ht="25.5" customHeight="1" x14ac:dyDescent="0.3">
      <c r="A805" s="87"/>
      <c r="B805" s="87"/>
      <c r="C805" s="87"/>
      <c r="D805" s="87"/>
      <c r="E805" s="87"/>
      <c r="F805" s="87"/>
      <c r="G805" s="87"/>
      <c r="H805" s="87"/>
      <c r="I805" s="87"/>
      <c r="J805" s="87"/>
      <c r="K805" s="87"/>
      <c r="L805" s="87"/>
      <c r="M805" s="87"/>
      <c r="N805" s="87"/>
      <c r="O805" s="87"/>
      <c r="P805" s="87"/>
      <c r="Q805" s="87"/>
      <c r="R805" s="87"/>
      <c r="S805" s="87"/>
      <c r="T805" s="87"/>
      <c r="U805" s="87"/>
      <c r="V805" s="87"/>
      <c r="W805" s="87"/>
      <c r="X805" s="87"/>
      <c r="Y805" s="87"/>
      <c r="Z805" s="87"/>
    </row>
    <row r="806" spans="1:26" ht="25.5" customHeight="1" x14ac:dyDescent="0.3">
      <c r="A806" s="87"/>
      <c r="B806" s="87"/>
      <c r="C806" s="87"/>
      <c r="D806" s="87"/>
      <c r="E806" s="87"/>
      <c r="F806" s="87"/>
      <c r="G806" s="87"/>
      <c r="H806" s="87"/>
      <c r="I806" s="87"/>
      <c r="J806" s="87"/>
      <c r="K806" s="87"/>
      <c r="L806" s="87"/>
      <c r="M806" s="87"/>
      <c r="N806" s="87"/>
      <c r="O806" s="87"/>
      <c r="P806" s="87"/>
      <c r="Q806" s="87"/>
      <c r="R806" s="87"/>
      <c r="S806" s="87"/>
      <c r="T806" s="87"/>
      <c r="U806" s="87"/>
      <c r="V806" s="87"/>
      <c r="W806" s="87"/>
      <c r="X806" s="87"/>
      <c r="Y806" s="87"/>
      <c r="Z806" s="87"/>
    </row>
    <row r="807" spans="1:26" ht="25.5" customHeight="1" x14ac:dyDescent="0.3">
      <c r="A807" s="87"/>
      <c r="B807" s="87"/>
      <c r="C807" s="87"/>
      <c r="D807" s="87"/>
      <c r="E807" s="87"/>
      <c r="F807" s="87"/>
      <c r="G807" s="87"/>
      <c r="H807" s="87"/>
      <c r="I807" s="87"/>
      <c r="J807" s="87"/>
      <c r="K807" s="87"/>
      <c r="L807" s="87"/>
      <c r="M807" s="87"/>
      <c r="N807" s="87"/>
      <c r="O807" s="87"/>
      <c r="P807" s="87"/>
      <c r="Q807" s="87"/>
      <c r="R807" s="87"/>
      <c r="S807" s="87"/>
      <c r="T807" s="87"/>
      <c r="U807" s="87"/>
      <c r="V807" s="87"/>
      <c r="W807" s="87"/>
      <c r="X807" s="87"/>
      <c r="Y807" s="87"/>
      <c r="Z807" s="87"/>
    </row>
    <row r="808" spans="1:26" ht="25.5" customHeight="1" x14ac:dyDescent="0.3">
      <c r="A808" s="87"/>
      <c r="B808" s="87"/>
      <c r="C808" s="87"/>
      <c r="D808" s="87"/>
      <c r="E808" s="87"/>
      <c r="F808" s="87"/>
      <c r="G808" s="87"/>
      <c r="H808" s="87"/>
      <c r="I808" s="87"/>
      <c r="J808" s="87"/>
      <c r="K808" s="87"/>
      <c r="L808" s="87"/>
      <c r="M808" s="87"/>
      <c r="N808" s="87"/>
      <c r="O808" s="87"/>
      <c r="P808" s="87"/>
      <c r="Q808" s="87"/>
      <c r="R808" s="87"/>
      <c r="S808" s="87"/>
      <c r="T808" s="87"/>
      <c r="U808" s="87"/>
      <c r="V808" s="87"/>
      <c r="W808" s="87"/>
      <c r="X808" s="87"/>
      <c r="Y808" s="87"/>
      <c r="Z808" s="87"/>
    </row>
    <row r="809" spans="1:26" ht="25.5" customHeight="1" x14ac:dyDescent="0.3">
      <c r="A809" s="87"/>
      <c r="B809" s="87"/>
      <c r="C809" s="87"/>
      <c r="D809" s="87"/>
      <c r="E809" s="87"/>
      <c r="F809" s="87"/>
      <c r="G809" s="87"/>
      <c r="H809" s="87"/>
      <c r="I809" s="87"/>
      <c r="J809" s="87"/>
      <c r="K809" s="87"/>
      <c r="L809" s="87"/>
      <c r="M809" s="87"/>
      <c r="N809" s="87"/>
      <c r="O809" s="87"/>
      <c r="P809" s="87"/>
      <c r="Q809" s="87"/>
      <c r="R809" s="87"/>
      <c r="S809" s="87"/>
      <c r="T809" s="87"/>
      <c r="U809" s="87"/>
      <c r="V809" s="87"/>
      <c r="W809" s="87"/>
      <c r="X809" s="87"/>
      <c r="Y809" s="87"/>
      <c r="Z809" s="87"/>
    </row>
    <row r="810" spans="1:26" ht="25.5" customHeight="1" x14ac:dyDescent="0.3">
      <c r="A810" s="87"/>
      <c r="B810" s="87"/>
      <c r="C810" s="87"/>
      <c r="D810" s="87"/>
      <c r="E810" s="87"/>
      <c r="F810" s="87"/>
      <c r="G810" s="87"/>
      <c r="H810" s="87"/>
      <c r="I810" s="87"/>
      <c r="J810" s="87"/>
      <c r="K810" s="87"/>
      <c r="L810" s="87"/>
      <c r="M810" s="87"/>
      <c r="N810" s="87"/>
      <c r="O810" s="87"/>
      <c r="P810" s="87"/>
      <c r="Q810" s="87"/>
      <c r="R810" s="87"/>
      <c r="S810" s="87"/>
      <c r="T810" s="87"/>
      <c r="U810" s="87"/>
      <c r="V810" s="87"/>
      <c r="W810" s="87"/>
      <c r="X810" s="87"/>
      <c r="Y810" s="87"/>
      <c r="Z810" s="87"/>
    </row>
    <row r="811" spans="1:26" ht="25.5" customHeight="1" x14ac:dyDescent="0.3">
      <c r="A811" s="87"/>
      <c r="B811" s="87"/>
      <c r="C811" s="87"/>
      <c r="D811" s="87"/>
      <c r="E811" s="87"/>
      <c r="F811" s="87"/>
      <c r="G811" s="87"/>
      <c r="H811" s="87"/>
      <c r="I811" s="87"/>
      <c r="J811" s="87"/>
      <c r="K811" s="87"/>
      <c r="L811" s="87"/>
      <c r="M811" s="87"/>
      <c r="N811" s="87"/>
      <c r="O811" s="87"/>
      <c r="P811" s="87"/>
      <c r="Q811" s="87"/>
      <c r="R811" s="87"/>
      <c r="S811" s="87"/>
      <c r="T811" s="87"/>
      <c r="U811" s="87"/>
      <c r="V811" s="87"/>
      <c r="W811" s="87"/>
      <c r="X811" s="87"/>
      <c r="Y811" s="87"/>
      <c r="Z811" s="87"/>
    </row>
    <row r="812" spans="1:26" ht="25.5" customHeight="1" x14ac:dyDescent="0.3">
      <c r="A812" s="87"/>
      <c r="B812" s="87"/>
      <c r="C812" s="87"/>
      <c r="D812" s="87"/>
      <c r="E812" s="87"/>
      <c r="F812" s="87"/>
      <c r="G812" s="87"/>
      <c r="H812" s="87"/>
      <c r="I812" s="87"/>
      <c r="J812" s="87"/>
      <c r="K812" s="87"/>
      <c r="L812" s="87"/>
      <c r="M812" s="87"/>
      <c r="N812" s="87"/>
      <c r="O812" s="87"/>
      <c r="P812" s="87"/>
      <c r="Q812" s="87"/>
      <c r="R812" s="87"/>
      <c r="S812" s="87"/>
      <c r="T812" s="87"/>
      <c r="U812" s="87"/>
      <c r="V812" s="87"/>
      <c r="W812" s="87"/>
      <c r="X812" s="87"/>
      <c r="Y812" s="87"/>
      <c r="Z812" s="87"/>
    </row>
    <row r="813" spans="1:26" ht="25.5" customHeight="1" x14ac:dyDescent="0.3">
      <c r="A813" s="87"/>
      <c r="B813" s="87"/>
      <c r="C813" s="87"/>
      <c r="D813" s="87"/>
      <c r="E813" s="87"/>
      <c r="F813" s="87"/>
      <c r="G813" s="87"/>
      <c r="H813" s="87"/>
      <c r="I813" s="87"/>
      <c r="J813" s="87"/>
      <c r="K813" s="87"/>
      <c r="L813" s="87"/>
      <c r="M813" s="87"/>
      <c r="N813" s="87"/>
      <c r="O813" s="87"/>
      <c r="P813" s="87"/>
      <c r="Q813" s="87"/>
      <c r="R813" s="87"/>
      <c r="S813" s="87"/>
      <c r="T813" s="87"/>
      <c r="U813" s="87"/>
      <c r="V813" s="87"/>
      <c r="W813" s="87"/>
      <c r="X813" s="87"/>
      <c r="Y813" s="87"/>
      <c r="Z813" s="87"/>
    </row>
    <row r="814" spans="1:26" ht="25.5" customHeight="1" x14ac:dyDescent="0.3">
      <c r="A814" s="87"/>
      <c r="B814" s="87"/>
      <c r="C814" s="87"/>
      <c r="D814" s="87"/>
      <c r="E814" s="87"/>
      <c r="F814" s="87"/>
      <c r="G814" s="87"/>
      <c r="H814" s="87"/>
      <c r="I814" s="87"/>
      <c r="J814" s="87"/>
      <c r="K814" s="87"/>
      <c r="L814" s="87"/>
      <c r="M814" s="87"/>
      <c r="N814" s="87"/>
      <c r="O814" s="87"/>
      <c r="P814" s="87"/>
      <c r="Q814" s="87"/>
      <c r="R814" s="87"/>
      <c r="S814" s="87"/>
      <c r="T814" s="87"/>
      <c r="U814" s="87"/>
      <c r="V814" s="87"/>
      <c r="W814" s="87"/>
      <c r="X814" s="87"/>
      <c r="Y814" s="87"/>
      <c r="Z814" s="87"/>
    </row>
    <row r="815" spans="1:26" ht="25.5" customHeight="1" x14ac:dyDescent="0.3">
      <c r="A815" s="87"/>
      <c r="B815" s="87"/>
      <c r="C815" s="87"/>
      <c r="D815" s="87"/>
      <c r="E815" s="87"/>
      <c r="F815" s="87"/>
      <c r="G815" s="87"/>
      <c r="H815" s="87"/>
      <c r="I815" s="87"/>
      <c r="J815" s="87"/>
      <c r="K815" s="87"/>
      <c r="L815" s="87"/>
      <c r="M815" s="87"/>
      <c r="N815" s="87"/>
      <c r="O815" s="87"/>
      <c r="P815" s="87"/>
      <c r="Q815" s="87"/>
      <c r="R815" s="87"/>
      <c r="S815" s="87"/>
      <c r="T815" s="87"/>
      <c r="U815" s="87"/>
      <c r="V815" s="87"/>
      <c r="W815" s="87"/>
      <c r="X815" s="87"/>
      <c r="Y815" s="87"/>
      <c r="Z815" s="87"/>
    </row>
    <row r="816" spans="1:26" ht="25.5" customHeight="1" x14ac:dyDescent="0.3">
      <c r="A816" s="87"/>
      <c r="B816" s="87"/>
      <c r="C816" s="87"/>
      <c r="D816" s="87"/>
      <c r="E816" s="87"/>
      <c r="F816" s="87"/>
      <c r="G816" s="87"/>
      <c r="H816" s="87"/>
      <c r="I816" s="87"/>
      <c r="J816" s="87"/>
      <c r="K816" s="87"/>
      <c r="L816" s="87"/>
      <c r="M816" s="87"/>
      <c r="N816" s="87"/>
      <c r="O816" s="87"/>
      <c r="P816" s="87"/>
      <c r="Q816" s="87"/>
      <c r="R816" s="87"/>
      <c r="S816" s="87"/>
      <c r="T816" s="87"/>
      <c r="U816" s="87"/>
      <c r="V816" s="87"/>
      <c r="W816" s="87"/>
      <c r="X816" s="87"/>
      <c r="Y816" s="87"/>
      <c r="Z816" s="87"/>
    </row>
    <row r="817" spans="1:26" ht="25.5" customHeight="1" x14ac:dyDescent="0.3">
      <c r="A817" s="87"/>
      <c r="B817" s="87"/>
      <c r="C817" s="87"/>
      <c r="D817" s="87"/>
      <c r="E817" s="87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  <c r="R817" s="87"/>
      <c r="S817" s="87"/>
      <c r="T817" s="87"/>
      <c r="U817" s="87"/>
      <c r="V817" s="87"/>
      <c r="W817" s="87"/>
      <c r="X817" s="87"/>
      <c r="Y817" s="87"/>
      <c r="Z817" s="87"/>
    </row>
    <row r="818" spans="1:26" ht="25.5" customHeight="1" x14ac:dyDescent="0.3">
      <c r="A818" s="87"/>
      <c r="B818" s="87"/>
      <c r="C818" s="87"/>
      <c r="D818" s="87"/>
      <c r="E818" s="87"/>
      <c r="F818" s="87"/>
      <c r="G818" s="87"/>
      <c r="H818" s="87"/>
      <c r="I818" s="87"/>
      <c r="J818" s="87"/>
      <c r="K818" s="87"/>
      <c r="L818" s="87"/>
      <c r="M818" s="87"/>
      <c r="N818" s="87"/>
      <c r="O818" s="87"/>
      <c r="P818" s="87"/>
      <c r="Q818" s="87"/>
      <c r="R818" s="87"/>
      <c r="S818" s="87"/>
      <c r="T818" s="87"/>
      <c r="U818" s="87"/>
      <c r="V818" s="87"/>
      <c r="W818" s="87"/>
      <c r="X818" s="87"/>
      <c r="Y818" s="87"/>
      <c r="Z818" s="87"/>
    </row>
    <row r="819" spans="1:26" ht="25.5" customHeight="1" x14ac:dyDescent="0.3">
      <c r="A819" s="87"/>
      <c r="B819" s="87"/>
      <c r="C819" s="87"/>
      <c r="D819" s="87"/>
      <c r="E819" s="87"/>
      <c r="F819" s="87"/>
      <c r="G819" s="87"/>
      <c r="H819" s="87"/>
      <c r="I819" s="87"/>
      <c r="J819" s="87"/>
      <c r="K819" s="87"/>
      <c r="L819" s="87"/>
      <c r="M819" s="87"/>
      <c r="N819" s="87"/>
      <c r="O819" s="87"/>
      <c r="P819" s="87"/>
      <c r="Q819" s="87"/>
      <c r="R819" s="87"/>
      <c r="S819" s="87"/>
      <c r="T819" s="87"/>
      <c r="U819" s="87"/>
      <c r="V819" s="87"/>
      <c r="W819" s="87"/>
      <c r="X819" s="87"/>
      <c r="Y819" s="87"/>
      <c r="Z819" s="87"/>
    </row>
    <row r="820" spans="1:26" ht="25.5" customHeight="1" x14ac:dyDescent="0.3">
      <c r="A820" s="87"/>
      <c r="B820" s="87"/>
      <c r="C820" s="87"/>
      <c r="D820" s="87"/>
      <c r="E820" s="87"/>
      <c r="F820" s="87"/>
      <c r="G820" s="87"/>
      <c r="H820" s="87"/>
      <c r="I820" s="87"/>
      <c r="J820" s="87"/>
      <c r="K820" s="87"/>
      <c r="L820" s="87"/>
      <c r="M820" s="87"/>
      <c r="N820" s="87"/>
      <c r="O820" s="87"/>
      <c r="P820" s="87"/>
      <c r="Q820" s="87"/>
      <c r="R820" s="87"/>
      <c r="S820" s="87"/>
      <c r="T820" s="87"/>
      <c r="U820" s="87"/>
      <c r="V820" s="87"/>
      <c r="W820" s="87"/>
      <c r="X820" s="87"/>
      <c r="Y820" s="87"/>
      <c r="Z820" s="87"/>
    </row>
    <row r="821" spans="1:26" ht="25.5" customHeight="1" x14ac:dyDescent="0.3">
      <c r="A821" s="87"/>
      <c r="B821" s="87"/>
      <c r="C821" s="87"/>
      <c r="D821" s="87"/>
      <c r="E821" s="87"/>
      <c r="F821" s="87"/>
      <c r="G821" s="87"/>
      <c r="H821" s="87"/>
      <c r="I821" s="87"/>
      <c r="J821" s="87"/>
      <c r="K821" s="87"/>
      <c r="L821" s="87"/>
      <c r="M821" s="87"/>
      <c r="N821" s="87"/>
      <c r="O821" s="87"/>
      <c r="P821" s="87"/>
      <c r="Q821" s="87"/>
      <c r="R821" s="87"/>
      <c r="S821" s="87"/>
      <c r="T821" s="87"/>
      <c r="U821" s="87"/>
      <c r="V821" s="87"/>
      <c r="W821" s="87"/>
      <c r="X821" s="87"/>
      <c r="Y821" s="87"/>
      <c r="Z821" s="87"/>
    </row>
    <row r="822" spans="1:26" ht="25.5" customHeight="1" x14ac:dyDescent="0.3">
      <c r="A822" s="87"/>
      <c r="B822" s="87"/>
      <c r="C822" s="87"/>
      <c r="D822" s="87"/>
      <c r="E822" s="87"/>
      <c r="F822" s="87"/>
      <c r="G822" s="87"/>
      <c r="H822" s="87"/>
      <c r="I822" s="87"/>
      <c r="J822" s="87"/>
      <c r="K822" s="87"/>
      <c r="L822" s="87"/>
      <c r="M822" s="87"/>
      <c r="N822" s="87"/>
      <c r="O822" s="87"/>
      <c r="P822" s="87"/>
      <c r="Q822" s="87"/>
      <c r="R822" s="87"/>
      <c r="S822" s="87"/>
      <c r="T822" s="87"/>
      <c r="U822" s="87"/>
      <c r="V822" s="87"/>
      <c r="W822" s="87"/>
      <c r="X822" s="87"/>
      <c r="Y822" s="87"/>
      <c r="Z822" s="87"/>
    </row>
    <row r="823" spans="1:26" ht="25.5" customHeight="1" x14ac:dyDescent="0.3">
      <c r="A823" s="87"/>
      <c r="B823" s="87"/>
      <c r="C823" s="87"/>
      <c r="D823" s="87"/>
      <c r="E823" s="87"/>
      <c r="F823" s="87"/>
      <c r="G823" s="87"/>
      <c r="H823" s="87"/>
      <c r="I823" s="87"/>
      <c r="J823" s="87"/>
      <c r="K823" s="87"/>
      <c r="L823" s="87"/>
      <c r="M823" s="87"/>
      <c r="N823" s="87"/>
      <c r="O823" s="87"/>
      <c r="P823" s="87"/>
      <c r="Q823" s="87"/>
      <c r="R823" s="87"/>
      <c r="S823" s="87"/>
      <c r="T823" s="87"/>
      <c r="U823" s="87"/>
      <c r="V823" s="87"/>
      <c r="W823" s="87"/>
      <c r="X823" s="87"/>
      <c r="Y823" s="87"/>
      <c r="Z823" s="87"/>
    </row>
    <row r="824" spans="1:26" ht="25.5" customHeight="1" x14ac:dyDescent="0.3">
      <c r="A824" s="87"/>
      <c r="B824" s="87"/>
      <c r="C824" s="87"/>
      <c r="D824" s="87"/>
      <c r="E824" s="87"/>
      <c r="F824" s="87"/>
      <c r="G824" s="87"/>
      <c r="H824" s="87"/>
      <c r="I824" s="87"/>
      <c r="J824" s="87"/>
      <c r="K824" s="87"/>
      <c r="L824" s="87"/>
      <c r="M824" s="87"/>
      <c r="N824" s="87"/>
      <c r="O824" s="87"/>
      <c r="P824" s="87"/>
      <c r="Q824" s="87"/>
      <c r="R824" s="87"/>
      <c r="S824" s="87"/>
      <c r="T824" s="87"/>
      <c r="U824" s="87"/>
      <c r="V824" s="87"/>
      <c r="W824" s="87"/>
      <c r="X824" s="87"/>
      <c r="Y824" s="87"/>
      <c r="Z824" s="87"/>
    </row>
    <row r="825" spans="1:26" ht="25.5" customHeight="1" x14ac:dyDescent="0.3">
      <c r="A825" s="87"/>
      <c r="B825" s="87"/>
      <c r="C825" s="87"/>
      <c r="D825" s="87"/>
      <c r="E825" s="87"/>
      <c r="F825" s="87"/>
      <c r="G825" s="87"/>
      <c r="H825" s="87"/>
      <c r="I825" s="87"/>
      <c r="J825" s="87"/>
      <c r="K825" s="87"/>
      <c r="L825" s="87"/>
      <c r="M825" s="87"/>
      <c r="N825" s="87"/>
      <c r="O825" s="87"/>
      <c r="P825" s="87"/>
      <c r="Q825" s="87"/>
      <c r="R825" s="87"/>
      <c r="S825" s="87"/>
      <c r="T825" s="87"/>
      <c r="U825" s="87"/>
      <c r="V825" s="87"/>
      <c r="W825" s="87"/>
      <c r="X825" s="87"/>
      <c r="Y825" s="87"/>
      <c r="Z825" s="87"/>
    </row>
    <row r="826" spans="1:26" ht="25.5" customHeight="1" x14ac:dyDescent="0.3">
      <c r="A826" s="87"/>
      <c r="B826" s="87"/>
      <c r="C826" s="87"/>
      <c r="D826" s="87"/>
      <c r="E826" s="87"/>
      <c r="F826" s="87"/>
      <c r="G826" s="87"/>
      <c r="H826" s="87"/>
      <c r="I826" s="87"/>
      <c r="J826" s="87"/>
      <c r="K826" s="87"/>
      <c r="L826" s="87"/>
      <c r="M826" s="87"/>
      <c r="N826" s="87"/>
      <c r="O826" s="87"/>
      <c r="P826" s="87"/>
      <c r="Q826" s="87"/>
      <c r="R826" s="87"/>
      <c r="S826" s="87"/>
      <c r="T826" s="87"/>
      <c r="U826" s="87"/>
      <c r="V826" s="87"/>
      <c r="W826" s="87"/>
      <c r="X826" s="87"/>
      <c r="Y826" s="87"/>
      <c r="Z826" s="87"/>
    </row>
    <row r="827" spans="1:26" ht="25.5" customHeight="1" x14ac:dyDescent="0.3">
      <c r="A827" s="87"/>
      <c r="B827" s="87"/>
      <c r="C827" s="87"/>
      <c r="D827" s="87"/>
      <c r="E827" s="87"/>
      <c r="F827" s="87"/>
      <c r="G827" s="87"/>
      <c r="H827" s="87"/>
      <c r="I827" s="87"/>
      <c r="J827" s="87"/>
      <c r="K827" s="87"/>
      <c r="L827" s="87"/>
      <c r="M827" s="87"/>
      <c r="N827" s="87"/>
      <c r="O827" s="87"/>
      <c r="P827" s="87"/>
      <c r="Q827" s="87"/>
      <c r="R827" s="87"/>
      <c r="S827" s="87"/>
      <c r="T827" s="87"/>
      <c r="U827" s="87"/>
      <c r="V827" s="87"/>
      <c r="W827" s="87"/>
      <c r="X827" s="87"/>
      <c r="Y827" s="87"/>
      <c r="Z827" s="87"/>
    </row>
    <row r="828" spans="1:26" ht="25.5" customHeight="1" x14ac:dyDescent="0.3">
      <c r="A828" s="87"/>
      <c r="B828" s="87"/>
      <c r="C828" s="87"/>
      <c r="D828" s="87"/>
      <c r="E828" s="87"/>
      <c r="F828" s="87"/>
      <c r="G828" s="87"/>
      <c r="H828" s="87"/>
      <c r="I828" s="87"/>
      <c r="J828" s="87"/>
      <c r="K828" s="87"/>
      <c r="L828" s="87"/>
      <c r="M828" s="87"/>
      <c r="N828" s="87"/>
      <c r="O828" s="87"/>
      <c r="P828" s="87"/>
      <c r="Q828" s="87"/>
      <c r="R828" s="87"/>
      <c r="S828" s="87"/>
      <c r="T828" s="87"/>
      <c r="U828" s="87"/>
      <c r="V828" s="87"/>
      <c r="W828" s="87"/>
      <c r="X828" s="87"/>
      <c r="Y828" s="87"/>
      <c r="Z828" s="87"/>
    </row>
    <row r="829" spans="1:26" ht="25.5" customHeight="1" x14ac:dyDescent="0.3">
      <c r="A829" s="87"/>
      <c r="B829" s="87"/>
      <c r="C829" s="87"/>
      <c r="D829" s="87"/>
      <c r="E829" s="87"/>
      <c r="F829" s="87"/>
      <c r="G829" s="87"/>
      <c r="H829" s="87"/>
      <c r="I829" s="87"/>
      <c r="J829" s="87"/>
      <c r="K829" s="87"/>
      <c r="L829" s="87"/>
      <c r="M829" s="87"/>
      <c r="N829" s="87"/>
      <c r="O829" s="87"/>
      <c r="P829" s="87"/>
      <c r="Q829" s="87"/>
      <c r="R829" s="87"/>
      <c r="S829" s="87"/>
      <c r="T829" s="87"/>
      <c r="U829" s="87"/>
      <c r="V829" s="87"/>
      <c r="W829" s="87"/>
      <c r="X829" s="87"/>
      <c r="Y829" s="87"/>
      <c r="Z829" s="87"/>
    </row>
    <row r="830" spans="1:26" ht="25.5" customHeight="1" x14ac:dyDescent="0.3">
      <c r="A830" s="87"/>
      <c r="B830" s="87"/>
      <c r="C830" s="87"/>
      <c r="D830" s="87"/>
      <c r="E830" s="87"/>
      <c r="F830" s="87"/>
      <c r="G830" s="87"/>
      <c r="H830" s="87"/>
      <c r="I830" s="87"/>
      <c r="J830" s="87"/>
      <c r="K830" s="87"/>
      <c r="L830" s="87"/>
      <c r="M830" s="87"/>
      <c r="N830" s="87"/>
      <c r="O830" s="87"/>
      <c r="P830" s="87"/>
      <c r="Q830" s="87"/>
      <c r="R830" s="87"/>
      <c r="S830" s="87"/>
      <c r="T830" s="87"/>
      <c r="U830" s="87"/>
      <c r="V830" s="87"/>
      <c r="W830" s="87"/>
      <c r="X830" s="87"/>
      <c r="Y830" s="87"/>
      <c r="Z830" s="87"/>
    </row>
    <row r="831" spans="1:26" ht="25.5" customHeight="1" x14ac:dyDescent="0.3">
      <c r="A831" s="87"/>
      <c r="B831" s="87"/>
      <c r="C831" s="87"/>
      <c r="D831" s="8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87"/>
      <c r="P831" s="87"/>
      <c r="Q831" s="87"/>
      <c r="R831" s="87"/>
      <c r="S831" s="87"/>
      <c r="T831" s="87"/>
      <c r="U831" s="87"/>
      <c r="V831" s="87"/>
      <c r="W831" s="87"/>
      <c r="X831" s="87"/>
      <c r="Y831" s="87"/>
      <c r="Z831" s="87"/>
    </row>
    <row r="832" spans="1:26" ht="25.5" customHeight="1" x14ac:dyDescent="0.3">
      <c r="A832" s="87"/>
      <c r="B832" s="87"/>
      <c r="C832" s="87"/>
      <c r="D832" s="87"/>
      <c r="E832" s="87"/>
      <c r="F832" s="87"/>
      <c r="G832" s="87"/>
      <c r="H832" s="87"/>
      <c r="I832" s="87"/>
      <c r="J832" s="87"/>
      <c r="K832" s="87"/>
      <c r="L832" s="87"/>
      <c r="M832" s="87"/>
      <c r="N832" s="87"/>
      <c r="O832" s="87"/>
      <c r="P832" s="87"/>
      <c r="Q832" s="87"/>
      <c r="R832" s="87"/>
      <c r="S832" s="87"/>
      <c r="T832" s="87"/>
      <c r="U832" s="87"/>
      <c r="V832" s="87"/>
      <c r="W832" s="87"/>
      <c r="X832" s="87"/>
      <c r="Y832" s="87"/>
      <c r="Z832" s="87"/>
    </row>
    <row r="833" spans="1:26" ht="25.5" customHeight="1" x14ac:dyDescent="0.3">
      <c r="A833" s="87"/>
      <c r="B833" s="87"/>
      <c r="C833" s="87"/>
      <c r="D833" s="87"/>
      <c r="E833" s="87"/>
      <c r="F833" s="87"/>
      <c r="G833" s="87"/>
      <c r="H833" s="87"/>
      <c r="I833" s="87"/>
      <c r="J833" s="87"/>
      <c r="K833" s="87"/>
      <c r="L833" s="87"/>
      <c r="M833" s="87"/>
      <c r="N833" s="87"/>
      <c r="O833" s="87"/>
      <c r="P833" s="87"/>
      <c r="Q833" s="87"/>
      <c r="R833" s="87"/>
      <c r="S833" s="87"/>
      <c r="T833" s="87"/>
      <c r="U833" s="87"/>
      <c r="V833" s="87"/>
      <c r="W833" s="87"/>
      <c r="X833" s="87"/>
      <c r="Y833" s="87"/>
      <c r="Z833" s="87"/>
    </row>
    <row r="834" spans="1:26" ht="25.5" customHeight="1" x14ac:dyDescent="0.3">
      <c r="A834" s="87"/>
      <c r="B834" s="87"/>
      <c r="C834" s="87"/>
      <c r="D834" s="87"/>
      <c r="E834" s="87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  <c r="R834" s="87"/>
      <c r="S834" s="87"/>
      <c r="T834" s="87"/>
      <c r="U834" s="87"/>
      <c r="V834" s="87"/>
      <c r="W834" s="87"/>
      <c r="X834" s="87"/>
      <c r="Y834" s="87"/>
      <c r="Z834" s="87"/>
    </row>
    <row r="835" spans="1:26" ht="25.5" customHeight="1" x14ac:dyDescent="0.3">
      <c r="A835" s="87"/>
      <c r="B835" s="87"/>
      <c r="C835" s="87"/>
      <c r="D835" s="87"/>
      <c r="E835" s="87"/>
      <c r="F835" s="87"/>
      <c r="G835" s="87"/>
      <c r="H835" s="87"/>
      <c r="I835" s="87"/>
      <c r="J835" s="87"/>
      <c r="K835" s="87"/>
      <c r="L835" s="87"/>
      <c r="M835" s="87"/>
      <c r="N835" s="87"/>
      <c r="O835" s="87"/>
      <c r="P835" s="87"/>
      <c r="Q835" s="87"/>
      <c r="R835" s="87"/>
      <c r="S835" s="87"/>
      <c r="T835" s="87"/>
      <c r="U835" s="87"/>
      <c r="V835" s="87"/>
      <c r="W835" s="87"/>
      <c r="X835" s="87"/>
      <c r="Y835" s="87"/>
      <c r="Z835" s="87"/>
    </row>
    <row r="836" spans="1:26" ht="25.5" customHeight="1" x14ac:dyDescent="0.3">
      <c r="A836" s="87"/>
      <c r="B836" s="87"/>
      <c r="C836" s="87"/>
      <c r="D836" s="87"/>
      <c r="E836" s="87"/>
      <c r="F836" s="87"/>
      <c r="G836" s="87"/>
      <c r="H836" s="87"/>
      <c r="I836" s="87"/>
      <c r="J836" s="87"/>
      <c r="K836" s="87"/>
      <c r="L836" s="87"/>
      <c r="M836" s="87"/>
      <c r="N836" s="87"/>
      <c r="O836" s="87"/>
      <c r="P836" s="87"/>
      <c r="Q836" s="87"/>
      <c r="R836" s="87"/>
      <c r="S836" s="87"/>
      <c r="T836" s="87"/>
      <c r="U836" s="87"/>
      <c r="V836" s="87"/>
      <c r="W836" s="87"/>
      <c r="X836" s="87"/>
      <c r="Y836" s="87"/>
      <c r="Z836" s="87"/>
    </row>
    <row r="837" spans="1:26" ht="25.5" customHeight="1" x14ac:dyDescent="0.3">
      <c r="A837" s="87"/>
      <c r="B837" s="87"/>
      <c r="C837" s="87"/>
      <c r="D837" s="87"/>
      <c r="E837" s="87"/>
      <c r="F837" s="87"/>
      <c r="G837" s="87"/>
      <c r="H837" s="87"/>
      <c r="I837" s="87"/>
      <c r="J837" s="87"/>
      <c r="K837" s="87"/>
      <c r="L837" s="87"/>
      <c r="M837" s="87"/>
      <c r="N837" s="87"/>
      <c r="O837" s="87"/>
      <c r="P837" s="87"/>
      <c r="Q837" s="87"/>
      <c r="R837" s="87"/>
      <c r="S837" s="87"/>
      <c r="T837" s="87"/>
      <c r="U837" s="87"/>
      <c r="V837" s="87"/>
      <c r="W837" s="87"/>
      <c r="X837" s="87"/>
      <c r="Y837" s="87"/>
      <c r="Z837" s="87"/>
    </row>
    <row r="838" spans="1:26" ht="25.5" customHeight="1" x14ac:dyDescent="0.3">
      <c r="A838" s="87"/>
      <c r="B838" s="87"/>
      <c r="C838" s="87"/>
      <c r="D838" s="87"/>
      <c r="E838" s="87"/>
      <c r="F838" s="87"/>
      <c r="G838" s="87"/>
      <c r="H838" s="87"/>
      <c r="I838" s="87"/>
      <c r="J838" s="87"/>
      <c r="K838" s="87"/>
      <c r="L838" s="87"/>
      <c r="M838" s="87"/>
      <c r="N838" s="87"/>
      <c r="O838" s="87"/>
      <c r="P838" s="87"/>
      <c r="Q838" s="87"/>
      <c r="R838" s="87"/>
      <c r="S838" s="87"/>
      <c r="T838" s="87"/>
      <c r="U838" s="87"/>
      <c r="V838" s="87"/>
      <c r="W838" s="87"/>
      <c r="X838" s="87"/>
      <c r="Y838" s="87"/>
      <c r="Z838" s="87"/>
    </row>
    <row r="839" spans="1:26" ht="25.5" customHeight="1" x14ac:dyDescent="0.3">
      <c r="A839" s="87"/>
      <c r="B839" s="87"/>
      <c r="C839" s="87"/>
      <c r="D839" s="87"/>
      <c r="E839" s="87"/>
      <c r="F839" s="87"/>
      <c r="G839" s="87"/>
      <c r="H839" s="87"/>
      <c r="I839" s="87"/>
      <c r="J839" s="87"/>
      <c r="K839" s="87"/>
      <c r="L839" s="87"/>
      <c r="M839" s="87"/>
      <c r="N839" s="87"/>
      <c r="O839" s="87"/>
      <c r="P839" s="87"/>
      <c r="Q839" s="87"/>
      <c r="R839" s="87"/>
      <c r="S839" s="87"/>
      <c r="T839" s="87"/>
      <c r="U839" s="87"/>
      <c r="V839" s="87"/>
      <c r="W839" s="87"/>
      <c r="X839" s="87"/>
      <c r="Y839" s="87"/>
      <c r="Z839" s="87"/>
    </row>
    <row r="840" spans="1:26" ht="25.5" customHeight="1" x14ac:dyDescent="0.3">
      <c r="A840" s="87"/>
      <c r="B840" s="87"/>
      <c r="C840" s="87"/>
      <c r="D840" s="87"/>
      <c r="E840" s="87"/>
      <c r="F840" s="87"/>
      <c r="G840" s="87"/>
      <c r="H840" s="87"/>
      <c r="I840" s="87"/>
      <c r="J840" s="87"/>
      <c r="K840" s="87"/>
      <c r="L840" s="87"/>
      <c r="M840" s="87"/>
      <c r="N840" s="87"/>
      <c r="O840" s="87"/>
      <c r="P840" s="87"/>
      <c r="Q840" s="87"/>
      <c r="R840" s="87"/>
      <c r="S840" s="87"/>
      <c r="T840" s="87"/>
      <c r="U840" s="87"/>
      <c r="V840" s="87"/>
      <c r="W840" s="87"/>
      <c r="X840" s="87"/>
      <c r="Y840" s="87"/>
      <c r="Z840" s="87"/>
    </row>
    <row r="841" spans="1:26" ht="25.5" customHeight="1" x14ac:dyDescent="0.3">
      <c r="A841" s="87"/>
      <c r="B841" s="87"/>
      <c r="C841" s="87"/>
      <c r="D841" s="87"/>
      <c r="E841" s="87"/>
      <c r="F841" s="87"/>
      <c r="G841" s="87"/>
      <c r="H841" s="87"/>
      <c r="I841" s="87"/>
      <c r="J841" s="87"/>
      <c r="K841" s="87"/>
      <c r="L841" s="87"/>
      <c r="M841" s="87"/>
      <c r="N841" s="87"/>
      <c r="O841" s="87"/>
      <c r="P841" s="87"/>
      <c r="Q841" s="87"/>
      <c r="R841" s="87"/>
      <c r="S841" s="87"/>
      <c r="T841" s="87"/>
      <c r="U841" s="87"/>
      <c r="V841" s="87"/>
      <c r="W841" s="87"/>
      <c r="X841" s="87"/>
      <c r="Y841" s="87"/>
      <c r="Z841" s="87"/>
    </row>
    <row r="842" spans="1:26" ht="25.5" customHeight="1" x14ac:dyDescent="0.3">
      <c r="A842" s="87"/>
      <c r="B842" s="87"/>
      <c r="C842" s="87"/>
      <c r="D842" s="87"/>
      <c r="E842" s="87"/>
      <c r="F842" s="87"/>
      <c r="G842" s="87"/>
      <c r="H842" s="87"/>
      <c r="I842" s="87"/>
      <c r="J842" s="87"/>
      <c r="K842" s="87"/>
      <c r="L842" s="87"/>
      <c r="M842" s="87"/>
      <c r="N842" s="87"/>
      <c r="O842" s="87"/>
      <c r="P842" s="87"/>
      <c r="Q842" s="87"/>
      <c r="R842" s="87"/>
      <c r="S842" s="87"/>
      <c r="T842" s="87"/>
      <c r="U842" s="87"/>
      <c r="V842" s="87"/>
      <c r="W842" s="87"/>
      <c r="X842" s="87"/>
      <c r="Y842" s="87"/>
      <c r="Z842" s="87"/>
    </row>
    <row r="843" spans="1:26" ht="25.5" customHeight="1" x14ac:dyDescent="0.3">
      <c r="A843" s="87"/>
      <c r="B843" s="87"/>
      <c r="C843" s="87"/>
      <c r="D843" s="87"/>
      <c r="E843" s="87"/>
      <c r="F843" s="87"/>
      <c r="G843" s="87"/>
      <c r="H843" s="87"/>
      <c r="I843" s="87"/>
      <c r="J843" s="87"/>
      <c r="K843" s="87"/>
      <c r="L843" s="87"/>
      <c r="M843" s="87"/>
      <c r="N843" s="87"/>
      <c r="O843" s="87"/>
      <c r="P843" s="87"/>
      <c r="Q843" s="87"/>
      <c r="R843" s="87"/>
      <c r="S843" s="87"/>
      <c r="T843" s="87"/>
      <c r="U843" s="87"/>
      <c r="V843" s="87"/>
      <c r="W843" s="87"/>
      <c r="X843" s="87"/>
      <c r="Y843" s="87"/>
      <c r="Z843" s="87"/>
    </row>
    <row r="844" spans="1:26" ht="25.5" customHeight="1" x14ac:dyDescent="0.3">
      <c r="A844" s="87"/>
      <c r="B844" s="87"/>
      <c r="C844" s="87"/>
      <c r="D844" s="87"/>
      <c r="E844" s="87"/>
      <c r="F844" s="87"/>
      <c r="G844" s="87"/>
      <c r="H844" s="87"/>
      <c r="I844" s="87"/>
      <c r="J844" s="87"/>
      <c r="K844" s="87"/>
      <c r="L844" s="87"/>
      <c r="M844" s="87"/>
      <c r="N844" s="87"/>
      <c r="O844" s="87"/>
      <c r="P844" s="87"/>
      <c r="Q844" s="87"/>
      <c r="R844" s="87"/>
      <c r="S844" s="87"/>
      <c r="T844" s="87"/>
      <c r="U844" s="87"/>
      <c r="V844" s="87"/>
      <c r="W844" s="87"/>
      <c r="X844" s="87"/>
      <c r="Y844" s="87"/>
      <c r="Z844" s="87"/>
    </row>
    <row r="845" spans="1:26" ht="25.5" customHeight="1" x14ac:dyDescent="0.3">
      <c r="A845" s="87"/>
      <c r="B845" s="87"/>
      <c r="C845" s="87"/>
      <c r="D845" s="87"/>
      <c r="E845" s="87"/>
      <c r="F845" s="87"/>
      <c r="G845" s="87"/>
      <c r="H845" s="87"/>
      <c r="I845" s="87"/>
      <c r="J845" s="87"/>
      <c r="K845" s="87"/>
      <c r="L845" s="87"/>
      <c r="M845" s="87"/>
      <c r="N845" s="87"/>
      <c r="O845" s="87"/>
      <c r="P845" s="87"/>
      <c r="Q845" s="87"/>
      <c r="R845" s="87"/>
      <c r="S845" s="87"/>
      <c r="T845" s="87"/>
      <c r="U845" s="87"/>
      <c r="V845" s="87"/>
      <c r="W845" s="87"/>
      <c r="X845" s="87"/>
      <c r="Y845" s="87"/>
      <c r="Z845" s="87"/>
    </row>
    <row r="846" spans="1:26" ht="25.5" customHeight="1" x14ac:dyDescent="0.3">
      <c r="A846" s="87"/>
      <c r="B846" s="87"/>
      <c r="C846" s="87"/>
      <c r="D846" s="87"/>
      <c r="E846" s="87"/>
      <c r="F846" s="87"/>
      <c r="G846" s="87"/>
      <c r="H846" s="87"/>
      <c r="I846" s="87"/>
      <c r="J846" s="87"/>
      <c r="K846" s="87"/>
      <c r="L846" s="87"/>
      <c r="M846" s="87"/>
      <c r="N846" s="87"/>
      <c r="O846" s="87"/>
      <c r="P846" s="87"/>
      <c r="Q846" s="87"/>
      <c r="R846" s="87"/>
      <c r="S846" s="87"/>
      <c r="T846" s="87"/>
      <c r="U846" s="87"/>
      <c r="V846" s="87"/>
      <c r="W846" s="87"/>
      <c r="X846" s="87"/>
      <c r="Y846" s="87"/>
      <c r="Z846" s="87"/>
    </row>
    <row r="847" spans="1:26" ht="25.5" customHeight="1" x14ac:dyDescent="0.3">
      <c r="A847" s="87"/>
      <c r="B847" s="87"/>
      <c r="C847" s="87"/>
      <c r="D847" s="87"/>
      <c r="E847" s="87"/>
      <c r="F847" s="87"/>
      <c r="G847" s="87"/>
      <c r="H847" s="87"/>
      <c r="I847" s="87"/>
      <c r="J847" s="87"/>
      <c r="K847" s="87"/>
      <c r="L847" s="87"/>
      <c r="M847" s="87"/>
      <c r="N847" s="87"/>
      <c r="O847" s="87"/>
      <c r="P847" s="87"/>
      <c r="Q847" s="87"/>
      <c r="R847" s="87"/>
      <c r="S847" s="87"/>
      <c r="T847" s="87"/>
      <c r="U847" s="87"/>
      <c r="V847" s="87"/>
      <c r="W847" s="87"/>
      <c r="X847" s="87"/>
      <c r="Y847" s="87"/>
      <c r="Z847" s="87"/>
    </row>
    <row r="848" spans="1:26" ht="25.5" customHeight="1" x14ac:dyDescent="0.3">
      <c r="A848" s="87"/>
      <c r="B848" s="87"/>
      <c r="C848" s="87"/>
      <c r="D848" s="87"/>
      <c r="E848" s="87"/>
      <c r="F848" s="87"/>
      <c r="G848" s="87"/>
      <c r="H848" s="87"/>
      <c r="I848" s="87"/>
      <c r="J848" s="87"/>
      <c r="K848" s="87"/>
      <c r="L848" s="87"/>
      <c r="M848" s="87"/>
      <c r="N848" s="87"/>
      <c r="O848" s="87"/>
      <c r="P848" s="87"/>
      <c r="Q848" s="87"/>
      <c r="R848" s="87"/>
      <c r="S848" s="87"/>
      <c r="T848" s="87"/>
      <c r="U848" s="87"/>
      <c r="V848" s="87"/>
      <c r="W848" s="87"/>
      <c r="X848" s="87"/>
      <c r="Y848" s="87"/>
      <c r="Z848" s="87"/>
    </row>
    <row r="849" spans="1:26" ht="25.5" customHeight="1" x14ac:dyDescent="0.3">
      <c r="A849" s="87"/>
      <c r="B849" s="87"/>
      <c r="C849" s="87"/>
      <c r="D849" s="87"/>
      <c r="E849" s="87"/>
      <c r="F849" s="87"/>
      <c r="G849" s="87"/>
      <c r="H849" s="87"/>
      <c r="I849" s="87"/>
      <c r="J849" s="87"/>
      <c r="K849" s="87"/>
      <c r="L849" s="87"/>
      <c r="M849" s="87"/>
      <c r="N849" s="87"/>
      <c r="O849" s="87"/>
      <c r="P849" s="87"/>
      <c r="Q849" s="87"/>
      <c r="R849" s="87"/>
      <c r="S849" s="87"/>
      <c r="T849" s="87"/>
      <c r="U849" s="87"/>
      <c r="V849" s="87"/>
      <c r="W849" s="87"/>
      <c r="X849" s="87"/>
      <c r="Y849" s="87"/>
      <c r="Z849" s="87"/>
    </row>
    <row r="850" spans="1:26" ht="25.5" customHeight="1" x14ac:dyDescent="0.3">
      <c r="A850" s="87"/>
      <c r="B850" s="87"/>
      <c r="C850" s="87"/>
      <c r="D850" s="87"/>
      <c r="E850" s="87"/>
      <c r="F850" s="87"/>
      <c r="G850" s="87"/>
      <c r="H850" s="87"/>
      <c r="I850" s="87"/>
      <c r="J850" s="87"/>
      <c r="K850" s="87"/>
      <c r="L850" s="87"/>
      <c r="M850" s="87"/>
      <c r="N850" s="87"/>
      <c r="O850" s="87"/>
      <c r="P850" s="87"/>
      <c r="Q850" s="87"/>
      <c r="R850" s="87"/>
      <c r="S850" s="87"/>
      <c r="T850" s="87"/>
      <c r="U850" s="87"/>
      <c r="V850" s="87"/>
      <c r="W850" s="87"/>
      <c r="X850" s="87"/>
      <c r="Y850" s="87"/>
      <c r="Z850" s="87"/>
    </row>
    <row r="851" spans="1:26" ht="25.5" customHeight="1" x14ac:dyDescent="0.3">
      <c r="A851" s="87"/>
      <c r="B851" s="87"/>
      <c r="C851" s="87"/>
      <c r="D851" s="87"/>
      <c r="E851" s="87"/>
      <c r="F851" s="87"/>
      <c r="G851" s="87"/>
      <c r="H851" s="87"/>
      <c r="I851" s="87"/>
      <c r="J851" s="87"/>
      <c r="K851" s="87"/>
      <c r="L851" s="87"/>
      <c r="M851" s="87"/>
      <c r="N851" s="87"/>
      <c r="O851" s="87"/>
      <c r="P851" s="87"/>
      <c r="Q851" s="87"/>
      <c r="R851" s="87"/>
      <c r="S851" s="87"/>
      <c r="T851" s="87"/>
      <c r="U851" s="87"/>
      <c r="V851" s="87"/>
      <c r="W851" s="87"/>
      <c r="X851" s="87"/>
      <c r="Y851" s="87"/>
      <c r="Z851" s="87"/>
    </row>
    <row r="852" spans="1:26" ht="25.5" customHeight="1" x14ac:dyDescent="0.3">
      <c r="A852" s="87"/>
      <c r="B852" s="87"/>
      <c r="C852" s="87"/>
      <c r="D852" s="87"/>
      <c r="E852" s="87"/>
      <c r="F852" s="87"/>
      <c r="G852" s="87"/>
      <c r="H852" s="87"/>
      <c r="I852" s="87"/>
      <c r="J852" s="87"/>
      <c r="K852" s="87"/>
      <c r="L852" s="87"/>
      <c r="M852" s="87"/>
      <c r="N852" s="87"/>
      <c r="O852" s="87"/>
      <c r="P852" s="87"/>
      <c r="Q852" s="87"/>
      <c r="R852" s="87"/>
      <c r="S852" s="87"/>
      <c r="T852" s="87"/>
      <c r="U852" s="87"/>
      <c r="V852" s="87"/>
      <c r="W852" s="87"/>
      <c r="X852" s="87"/>
      <c r="Y852" s="87"/>
      <c r="Z852" s="87"/>
    </row>
    <row r="853" spans="1:26" ht="25.5" customHeight="1" x14ac:dyDescent="0.3">
      <c r="A853" s="87"/>
      <c r="B853" s="87"/>
      <c r="C853" s="87"/>
      <c r="D853" s="87"/>
      <c r="E853" s="87"/>
      <c r="F853" s="87"/>
      <c r="G853" s="87"/>
      <c r="H853" s="87"/>
      <c r="I853" s="87"/>
      <c r="J853" s="87"/>
      <c r="K853" s="87"/>
      <c r="L853" s="87"/>
      <c r="M853" s="87"/>
      <c r="N853" s="87"/>
      <c r="O853" s="87"/>
      <c r="P853" s="87"/>
      <c r="Q853" s="87"/>
      <c r="R853" s="87"/>
      <c r="S853" s="87"/>
      <c r="T853" s="87"/>
      <c r="U853" s="87"/>
      <c r="V853" s="87"/>
      <c r="W853" s="87"/>
      <c r="X853" s="87"/>
      <c r="Y853" s="87"/>
      <c r="Z853" s="87"/>
    </row>
    <row r="854" spans="1:26" ht="25.5" customHeight="1" x14ac:dyDescent="0.3">
      <c r="A854" s="87"/>
      <c r="B854" s="87"/>
      <c r="C854" s="87"/>
      <c r="D854" s="87"/>
      <c r="E854" s="87"/>
      <c r="F854" s="87"/>
      <c r="G854" s="87"/>
      <c r="H854" s="87"/>
      <c r="I854" s="87"/>
      <c r="J854" s="87"/>
      <c r="K854" s="87"/>
      <c r="L854" s="87"/>
      <c r="M854" s="87"/>
      <c r="N854" s="87"/>
      <c r="O854" s="87"/>
      <c r="P854" s="87"/>
      <c r="Q854" s="87"/>
      <c r="R854" s="87"/>
      <c r="S854" s="87"/>
      <c r="T854" s="87"/>
      <c r="U854" s="87"/>
      <c r="V854" s="87"/>
      <c r="W854" s="87"/>
      <c r="X854" s="87"/>
      <c r="Y854" s="87"/>
      <c r="Z854" s="87"/>
    </row>
    <row r="855" spans="1:26" ht="25.5" customHeight="1" x14ac:dyDescent="0.3">
      <c r="A855" s="87"/>
      <c r="B855" s="87"/>
      <c r="C855" s="87"/>
      <c r="D855" s="87"/>
      <c r="E855" s="87"/>
      <c r="F855" s="87"/>
      <c r="G855" s="87"/>
      <c r="H855" s="87"/>
      <c r="I855" s="87"/>
      <c r="J855" s="87"/>
      <c r="K855" s="87"/>
      <c r="L855" s="87"/>
      <c r="M855" s="87"/>
      <c r="N855" s="87"/>
      <c r="O855" s="87"/>
      <c r="P855" s="87"/>
      <c r="Q855" s="87"/>
      <c r="R855" s="87"/>
      <c r="S855" s="87"/>
      <c r="T855" s="87"/>
      <c r="U855" s="87"/>
      <c r="V855" s="87"/>
      <c r="W855" s="87"/>
      <c r="X855" s="87"/>
      <c r="Y855" s="87"/>
      <c r="Z855" s="87"/>
    </row>
    <row r="856" spans="1:26" ht="25.5" customHeight="1" x14ac:dyDescent="0.3">
      <c r="A856" s="87"/>
      <c r="B856" s="87"/>
      <c r="C856" s="87"/>
      <c r="D856" s="87"/>
      <c r="E856" s="87"/>
      <c r="F856" s="87"/>
      <c r="G856" s="87"/>
      <c r="H856" s="87"/>
      <c r="I856" s="87"/>
      <c r="J856" s="87"/>
      <c r="K856" s="87"/>
      <c r="L856" s="87"/>
      <c r="M856" s="87"/>
      <c r="N856" s="87"/>
      <c r="O856" s="87"/>
      <c r="P856" s="87"/>
      <c r="Q856" s="87"/>
      <c r="R856" s="87"/>
      <c r="S856" s="87"/>
      <c r="T856" s="87"/>
      <c r="U856" s="87"/>
      <c r="V856" s="87"/>
      <c r="W856" s="87"/>
      <c r="X856" s="87"/>
      <c r="Y856" s="87"/>
      <c r="Z856" s="87"/>
    </row>
    <row r="857" spans="1:26" ht="25.5" customHeight="1" x14ac:dyDescent="0.3">
      <c r="A857" s="87"/>
      <c r="B857" s="87"/>
      <c r="C857" s="87"/>
      <c r="D857" s="87"/>
      <c r="E857" s="87"/>
      <c r="F857" s="87"/>
      <c r="G857" s="87"/>
      <c r="H857" s="87"/>
      <c r="I857" s="87"/>
      <c r="J857" s="87"/>
      <c r="K857" s="87"/>
      <c r="L857" s="87"/>
      <c r="M857" s="87"/>
      <c r="N857" s="87"/>
      <c r="O857" s="87"/>
      <c r="P857" s="87"/>
      <c r="Q857" s="87"/>
      <c r="R857" s="87"/>
      <c r="S857" s="87"/>
      <c r="T857" s="87"/>
      <c r="U857" s="87"/>
      <c r="V857" s="87"/>
      <c r="W857" s="87"/>
      <c r="X857" s="87"/>
      <c r="Y857" s="87"/>
      <c r="Z857" s="87"/>
    </row>
    <row r="858" spans="1:26" ht="25.5" customHeight="1" x14ac:dyDescent="0.3">
      <c r="A858" s="87"/>
      <c r="B858" s="87"/>
      <c r="C858" s="87"/>
      <c r="D858" s="87"/>
      <c r="E858" s="87"/>
      <c r="F858" s="87"/>
      <c r="G858" s="87"/>
      <c r="H858" s="87"/>
      <c r="I858" s="87"/>
      <c r="J858" s="87"/>
      <c r="K858" s="87"/>
      <c r="L858" s="87"/>
      <c r="M858" s="87"/>
      <c r="N858" s="87"/>
      <c r="O858" s="87"/>
      <c r="P858" s="87"/>
      <c r="Q858" s="87"/>
      <c r="R858" s="87"/>
      <c r="S858" s="87"/>
      <c r="T858" s="87"/>
      <c r="U858" s="87"/>
      <c r="V858" s="87"/>
      <c r="W858" s="87"/>
      <c r="X858" s="87"/>
      <c r="Y858" s="87"/>
      <c r="Z858" s="87"/>
    </row>
    <row r="859" spans="1:26" ht="25.5" customHeight="1" x14ac:dyDescent="0.3">
      <c r="A859" s="87"/>
      <c r="B859" s="87"/>
      <c r="C859" s="87"/>
      <c r="D859" s="87"/>
      <c r="E859" s="87"/>
      <c r="F859" s="87"/>
      <c r="G859" s="87"/>
      <c r="H859" s="87"/>
      <c r="I859" s="87"/>
      <c r="J859" s="87"/>
      <c r="K859" s="87"/>
      <c r="L859" s="87"/>
      <c r="M859" s="87"/>
      <c r="N859" s="87"/>
      <c r="O859" s="87"/>
      <c r="P859" s="87"/>
      <c r="Q859" s="87"/>
      <c r="R859" s="87"/>
      <c r="S859" s="87"/>
      <c r="T859" s="87"/>
      <c r="U859" s="87"/>
      <c r="V859" s="87"/>
      <c r="W859" s="87"/>
      <c r="X859" s="87"/>
      <c r="Y859" s="87"/>
      <c r="Z859" s="87"/>
    </row>
    <row r="860" spans="1:26" ht="25.5" customHeight="1" x14ac:dyDescent="0.3">
      <c r="A860" s="87"/>
      <c r="B860" s="87"/>
      <c r="C860" s="87"/>
      <c r="D860" s="87"/>
      <c r="E860" s="87"/>
      <c r="F860" s="87"/>
      <c r="G860" s="87"/>
      <c r="H860" s="87"/>
      <c r="I860" s="87"/>
      <c r="J860" s="87"/>
      <c r="K860" s="87"/>
      <c r="L860" s="87"/>
      <c r="M860" s="87"/>
      <c r="N860" s="87"/>
      <c r="O860" s="87"/>
      <c r="P860" s="87"/>
      <c r="Q860" s="87"/>
      <c r="R860" s="87"/>
      <c r="S860" s="87"/>
      <c r="T860" s="87"/>
      <c r="U860" s="87"/>
      <c r="V860" s="87"/>
      <c r="W860" s="87"/>
      <c r="X860" s="87"/>
      <c r="Y860" s="87"/>
      <c r="Z860" s="87"/>
    </row>
    <row r="861" spans="1:26" ht="25.5" customHeight="1" x14ac:dyDescent="0.3">
      <c r="A861" s="87"/>
      <c r="B861" s="87"/>
      <c r="C861" s="87"/>
      <c r="D861" s="87"/>
      <c r="E861" s="87"/>
      <c r="F861" s="87"/>
      <c r="G861" s="87"/>
      <c r="H861" s="87"/>
      <c r="I861" s="87"/>
      <c r="J861" s="87"/>
      <c r="K861" s="87"/>
      <c r="L861" s="87"/>
      <c r="M861" s="87"/>
      <c r="N861" s="87"/>
      <c r="O861" s="87"/>
      <c r="P861" s="87"/>
      <c r="Q861" s="87"/>
      <c r="R861" s="87"/>
      <c r="S861" s="87"/>
      <c r="T861" s="87"/>
      <c r="U861" s="87"/>
      <c r="V861" s="87"/>
      <c r="W861" s="87"/>
      <c r="X861" s="87"/>
      <c r="Y861" s="87"/>
      <c r="Z861" s="87"/>
    </row>
    <row r="862" spans="1:26" ht="25.5" customHeight="1" x14ac:dyDescent="0.3">
      <c r="A862" s="87"/>
      <c r="B862" s="87"/>
      <c r="C862" s="87"/>
      <c r="D862" s="87"/>
      <c r="E862" s="87"/>
      <c r="F862" s="87"/>
      <c r="G862" s="87"/>
      <c r="H862" s="87"/>
      <c r="I862" s="87"/>
      <c r="J862" s="87"/>
      <c r="K862" s="87"/>
      <c r="L862" s="87"/>
      <c r="M862" s="87"/>
      <c r="N862" s="87"/>
      <c r="O862" s="87"/>
      <c r="P862" s="87"/>
      <c r="Q862" s="87"/>
      <c r="R862" s="87"/>
      <c r="S862" s="87"/>
      <c r="T862" s="87"/>
      <c r="U862" s="87"/>
      <c r="V862" s="87"/>
      <c r="W862" s="87"/>
      <c r="X862" s="87"/>
      <c r="Y862" s="87"/>
      <c r="Z862" s="87"/>
    </row>
    <row r="863" spans="1:26" ht="25.5" customHeight="1" x14ac:dyDescent="0.3">
      <c r="A863" s="87"/>
      <c r="B863" s="87"/>
      <c r="C863" s="87"/>
      <c r="D863" s="87"/>
      <c r="E863" s="87"/>
      <c r="F863" s="87"/>
      <c r="G863" s="87"/>
      <c r="H863" s="87"/>
      <c r="I863" s="87"/>
      <c r="J863" s="87"/>
      <c r="K863" s="87"/>
      <c r="L863" s="87"/>
      <c r="M863" s="87"/>
      <c r="N863" s="87"/>
      <c r="O863" s="87"/>
      <c r="P863" s="87"/>
      <c r="Q863" s="87"/>
      <c r="R863" s="87"/>
      <c r="S863" s="87"/>
      <c r="T863" s="87"/>
      <c r="U863" s="87"/>
      <c r="V863" s="87"/>
      <c r="W863" s="87"/>
      <c r="X863" s="87"/>
      <c r="Y863" s="87"/>
      <c r="Z863" s="87"/>
    </row>
    <row r="864" spans="1:26" ht="25.5" customHeight="1" x14ac:dyDescent="0.3">
      <c r="A864" s="87"/>
      <c r="B864" s="87"/>
      <c r="C864" s="87"/>
      <c r="D864" s="87"/>
      <c r="E864" s="87"/>
      <c r="F864" s="87"/>
      <c r="G864" s="87"/>
      <c r="H864" s="87"/>
      <c r="I864" s="87"/>
      <c r="J864" s="87"/>
      <c r="K864" s="87"/>
      <c r="L864" s="87"/>
      <c r="M864" s="87"/>
      <c r="N864" s="87"/>
      <c r="O864" s="87"/>
      <c r="P864" s="87"/>
      <c r="Q864" s="87"/>
      <c r="R864" s="87"/>
      <c r="S864" s="87"/>
      <c r="T864" s="87"/>
      <c r="U864" s="87"/>
      <c r="V864" s="87"/>
      <c r="W864" s="87"/>
      <c r="X864" s="87"/>
      <c r="Y864" s="87"/>
      <c r="Z864" s="87"/>
    </row>
    <row r="865" spans="1:26" ht="25.5" customHeight="1" x14ac:dyDescent="0.3">
      <c r="A865" s="87"/>
      <c r="B865" s="87"/>
      <c r="C865" s="87"/>
      <c r="D865" s="87"/>
      <c r="E865" s="87"/>
      <c r="F865" s="87"/>
      <c r="G865" s="87"/>
      <c r="H865" s="87"/>
      <c r="I865" s="87"/>
      <c r="J865" s="87"/>
      <c r="K865" s="87"/>
      <c r="L865" s="87"/>
      <c r="M865" s="87"/>
      <c r="N865" s="87"/>
      <c r="O865" s="87"/>
      <c r="P865" s="87"/>
      <c r="Q865" s="87"/>
      <c r="R865" s="87"/>
      <c r="S865" s="87"/>
      <c r="T865" s="87"/>
      <c r="U865" s="87"/>
      <c r="V865" s="87"/>
      <c r="W865" s="87"/>
      <c r="X865" s="87"/>
      <c r="Y865" s="87"/>
      <c r="Z865" s="87"/>
    </row>
    <row r="866" spans="1:26" ht="25.5" customHeight="1" x14ac:dyDescent="0.3">
      <c r="A866" s="87"/>
      <c r="B866" s="87"/>
      <c r="C866" s="87"/>
      <c r="D866" s="87"/>
      <c r="E866" s="87"/>
      <c r="F866" s="87"/>
      <c r="G866" s="87"/>
      <c r="H866" s="87"/>
      <c r="I866" s="87"/>
      <c r="J866" s="87"/>
      <c r="K866" s="87"/>
      <c r="L866" s="87"/>
      <c r="M866" s="87"/>
      <c r="N866" s="87"/>
      <c r="O866" s="87"/>
      <c r="P866" s="87"/>
      <c r="Q866" s="87"/>
      <c r="R866" s="87"/>
      <c r="S866" s="87"/>
      <c r="T866" s="87"/>
      <c r="U866" s="87"/>
      <c r="V866" s="87"/>
      <c r="W866" s="87"/>
      <c r="X866" s="87"/>
      <c r="Y866" s="87"/>
      <c r="Z866" s="87"/>
    </row>
    <row r="867" spans="1:26" ht="25.5" customHeight="1" x14ac:dyDescent="0.3">
      <c r="A867" s="87"/>
      <c r="B867" s="87"/>
      <c r="C867" s="87"/>
      <c r="D867" s="87"/>
      <c r="E867" s="87"/>
      <c r="F867" s="87"/>
      <c r="G867" s="87"/>
      <c r="H867" s="87"/>
      <c r="I867" s="87"/>
      <c r="J867" s="87"/>
      <c r="K867" s="87"/>
      <c r="L867" s="87"/>
      <c r="M867" s="87"/>
      <c r="N867" s="87"/>
      <c r="O867" s="87"/>
      <c r="P867" s="87"/>
      <c r="Q867" s="87"/>
      <c r="R867" s="87"/>
      <c r="S867" s="87"/>
      <c r="T867" s="87"/>
      <c r="U867" s="87"/>
      <c r="V867" s="87"/>
      <c r="W867" s="87"/>
      <c r="X867" s="87"/>
      <c r="Y867" s="87"/>
      <c r="Z867" s="87"/>
    </row>
    <row r="868" spans="1:26" ht="25.5" customHeight="1" x14ac:dyDescent="0.3">
      <c r="A868" s="87"/>
      <c r="B868" s="87"/>
      <c r="C868" s="87"/>
      <c r="D868" s="87"/>
      <c r="E868" s="87"/>
      <c r="F868" s="87"/>
      <c r="G868" s="87"/>
      <c r="H868" s="87"/>
      <c r="I868" s="87"/>
      <c r="J868" s="87"/>
      <c r="K868" s="87"/>
      <c r="L868" s="87"/>
      <c r="M868" s="87"/>
      <c r="N868" s="87"/>
      <c r="O868" s="87"/>
      <c r="P868" s="87"/>
      <c r="Q868" s="87"/>
      <c r="R868" s="87"/>
      <c r="S868" s="87"/>
      <c r="T868" s="87"/>
      <c r="U868" s="87"/>
      <c r="V868" s="87"/>
      <c r="W868" s="87"/>
      <c r="X868" s="87"/>
      <c r="Y868" s="87"/>
      <c r="Z868" s="87"/>
    </row>
    <row r="869" spans="1:26" ht="25.5" customHeight="1" x14ac:dyDescent="0.3">
      <c r="A869" s="87"/>
      <c r="B869" s="87"/>
      <c r="C869" s="87"/>
      <c r="D869" s="87"/>
      <c r="E869" s="87"/>
      <c r="F869" s="87"/>
      <c r="G869" s="87"/>
      <c r="H869" s="87"/>
      <c r="I869" s="87"/>
      <c r="J869" s="87"/>
      <c r="K869" s="87"/>
      <c r="L869" s="87"/>
      <c r="M869" s="87"/>
      <c r="N869" s="87"/>
      <c r="O869" s="87"/>
      <c r="P869" s="87"/>
      <c r="Q869" s="87"/>
      <c r="R869" s="87"/>
      <c r="S869" s="87"/>
      <c r="T869" s="87"/>
      <c r="U869" s="87"/>
      <c r="V869" s="87"/>
      <c r="W869" s="87"/>
      <c r="X869" s="87"/>
      <c r="Y869" s="87"/>
      <c r="Z869" s="87"/>
    </row>
    <row r="870" spans="1:26" ht="25.5" customHeight="1" x14ac:dyDescent="0.3">
      <c r="A870" s="87"/>
      <c r="B870" s="87"/>
      <c r="C870" s="87"/>
      <c r="D870" s="87"/>
      <c r="E870" s="87"/>
      <c r="F870" s="87"/>
      <c r="G870" s="87"/>
      <c r="H870" s="87"/>
      <c r="I870" s="87"/>
      <c r="J870" s="87"/>
      <c r="K870" s="87"/>
      <c r="L870" s="87"/>
      <c r="M870" s="87"/>
      <c r="N870" s="87"/>
      <c r="O870" s="87"/>
      <c r="P870" s="87"/>
      <c r="Q870" s="87"/>
      <c r="R870" s="87"/>
      <c r="S870" s="87"/>
      <c r="T870" s="87"/>
      <c r="U870" s="87"/>
      <c r="V870" s="87"/>
      <c r="W870" s="87"/>
      <c r="X870" s="87"/>
      <c r="Y870" s="87"/>
      <c r="Z870" s="87"/>
    </row>
    <row r="871" spans="1:26" ht="25.5" customHeight="1" x14ac:dyDescent="0.3">
      <c r="A871" s="87"/>
      <c r="B871" s="87"/>
      <c r="C871" s="87"/>
      <c r="D871" s="87"/>
      <c r="E871" s="87"/>
      <c r="F871" s="87"/>
      <c r="G871" s="87"/>
      <c r="H871" s="87"/>
      <c r="I871" s="87"/>
      <c r="J871" s="87"/>
      <c r="K871" s="87"/>
      <c r="L871" s="87"/>
      <c r="M871" s="87"/>
      <c r="N871" s="87"/>
      <c r="O871" s="87"/>
      <c r="P871" s="87"/>
      <c r="Q871" s="87"/>
      <c r="R871" s="87"/>
      <c r="S871" s="87"/>
      <c r="T871" s="87"/>
      <c r="U871" s="87"/>
      <c r="V871" s="87"/>
      <c r="W871" s="87"/>
      <c r="X871" s="87"/>
      <c r="Y871" s="87"/>
      <c r="Z871" s="87"/>
    </row>
    <row r="872" spans="1:26" ht="25.5" customHeight="1" x14ac:dyDescent="0.3">
      <c r="A872" s="87"/>
      <c r="B872" s="87"/>
      <c r="C872" s="87"/>
      <c r="D872" s="87"/>
      <c r="E872" s="87"/>
      <c r="F872" s="87"/>
      <c r="G872" s="87"/>
      <c r="H872" s="87"/>
      <c r="I872" s="87"/>
      <c r="J872" s="87"/>
      <c r="K872" s="87"/>
      <c r="L872" s="87"/>
      <c r="M872" s="87"/>
      <c r="N872" s="87"/>
      <c r="O872" s="87"/>
      <c r="P872" s="87"/>
      <c r="Q872" s="87"/>
      <c r="R872" s="87"/>
      <c r="S872" s="87"/>
      <c r="T872" s="87"/>
      <c r="U872" s="87"/>
      <c r="V872" s="87"/>
      <c r="W872" s="87"/>
      <c r="X872" s="87"/>
      <c r="Y872" s="87"/>
      <c r="Z872" s="87"/>
    </row>
    <row r="873" spans="1:26" ht="25.5" customHeight="1" x14ac:dyDescent="0.3">
      <c r="A873" s="87"/>
      <c r="B873" s="87"/>
      <c r="C873" s="87"/>
      <c r="D873" s="87"/>
      <c r="E873" s="87"/>
      <c r="F873" s="87"/>
      <c r="G873" s="87"/>
      <c r="H873" s="87"/>
      <c r="I873" s="87"/>
      <c r="J873" s="87"/>
      <c r="K873" s="87"/>
      <c r="L873" s="87"/>
      <c r="M873" s="87"/>
      <c r="N873" s="87"/>
      <c r="O873" s="87"/>
      <c r="P873" s="87"/>
      <c r="Q873" s="87"/>
      <c r="R873" s="87"/>
      <c r="S873" s="87"/>
      <c r="T873" s="87"/>
      <c r="U873" s="87"/>
      <c r="V873" s="87"/>
      <c r="W873" s="87"/>
      <c r="X873" s="87"/>
      <c r="Y873" s="87"/>
      <c r="Z873" s="87"/>
    </row>
    <row r="874" spans="1:26" ht="25.5" customHeight="1" x14ac:dyDescent="0.3">
      <c r="A874" s="87"/>
      <c r="B874" s="87"/>
      <c r="C874" s="87"/>
      <c r="D874" s="87"/>
      <c r="E874" s="87"/>
      <c r="F874" s="87"/>
      <c r="G874" s="87"/>
      <c r="H874" s="87"/>
      <c r="I874" s="87"/>
      <c r="J874" s="87"/>
      <c r="K874" s="87"/>
      <c r="L874" s="87"/>
      <c r="M874" s="87"/>
      <c r="N874" s="87"/>
      <c r="O874" s="87"/>
      <c r="P874" s="87"/>
      <c r="Q874" s="87"/>
      <c r="R874" s="87"/>
      <c r="S874" s="87"/>
      <c r="T874" s="87"/>
      <c r="U874" s="87"/>
      <c r="V874" s="87"/>
      <c r="W874" s="87"/>
      <c r="X874" s="87"/>
      <c r="Y874" s="87"/>
      <c r="Z874" s="87"/>
    </row>
    <row r="875" spans="1:26" ht="25.5" customHeight="1" x14ac:dyDescent="0.3">
      <c r="A875" s="87"/>
      <c r="B875" s="87"/>
      <c r="C875" s="87"/>
      <c r="D875" s="87"/>
      <c r="E875" s="87"/>
      <c r="F875" s="87"/>
      <c r="G875" s="87"/>
      <c r="H875" s="87"/>
      <c r="I875" s="87"/>
      <c r="J875" s="87"/>
      <c r="K875" s="87"/>
      <c r="L875" s="87"/>
      <c r="M875" s="87"/>
      <c r="N875" s="87"/>
      <c r="O875" s="87"/>
      <c r="P875" s="87"/>
      <c r="Q875" s="87"/>
      <c r="R875" s="87"/>
      <c r="S875" s="87"/>
      <c r="T875" s="87"/>
      <c r="U875" s="87"/>
      <c r="V875" s="87"/>
      <c r="W875" s="87"/>
      <c r="X875" s="87"/>
      <c r="Y875" s="87"/>
      <c r="Z875" s="87"/>
    </row>
    <row r="876" spans="1:26" ht="25.5" customHeight="1" x14ac:dyDescent="0.3">
      <c r="A876" s="87"/>
      <c r="B876" s="87"/>
      <c r="C876" s="87"/>
      <c r="D876" s="87"/>
      <c r="E876" s="87"/>
      <c r="F876" s="87"/>
      <c r="G876" s="87"/>
      <c r="H876" s="87"/>
      <c r="I876" s="87"/>
      <c r="J876" s="87"/>
      <c r="K876" s="87"/>
      <c r="L876" s="87"/>
      <c r="M876" s="87"/>
      <c r="N876" s="87"/>
      <c r="O876" s="87"/>
      <c r="P876" s="87"/>
      <c r="Q876" s="87"/>
      <c r="R876" s="87"/>
      <c r="S876" s="87"/>
      <c r="T876" s="87"/>
      <c r="U876" s="87"/>
      <c r="V876" s="87"/>
      <c r="W876" s="87"/>
      <c r="X876" s="87"/>
      <c r="Y876" s="87"/>
      <c r="Z876" s="87"/>
    </row>
    <row r="877" spans="1:26" ht="25.5" customHeight="1" x14ac:dyDescent="0.3">
      <c r="A877" s="87"/>
      <c r="B877" s="87"/>
      <c r="C877" s="87"/>
      <c r="D877" s="87"/>
      <c r="E877" s="87"/>
      <c r="F877" s="87"/>
      <c r="G877" s="87"/>
      <c r="H877" s="87"/>
      <c r="I877" s="87"/>
      <c r="J877" s="87"/>
      <c r="K877" s="87"/>
      <c r="L877" s="87"/>
      <c r="M877" s="87"/>
      <c r="N877" s="87"/>
      <c r="O877" s="87"/>
      <c r="P877" s="87"/>
      <c r="Q877" s="87"/>
      <c r="R877" s="87"/>
      <c r="S877" s="87"/>
      <c r="T877" s="87"/>
      <c r="U877" s="87"/>
      <c r="V877" s="87"/>
      <c r="W877" s="87"/>
      <c r="X877" s="87"/>
      <c r="Y877" s="87"/>
      <c r="Z877" s="87"/>
    </row>
    <row r="878" spans="1:26" ht="25.5" customHeight="1" x14ac:dyDescent="0.3">
      <c r="A878" s="87"/>
      <c r="B878" s="87"/>
      <c r="C878" s="87"/>
      <c r="D878" s="87"/>
      <c r="E878" s="87"/>
      <c r="F878" s="87"/>
      <c r="G878" s="87"/>
      <c r="H878" s="87"/>
      <c r="I878" s="87"/>
      <c r="J878" s="87"/>
      <c r="K878" s="87"/>
      <c r="L878" s="87"/>
      <c r="M878" s="87"/>
      <c r="N878" s="87"/>
      <c r="O878" s="87"/>
      <c r="P878" s="87"/>
      <c r="Q878" s="87"/>
      <c r="R878" s="87"/>
      <c r="S878" s="87"/>
      <c r="T878" s="87"/>
      <c r="U878" s="87"/>
      <c r="V878" s="87"/>
      <c r="W878" s="87"/>
      <c r="X878" s="87"/>
      <c r="Y878" s="87"/>
      <c r="Z878" s="87"/>
    </row>
    <row r="879" spans="1:26" ht="25.5" customHeight="1" x14ac:dyDescent="0.3">
      <c r="A879" s="87"/>
      <c r="B879" s="87"/>
      <c r="C879" s="87"/>
      <c r="D879" s="87"/>
      <c r="E879" s="87"/>
      <c r="F879" s="87"/>
      <c r="G879" s="87"/>
      <c r="H879" s="87"/>
      <c r="I879" s="87"/>
      <c r="J879" s="87"/>
      <c r="K879" s="87"/>
      <c r="L879" s="87"/>
      <c r="M879" s="87"/>
      <c r="N879" s="87"/>
      <c r="O879" s="87"/>
      <c r="P879" s="87"/>
      <c r="Q879" s="87"/>
      <c r="R879" s="87"/>
      <c r="S879" s="87"/>
      <c r="T879" s="87"/>
      <c r="U879" s="87"/>
      <c r="V879" s="87"/>
      <c r="W879" s="87"/>
      <c r="X879" s="87"/>
      <c r="Y879" s="87"/>
      <c r="Z879" s="87"/>
    </row>
    <row r="880" spans="1:26" ht="25.5" customHeight="1" x14ac:dyDescent="0.3">
      <c r="A880" s="87"/>
      <c r="B880" s="87"/>
      <c r="C880" s="87"/>
      <c r="D880" s="87"/>
      <c r="E880" s="87"/>
      <c r="F880" s="87"/>
      <c r="G880" s="87"/>
      <c r="H880" s="87"/>
      <c r="I880" s="87"/>
      <c r="J880" s="87"/>
      <c r="K880" s="87"/>
      <c r="L880" s="87"/>
      <c r="M880" s="87"/>
      <c r="N880" s="87"/>
      <c r="O880" s="87"/>
      <c r="P880" s="87"/>
      <c r="Q880" s="87"/>
      <c r="R880" s="87"/>
      <c r="S880" s="87"/>
      <c r="T880" s="87"/>
      <c r="U880" s="87"/>
      <c r="V880" s="87"/>
      <c r="W880" s="87"/>
      <c r="X880" s="87"/>
      <c r="Y880" s="87"/>
      <c r="Z880" s="87"/>
    </row>
    <row r="881" spans="1:26" ht="25.5" customHeight="1" x14ac:dyDescent="0.3">
      <c r="A881" s="87"/>
      <c r="B881" s="87"/>
      <c r="C881" s="87"/>
      <c r="D881" s="87"/>
      <c r="E881" s="87"/>
      <c r="F881" s="87"/>
      <c r="G881" s="87"/>
      <c r="H881" s="87"/>
      <c r="I881" s="87"/>
      <c r="J881" s="87"/>
      <c r="K881" s="87"/>
      <c r="L881" s="87"/>
      <c r="M881" s="87"/>
      <c r="N881" s="87"/>
      <c r="O881" s="87"/>
      <c r="P881" s="87"/>
      <c r="Q881" s="87"/>
      <c r="R881" s="87"/>
      <c r="S881" s="87"/>
      <c r="T881" s="87"/>
      <c r="U881" s="87"/>
      <c r="V881" s="87"/>
      <c r="W881" s="87"/>
      <c r="X881" s="87"/>
      <c r="Y881" s="87"/>
      <c r="Z881" s="87"/>
    </row>
    <row r="882" spans="1:26" ht="25.5" customHeight="1" x14ac:dyDescent="0.3">
      <c r="A882" s="87"/>
      <c r="B882" s="87"/>
      <c r="C882" s="87"/>
      <c r="D882" s="87"/>
      <c r="E882" s="87"/>
      <c r="F882" s="87"/>
      <c r="G882" s="87"/>
      <c r="H882" s="87"/>
      <c r="I882" s="87"/>
      <c r="J882" s="87"/>
      <c r="K882" s="87"/>
      <c r="L882" s="87"/>
      <c r="M882" s="87"/>
      <c r="N882" s="87"/>
      <c r="O882" s="87"/>
      <c r="P882" s="87"/>
      <c r="Q882" s="87"/>
      <c r="R882" s="87"/>
      <c r="S882" s="87"/>
      <c r="T882" s="87"/>
      <c r="U882" s="87"/>
      <c r="V882" s="87"/>
      <c r="W882" s="87"/>
      <c r="X882" s="87"/>
      <c r="Y882" s="87"/>
      <c r="Z882" s="87"/>
    </row>
    <row r="883" spans="1:26" ht="25.5" customHeight="1" x14ac:dyDescent="0.3">
      <c r="A883" s="87"/>
      <c r="B883" s="87"/>
      <c r="C883" s="87"/>
      <c r="D883" s="87"/>
      <c r="E883" s="87"/>
      <c r="F883" s="87"/>
      <c r="G883" s="87"/>
      <c r="H883" s="87"/>
      <c r="I883" s="87"/>
      <c r="J883" s="87"/>
      <c r="K883" s="87"/>
      <c r="L883" s="87"/>
      <c r="M883" s="87"/>
      <c r="N883" s="87"/>
      <c r="O883" s="87"/>
      <c r="P883" s="87"/>
      <c r="Q883" s="87"/>
      <c r="R883" s="87"/>
      <c r="S883" s="87"/>
      <c r="T883" s="87"/>
      <c r="U883" s="87"/>
      <c r="V883" s="87"/>
      <c r="W883" s="87"/>
      <c r="X883" s="87"/>
      <c r="Y883" s="87"/>
      <c r="Z883" s="87"/>
    </row>
    <row r="884" spans="1:26" ht="25.5" customHeight="1" x14ac:dyDescent="0.3">
      <c r="A884" s="87"/>
      <c r="B884" s="87"/>
      <c r="C884" s="87"/>
      <c r="D884" s="87"/>
      <c r="E884" s="87"/>
      <c r="F884" s="87"/>
      <c r="G884" s="87"/>
      <c r="H884" s="87"/>
      <c r="I884" s="87"/>
      <c r="J884" s="87"/>
      <c r="K884" s="87"/>
      <c r="L884" s="87"/>
      <c r="M884" s="87"/>
      <c r="N884" s="87"/>
      <c r="O884" s="87"/>
      <c r="P884" s="87"/>
      <c r="Q884" s="87"/>
      <c r="R884" s="87"/>
      <c r="S884" s="87"/>
      <c r="T884" s="87"/>
      <c r="U884" s="87"/>
      <c r="V884" s="87"/>
      <c r="W884" s="87"/>
      <c r="X884" s="87"/>
      <c r="Y884" s="87"/>
      <c r="Z884" s="87"/>
    </row>
    <row r="885" spans="1:26" ht="25.5" customHeight="1" x14ac:dyDescent="0.3">
      <c r="A885" s="87"/>
      <c r="B885" s="87"/>
      <c r="C885" s="87"/>
      <c r="D885" s="87"/>
      <c r="E885" s="87"/>
      <c r="F885" s="87"/>
      <c r="G885" s="87"/>
      <c r="H885" s="87"/>
      <c r="I885" s="87"/>
      <c r="J885" s="87"/>
      <c r="K885" s="87"/>
      <c r="L885" s="87"/>
      <c r="M885" s="87"/>
      <c r="N885" s="87"/>
      <c r="O885" s="87"/>
      <c r="P885" s="87"/>
      <c r="Q885" s="87"/>
      <c r="R885" s="87"/>
      <c r="S885" s="87"/>
      <c r="T885" s="87"/>
      <c r="U885" s="87"/>
      <c r="V885" s="87"/>
      <c r="W885" s="87"/>
      <c r="X885" s="87"/>
      <c r="Y885" s="87"/>
      <c r="Z885" s="87"/>
    </row>
    <row r="886" spans="1:26" ht="25.5" customHeight="1" x14ac:dyDescent="0.3">
      <c r="A886" s="87"/>
      <c r="B886" s="87"/>
      <c r="C886" s="87"/>
      <c r="D886" s="87"/>
      <c r="E886" s="87"/>
      <c r="F886" s="87"/>
      <c r="G886" s="87"/>
      <c r="H886" s="87"/>
      <c r="I886" s="87"/>
      <c r="J886" s="87"/>
      <c r="K886" s="87"/>
      <c r="L886" s="87"/>
      <c r="M886" s="87"/>
      <c r="N886" s="87"/>
      <c r="O886" s="87"/>
      <c r="P886" s="87"/>
      <c r="Q886" s="87"/>
      <c r="R886" s="87"/>
      <c r="S886" s="87"/>
      <c r="T886" s="87"/>
      <c r="U886" s="87"/>
      <c r="V886" s="87"/>
      <c r="W886" s="87"/>
      <c r="X886" s="87"/>
      <c r="Y886" s="87"/>
      <c r="Z886" s="87"/>
    </row>
    <row r="887" spans="1:26" ht="25.5" customHeight="1" x14ac:dyDescent="0.3">
      <c r="A887" s="87"/>
      <c r="B887" s="87"/>
      <c r="C887" s="87"/>
      <c r="D887" s="87"/>
      <c r="E887" s="87"/>
      <c r="F887" s="87"/>
      <c r="G887" s="87"/>
      <c r="H887" s="87"/>
      <c r="I887" s="87"/>
      <c r="J887" s="87"/>
      <c r="K887" s="87"/>
      <c r="L887" s="87"/>
      <c r="M887" s="87"/>
      <c r="N887" s="87"/>
      <c r="O887" s="87"/>
      <c r="P887" s="87"/>
      <c r="Q887" s="87"/>
      <c r="R887" s="87"/>
      <c r="S887" s="87"/>
      <c r="T887" s="87"/>
      <c r="U887" s="87"/>
      <c r="V887" s="87"/>
      <c r="W887" s="87"/>
      <c r="X887" s="87"/>
      <c r="Y887" s="87"/>
      <c r="Z887" s="87"/>
    </row>
    <row r="888" spans="1:26" ht="25.5" customHeight="1" x14ac:dyDescent="0.3">
      <c r="A888" s="87"/>
      <c r="B888" s="87"/>
      <c r="C888" s="87"/>
      <c r="D888" s="87"/>
      <c r="E888" s="87"/>
      <c r="F888" s="87"/>
      <c r="G888" s="87"/>
      <c r="H888" s="87"/>
      <c r="I888" s="87"/>
      <c r="J888" s="87"/>
      <c r="K888" s="87"/>
      <c r="L888" s="87"/>
      <c r="M888" s="87"/>
      <c r="N888" s="87"/>
      <c r="O888" s="87"/>
      <c r="P888" s="87"/>
      <c r="Q888" s="87"/>
      <c r="R888" s="87"/>
      <c r="S888" s="87"/>
      <c r="T888" s="87"/>
      <c r="U888" s="87"/>
      <c r="V888" s="87"/>
      <c r="W888" s="87"/>
      <c r="X888" s="87"/>
      <c r="Y888" s="87"/>
      <c r="Z888" s="87"/>
    </row>
    <row r="889" spans="1:26" ht="25.5" customHeight="1" x14ac:dyDescent="0.3">
      <c r="A889" s="87"/>
      <c r="B889" s="87"/>
      <c r="C889" s="87"/>
      <c r="D889" s="87"/>
      <c r="E889" s="87"/>
      <c r="F889" s="87"/>
      <c r="G889" s="87"/>
      <c r="H889" s="87"/>
      <c r="I889" s="87"/>
      <c r="J889" s="87"/>
      <c r="K889" s="87"/>
      <c r="L889" s="87"/>
      <c r="M889" s="87"/>
      <c r="N889" s="87"/>
      <c r="O889" s="87"/>
      <c r="P889" s="87"/>
      <c r="Q889" s="87"/>
      <c r="R889" s="87"/>
      <c r="S889" s="87"/>
      <c r="T889" s="87"/>
      <c r="U889" s="87"/>
      <c r="V889" s="87"/>
      <c r="W889" s="87"/>
      <c r="X889" s="87"/>
      <c r="Y889" s="87"/>
      <c r="Z889" s="87"/>
    </row>
    <row r="890" spans="1:26" ht="25.5" customHeight="1" x14ac:dyDescent="0.3">
      <c r="A890" s="87"/>
      <c r="B890" s="87"/>
      <c r="C890" s="87"/>
      <c r="D890" s="87"/>
      <c r="E890" s="87"/>
      <c r="F890" s="87"/>
      <c r="G890" s="87"/>
      <c r="H890" s="87"/>
      <c r="I890" s="87"/>
      <c r="J890" s="87"/>
      <c r="K890" s="87"/>
      <c r="L890" s="87"/>
      <c r="M890" s="87"/>
      <c r="N890" s="87"/>
      <c r="O890" s="87"/>
      <c r="P890" s="87"/>
      <c r="Q890" s="87"/>
      <c r="R890" s="87"/>
      <c r="S890" s="87"/>
      <c r="T890" s="87"/>
      <c r="U890" s="87"/>
      <c r="V890" s="87"/>
      <c r="W890" s="87"/>
      <c r="X890" s="87"/>
      <c r="Y890" s="87"/>
      <c r="Z890" s="87"/>
    </row>
    <row r="891" spans="1:26" ht="25.5" customHeight="1" x14ac:dyDescent="0.3">
      <c r="A891" s="87"/>
      <c r="B891" s="87"/>
      <c r="C891" s="87"/>
      <c r="D891" s="87"/>
      <c r="E891" s="87"/>
      <c r="F891" s="87"/>
      <c r="G891" s="87"/>
      <c r="H891" s="87"/>
      <c r="I891" s="87"/>
      <c r="J891" s="87"/>
      <c r="K891" s="87"/>
      <c r="L891" s="87"/>
      <c r="M891" s="87"/>
      <c r="N891" s="87"/>
      <c r="O891" s="87"/>
      <c r="P891" s="87"/>
      <c r="Q891" s="87"/>
      <c r="R891" s="87"/>
      <c r="S891" s="87"/>
      <c r="T891" s="87"/>
      <c r="U891" s="87"/>
      <c r="V891" s="87"/>
      <c r="W891" s="87"/>
      <c r="X891" s="87"/>
      <c r="Y891" s="87"/>
      <c r="Z891" s="87"/>
    </row>
    <row r="892" spans="1:26" ht="25.5" customHeight="1" x14ac:dyDescent="0.3">
      <c r="A892" s="87"/>
      <c r="B892" s="87"/>
      <c r="C892" s="87"/>
      <c r="D892" s="87"/>
      <c r="E892" s="87"/>
      <c r="F892" s="87"/>
      <c r="G892" s="87"/>
      <c r="H892" s="87"/>
      <c r="I892" s="87"/>
      <c r="J892" s="87"/>
      <c r="K892" s="87"/>
      <c r="L892" s="87"/>
      <c r="M892" s="87"/>
      <c r="N892" s="87"/>
      <c r="O892" s="87"/>
      <c r="P892" s="87"/>
      <c r="Q892" s="87"/>
      <c r="R892" s="87"/>
      <c r="S892" s="87"/>
      <c r="T892" s="87"/>
      <c r="U892" s="87"/>
      <c r="V892" s="87"/>
      <c r="W892" s="87"/>
      <c r="X892" s="87"/>
      <c r="Y892" s="87"/>
      <c r="Z892" s="87"/>
    </row>
    <row r="893" spans="1:26" ht="25.5" customHeight="1" x14ac:dyDescent="0.3">
      <c r="A893" s="87"/>
      <c r="B893" s="87"/>
      <c r="C893" s="87"/>
      <c r="D893" s="87"/>
      <c r="E893" s="87"/>
      <c r="F893" s="87"/>
      <c r="G893" s="87"/>
      <c r="H893" s="87"/>
      <c r="I893" s="87"/>
      <c r="J893" s="87"/>
      <c r="K893" s="87"/>
      <c r="L893" s="87"/>
      <c r="M893" s="87"/>
      <c r="N893" s="87"/>
      <c r="O893" s="87"/>
      <c r="P893" s="87"/>
      <c r="Q893" s="87"/>
      <c r="R893" s="87"/>
      <c r="S893" s="87"/>
      <c r="T893" s="87"/>
      <c r="U893" s="87"/>
      <c r="V893" s="87"/>
      <c r="W893" s="87"/>
      <c r="X893" s="87"/>
      <c r="Y893" s="87"/>
      <c r="Z893" s="87"/>
    </row>
    <row r="894" spans="1:26" ht="25.5" customHeight="1" x14ac:dyDescent="0.3">
      <c r="A894" s="87"/>
      <c r="B894" s="87"/>
      <c r="C894" s="87"/>
      <c r="D894" s="87"/>
      <c r="E894" s="87"/>
      <c r="F894" s="87"/>
      <c r="G894" s="87"/>
      <c r="H894" s="87"/>
      <c r="I894" s="87"/>
      <c r="J894" s="87"/>
      <c r="K894" s="87"/>
      <c r="L894" s="87"/>
      <c r="M894" s="87"/>
      <c r="N894" s="87"/>
      <c r="O894" s="87"/>
      <c r="P894" s="87"/>
      <c r="Q894" s="87"/>
      <c r="R894" s="87"/>
      <c r="S894" s="87"/>
      <c r="T894" s="87"/>
      <c r="U894" s="87"/>
      <c r="V894" s="87"/>
      <c r="W894" s="87"/>
      <c r="X894" s="87"/>
      <c r="Y894" s="87"/>
      <c r="Z894" s="87"/>
    </row>
    <row r="895" spans="1:26" ht="25.5" customHeight="1" x14ac:dyDescent="0.3">
      <c r="A895" s="87"/>
      <c r="B895" s="87"/>
      <c r="C895" s="87"/>
      <c r="D895" s="87"/>
      <c r="E895" s="87"/>
      <c r="F895" s="87"/>
      <c r="G895" s="87"/>
      <c r="H895" s="87"/>
      <c r="I895" s="87"/>
      <c r="J895" s="87"/>
      <c r="K895" s="87"/>
      <c r="L895" s="87"/>
      <c r="M895" s="87"/>
      <c r="N895" s="87"/>
      <c r="O895" s="87"/>
      <c r="P895" s="87"/>
      <c r="Q895" s="87"/>
      <c r="R895" s="87"/>
      <c r="S895" s="87"/>
      <c r="T895" s="87"/>
      <c r="U895" s="87"/>
      <c r="V895" s="87"/>
      <c r="W895" s="87"/>
      <c r="X895" s="87"/>
      <c r="Y895" s="87"/>
      <c r="Z895" s="87"/>
    </row>
    <row r="896" spans="1:26" ht="25.5" customHeight="1" x14ac:dyDescent="0.3">
      <c r="A896" s="87"/>
      <c r="B896" s="87"/>
      <c r="C896" s="87"/>
      <c r="D896" s="87"/>
      <c r="E896" s="87"/>
      <c r="F896" s="87"/>
      <c r="G896" s="87"/>
      <c r="H896" s="87"/>
      <c r="I896" s="87"/>
      <c r="J896" s="87"/>
      <c r="K896" s="87"/>
      <c r="L896" s="87"/>
      <c r="M896" s="87"/>
      <c r="N896" s="87"/>
      <c r="O896" s="87"/>
      <c r="P896" s="87"/>
      <c r="Q896" s="87"/>
      <c r="R896" s="87"/>
      <c r="S896" s="87"/>
      <c r="T896" s="87"/>
      <c r="U896" s="87"/>
      <c r="V896" s="87"/>
      <c r="W896" s="87"/>
      <c r="X896" s="87"/>
      <c r="Y896" s="87"/>
      <c r="Z896" s="87"/>
    </row>
    <row r="897" spans="1:26" ht="25.5" customHeight="1" x14ac:dyDescent="0.3">
      <c r="A897" s="87"/>
      <c r="B897" s="87"/>
      <c r="C897" s="87"/>
      <c r="D897" s="87"/>
      <c r="E897" s="87"/>
      <c r="F897" s="87"/>
      <c r="G897" s="87"/>
      <c r="H897" s="87"/>
      <c r="I897" s="87"/>
      <c r="J897" s="87"/>
      <c r="K897" s="87"/>
      <c r="L897" s="87"/>
      <c r="M897" s="87"/>
      <c r="N897" s="87"/>
      <c r="O897" s="87"/>
      <c r="P897" s="87"/>
      <c r="Q897" s="87"/>
      <c r="R897" s="87"/>
      <c r="S897" s="87"/>
      <c r="T897" s="87"/>
      <c r="U897" s="87"/>
      <c r="V897" s="87"/>
      <c r="W897" s="87"/>
      <c r="X897" s="87"/>
      <c r="Y897" s="87"/>
      <c r="Z897" s="87"/>
    </row>
    <row r="898" spans="1:26" ht="25.5" customHeight="1" x14ac:dyDescent="0.3">
      <c r="A898" s="87"/>
      <c r="B898" s="87"/>
      <c r="C898" s="87"/>
      <c r="D898" s="87"/>
      <c r="E898" s="87"/>
      <c r="F898" s="87"/>
      <c r="G898" s="87"/>
      <c r="H898" s="87"/>
      <c r="I898" s="87"/>
      <c r="J898" s="87"/>
      <c r="K898" s="87"/>
      <c r="L898" s="87"/>
      <c r="M898" s="87"/>
      <c r="N898" s="87"/>
      <c r="O898" s="87"/>
      <c r="P898" s="87"/>
      <c r="Q898" s="87"/>
      <c r="R898" s="87"/>
      <c r="S898" s="87"/>
      <c r="T898" s="87"/>
      <c r="U898" s="87"/>
      <c r="V898" s="87"/>
      <c r="W898" s="87"/>
      <c r="X898" s="87"/>
      <c r="Y898" s="87"/>
      <c r="Z898" s="87"/>
    </row>
    <row r="899" spans="1:26" ht="25.5" customHeight="1" x14ac:dyDescent="0.3">
      <c r="A899" s="87"/>
      <c r="B899" s="87"/>
      <c r="C899" s="87"/>
      <c r="D899" s="87"/>
      <c r="E899" s="87"/>
      <c r="F899" s="87"/>
      <c r="G899" s="87"/>
      <c r="H899" s="87"/>
      <c r="I899" s="87"/>
      <c r="J899" s="87"/>
      <c r="K899" s="87"/>
      <c r="L899" s="87"/>
      <c r="M899" s="87"/>
      <c r="N899" s="87"/>
      <c r="O899" s="87"/>
      <c r="P899" s="87"/>
      <c r="Q899" s="87"/>
      <c r="R899" s="87"/>
      <c r="S899" s="87"/>
      <c r="T899" s="87"/>
      <c r="U899" s="87"/>
      <c r="V899" s="87"/>
      <c r="W899" s="87"/>
      <c r="X899" s="87"/>
      <c r="Y899" s="87"/>
      <c r="Z899" s="87"/>
    </row>
    <row r="900" spans="1:26" ht="25.5" customHeight="1" x14ac:dyDescent="0.3">
      <c r="A900" s="87"/>
      <c r="B900" s="87"/>
      <c r="C900" s="87"/>
      <c r="D900" s="87"/>
      <c r="E900" s="87"/>
      <c r="F900" s="87"/>
      <c r="G900" s="87"/>
      <c r="H900" s="87"/>
      <c r="I900" s="87"/>
      <c r="J900" s="87"/>
      <c r="K900" s="87"/>
      <c r="L900" s="87"/>
      <c r="M900" s="87"/>
      <c r="N900" s="87"/>
      <c r="O900" s="87"/>
      <c r="P900" s="87"/>
      <c r="Q900" s="87"/>
      <c r="R900" s="87"/>
      <c r="S900" s="87"/>
      <c r="T900" s="87"/>
      <c r="U900" s="87"/>
      <c r="V900" s="87"/>
      <c r="W900" s="87"/>
      <c r="X900" s="87"/>
      <c r="Y900" s="87"/>
      <c r="Z900" s="87"/>
    </row>
    <row r="901" spans="1:26" ht="25.5" customHeight="1" x14ac:dyDescent="0.3">
      <c r="A901" s="87"/>
      <c r="B901" s="87"/>
      <c r="C901" s="87"/>
      <c r="D901" s="87"/>
      <c r="E901" s="87"/>
      <c r="F901" s="87"/>
      <c r="G901" s="87"/>
      <c r="H901" s="87"/>
      <c r="I901" s="87"/>
      <c r="J901" s="87"/>
      <c r="K901" s="87"/>
      <c r="L901" s="87"/>
      <c r="M901" s="87"/>
      <c r="N901" s="87"/>
      <c r="O901" s="87"/>
      <c r="P901" s="87"/>
      <c r="Q901" s="87"/>
      <c r="R901" s="87"/>
      <c r="S901" s="87"/>
      <c r="T901" s="87"/>
      <c r="U901" s="87"/>
      <c r="V901" s="87"/>
      <c r="W901" s="87"/>
      <c r="X901" s="87"/>
      <c r="Y901" s="87"/>
      <c r="Z901" s="87"/>
    </row>
    <row r="902" spans="1:26" ht="25.5" customHeight="1" x14ac:dyDescent="0.3">
      <c r="A902" s="87"/>
      <c r="B902" s="87"/>
      <c r="C902" s="87"/>
      <c r="D902" s="87"/>
      <c r="E902" s="87"/>
      <c r="F902" s="87"/>
      <c r="G902" s="87"/>
      <c r="H902" s="87"/>
      <c r="I902" s="87"/>
      <c r="J902" s="87"/>
      <c r="K902" s="87"/>
      <c r="L902" s="87"/>
      <c r="M902" s="87"/>
      <c r="N902" s="87"/>
      <c r="O902" s="87"/>
      <c r="P902" s="87"/>
      <c r="Q902" s="87"/>
      <c r="R902" s="87"/>
      <c r="S902" s="87"/>
      <c r="T902" s="87"/>
      <c r="U902" s="87"/>
      <c r="V902" s="87"/>
      <c r="W902" s="87"/>
      <c r="X902" s="87"/>
      <c r="Y902" s="87"/>
      <c r="Z902" s="87"/>
    </row>
    <row r="903" spans="1:26" ht="25.5" customHeight="1" x14ac:dyDescent="0.3">
      <c r="A903" s="87"/>
      <c r="B903" s="87"/>
      <c r="C903" s="87"/>
      <c r="D903" s="87"/>
      <c r="E903" s="87"/>
      <c r="F903" s="87"/>
      <c r="G903" s="87"/>
      <c r="H903" s="87"/>
      <c r="I903" s="87"/>
      <c r="J903" s="87"/>
      <c r="K903" s="87"/>
      <c r="L903" s="87"/>
      <c r="M903" s="87"/>
      <c r="N903" s="87"/>
      <c r="O903" s="87"/>
      <c r="P903" s="87"/>
      <c r="Q903" s="87"/>
      <c r="R903" s="87"/>
      <c r="S903" s="87"/>
      <c r="T903" s="87"/>
      <c r="U903" s="87"/>
      <c r="V903" s="87"/>
      <c r="W903" s="87"/>
      <c r="X903" s="87"/>
      <c r="Y903" s="87"/>
      <c r="Z903" s="87"/>
    </row>
    <row r="904" spans="1:26" ht="25.5" customHeight="1" x14ac:dyDescent="0.3">
      <c r="A904" s="87"/>
      <c r="B904" s="87"/>
      <c r="C904" s="87"/>
      <c r="D904" s="87"/>
      <c r="E904" s="87"/>
      <c r="F904" s="87"/>
      <c r="G904" s="87"/>
      <c r="H904" s="87"/>
      <c r="I904" s="87"/>
      <c r="J904" s="87"/>
      <c r="K904" s="87"/>
      <c r="L904" s="87"/>
      <c r="M904" s="87"/>
      <c r="N904" s="87"/>
      <c r="O904" s="87"/>
      <c r="P904" s="87"/>
      <c r="Q904" s="87"/>
      <c r="R904" s="87"/>
      <c r="S904" s="87"/>
      <c r="T904" s="87"/>
      <c r="U904" s="87"/>
      <c r="V904" s="87"/>
      <c r="W904" s="87"/>
      <c r="X904" s="87"/>
      <c r="Y904" s="87"/>
      <c r="Z904" s="87"/>
    </row>
    <row r="905" spans="1:26" ht="25.5" customHeight="1" x14ac:dyDescent="0.3">
      <c r="A905" s="87"/>
      <c r="B905" s="87"/>
      <c r="C905" s="87"/>
      <c r="D905" s="87"/>
      <c r="E905" s="87"/>
      <c r="F905" s="87"/>
      <c r="G905" s="87"/>
      <c r="H905" s="87"/>
      <c r="I905" s="87"/>
      <c r="J905" s="87"/>
      <c r="K905" s="87"/>
      <c r="L905" s="87"/>
      <c r="M905" s="87"/>
      <c r="N905" s="87"/>
      <c r="O905" s="87"/>
      <c r="P905" s="87"/>
      <c r="Q905" s="87"/>
      <c r="R905" s="87"/>
      <c r="S905" s="87"/>
      <c r="T905" s="87"/>
      <c r="U905" s="87"/>
      <c r="V905" s="87"/>
      <c r="W905" s="87"/>
      <c r="X905" s="87"/>
      <c r="Y905" s="87"/>
      <c r="Z905" s="87"/>
    </row>
    <row r="906" spans="1:26" ht="25.5" customHeight="1" x14ac:dyDescent="0.3">
      <c r="A906" s="87"/>
      <c r="B906" s="87"/>
      <c r="C906" s="87"/>
      <c r="D906" s="87"/>
      <c r="E906" s="87"/>
      <c r="F906" s="87"/>
      <c r="G906" s="87"/>
      <c r="H906" s="87"/>
      <c r="I906" s="87"/>
      <c r="J906" s="87"/>
      <c r="K906" s="87"/>
      <c r="L906" s="87"/>
      <c r="M906" s="87"/>
      <c r="N906" s="87"/>
      <c r="O906" s="87"/>
      <c r="P906" s="87"/>
      <c r="Q906" s="87"/>
      <c r="R906" s="87"/>
      <c r="S906" s="87"/>
      <c r="T906" s="87"/>
      <c r="U906" s="87"/>
      <c r="V906" s="87"/>
      <c r="W906" s="87"/>
      <c r="X906" s="87"/>
      <c r="Y906" s="87"/>
      <c r="Z906" s="87"/>
    </row>
    <row r="907" spans="1:26" ht="25.5" customHeight="1" x14ac:dyDescent="0.3">
      <c r="A907" s="87"/>
      <c r="B907" s="87"/>
      <c r="C907" s="87"/>
      <c r="D907" s="87"/>
      <c r="E907" s="87"/>
      <c r="F907" s="87"/>
      <c r="G907" s="87"/>
      <c r="H907" s="87"/>
      <c r="I907" s="87"/>
      <c r="J907" s="87"/>
      <c r="K907" s="87"/>
      <c r="L907" s="87"/>
      <c r="M907" s="87"/>
      <c r="N907" s="87"/>
      <c r="O907" s="87"/>
      <c r="P907" s="87"/>
      <c r="Q907" s="87"/>
      <c r="R907" s="87"/>
      <c r="S907" s="87"/>
      <c r="T907" s="87"/>
      <c r="U907" s="87"/>
      <c r="V907" s="87"/>
      <c r="W907" s="87"/>
      <c r="X907" s="87"/>
      <c r="Y907" s="87"/>
      <c r="Z907" s="87"/>
    </row>
    <row r="908" spans="1:26" ht="25.5" customHeight="1" x14ac:dyDescent="0.3">
      <c r="A908" s="87"/>
      <c r="B908" s="87"/>
      <c r="C908" s="87"/>
      <c r="D908" s="87"/>
      <c r="E908" s="87"/>
      <c r="F908" s="87"/>
      <c r="G908" s="87"/>
      <c r="H908" s="87"/>
      <c r="I908" s="87"/>
      <c r="J908" s="87"/>
      <c r="K908" s="87"/>
      <c r="L908" s="87"/>
      <c r="M908" s="87"/>
      <c r="N908" s="87"/>
      <c r="O908" s="87"/>
      <c r="P908" s="87"/>
      <c r="Q908" s="87"/>
      <c r="R908" s="87"/>
      <c r="S908" s="87"/>
      <c r="T908" s="87"/>
      <c r="U908" s="87"/>
      <c r="V908" s="87"/>
      <c r="W908" s="87"/>
      <c r="X908" s="87"/>
      <c r="Y908" s="87"/>
      <c r="Z908" s="87"/>
    </row>
    <row r="909" spans="1:26" ht="25.5" customHeight="1" x14ac:dyDescent="0.3">
      <c r="A909" s="87"/>
      <c r="B909" s="87"/>
      <c r="C909" s="87"/>
      <c r="D909" s="87"/>
      <c r="E909" s="87"/>
      <c r="F909" s="87"/>
      <c r="G909" s="87"/>
      <c r="H909" s="87"/>
      <c r="I909" s="87"/>
      <c r="J909" s="87"/>
      <c r="K909" s="87"/>
      <c r="L909" s="87"/>
      <c r="M909" s="87"/>
      <c r="N909" s="87"/>
      <c r="O909" s="87"/>
      <c r="P909" s="87"/>
      <c r="Q909" s="87"/>
      <c r="R909" s="87"/>
      <c r="S909" s="87"/>
      <c r="T909" s="87"/>
      <c r="U909" s="87"/>
      <c r="V909" s="87"/>
      <c r="W909" s="87"/>
      <c r="X909" s="87"/>
      <c r="Y909" s="87"/>
      <c r="Z909" s="87"/>
    </row>
    <row r="910" spans="1:26" ht="25.5" customHeight="1" x14ac:dyDescent="0.3">
      <c r="A910" s="87"/>
      <c r="B910" s="87"/>
      <c r="C910" s="87"/>
      <c r="D910" s="87"/>
      <c r="E910" s="87"/>
      <c r="F910" s="87"/>
      <c r="G910" s="87"/>
      <c r="H910" s="87"/>
      <c r="I910" s="87"/>
      <c r="J910" s="87"/>
      <c r="K910" s="87"/>
      <c r="L910" s="87"/>
      <c r="M910" s="87"/>
      <c r="N910" s="87"/>
      <c r="O910" s="87"/>
      <c r="P910" s="87"/>
      <c r="Q910" s="87"/>
      <c r="R910" s="87"/>
      <c r="S910" s="87"/>
      <c r="T910" s="87"/>
      <c r="U910" s="87"/>
      <c r="V910" s="87"/>
      <c r="W910" s="87"/>
      <c r="X910" s="87"/>
      <c r="Y910" s="87"/>
      <c r="Z910" s="87"/>
    </row>
    <row r="911" spans="1:26" ht="25.5" customHeight="1" x14ac:dyDescent="0.3">
      <c r="A911" s="87"/>
      <c r="B911" s="87"/>
      <c r="C911" s="87"/>
      <c r="D911" s="87"/>
      <c r="E911" s="87"/>
      <c r="F911" s="87"/>
      <c r="G911" s="87"/>
      <c r="H911" s="87"/>
      <c r="I911" s="87"/>
      <c r="J911" s="87"/>
      <c r="K911" s="87"/>
      <c r="L911" s="87"/>
      <c r="M911" s="87"/>
      <c r="N911" s="87"/>
      <c r="O911" s="87"/>
      <c r="P911" s="87"/>
      <c r="Q911" s="87"/>
      <c r="R911" s="87"/>
      <c r="S911" s="87"/>
      <c r="T911" s="87"/>
      <c r="U911" s="87"/>
      <c r="V911" s="87"/>
      <c r="W911" s="87"/>
      <c r="X911" s="87"/>
      <c r="Y911" s="87"/>
      <c r="Z911" s="87"/>
    </row>
    <row r="912" spans="1:26" ht="25.5" customHeight="1" x14ac:dyDescent="0.3">
      <c r="A912" s="87"/>
      <c r="B912" s="87"/>
      <c r="C912" s="87"/>
      <c r="D912" s="87"/>
      <c r="E912" s="87"/>
      <c r="F912" s="87"/>
      <c r="G912" s="87"/>
      <c r="H912" s="87"/>
      <c r="I912" s="87"/>
      <c r="J912" s="87"/>
      <c r="K912" s="87"/>
      <c r="L912" s="87"/>
      <c r="M912" s="87"/>
      <c r="N912" s="87"/>
      <c r="O912" s="87"/>
      <c r="P912" s="87"/>
      <c r="Q912" s="87"/>
      <c r="R912" s="87"/>
      <c r="S912" s="87"/>
      <c r="T912" s="87"/>
      <c r="U912" s="87"/>
      <c r="V912" s="87"/>
      <c r="W912" s="87"/>
      <c r="X912" s="87"/>
      <c r="Y912" s="87"/>
      <c r="Z912" s="87"/>
    </row>
    <row r="913" spans="1:26" ht="25.5" customHeight="1" x14ac:dyDescent="0.3">
      <c r="A913" s="87"/>
      <c r="B913" s="87"/>
      <c r="C913" s="87"/>
      <c r="D913" s="87"/>
      <c r="E913" s="87"/>
      <c r="F913" s="87"/>
      <c r="G913" s="87"/>
      <c r="H913" s="87"/>
      <c r="I913" s="87"/>
      <c r="J913" s="87"/>
      <c r="K913" s="87"/>
      <c r="L913" s="87"/>
      <c r="M913" s="87"/>
      <c r="N913" s="87"/>
      <c r="O913" s="87"/>
      <c r="P913" s="87"/>
      <c r="Q913" s="87"/>
      <c r="R913" s="87"/>
      <c r="S913" s="87"/>
      <c r="T913" s="87"/>
      <c r="U913" s="87"/>
      <c r="V913" s="87"/>
      <c r="W913" s="87"/>
      <c r="X913" s="87"/>
      <c r="Y913" s="87"/>
      <c r="Z913" s="87"/>
    </row>
    <row r="914" spans="1:26" ht="25.5" customHeight="1" x14ac:dyDescent="0.3">
      <c r="A914" s="87"/>
      <c r="B914" s="87"/>
      <c r="C914" s="87"/>
      <c r="D914" s="87"/>
      <c r="E914" s="87"/>
      <c r="F914" s="87"/>
      <c r="G914" s="87"/>
      <c r="H914" s="87"/>
      <c r="I914" s="87"/>
      <c r="J914" s="87"/>
      <c r="K914" s="87"/>
      <c r="L914" s="87"/>
      <c r="M914" s="87"/>
      <c r="N914" s="87"/>
      <c r="O914" s="87"/>
      <c r="P914" s="87"/>
      <c r="Q914" s="87"/>
      <c r="R914" s="87"/>
      <c r="S914" s="87"/>
      <c r="T914" s="87"/>
      <c r="U914" s="87"/>
      <c r="V914" s="87"/>
      <c r="W914" s="87"/>
      <c r="X914" s="87"/>
      <c r="Y914" s="87"/>
      <c r="Z914" s="87"/>
    </row>
    <row r="915" spans="1:26" ht="25.5" customHeight="1" x14ac:dyDescent="0.3">
      <c r="A915" s="87"/>
      <c r="B915" s="87"/>
      <c r="C915" s="87"/>
      <c r="D915" s="87"/>
      <c r="E915" s="87"/>
      <c r="F915" s="87"/>
      <c r="G915" s="87"/>
      <c r="H915" s="87"/>
      <c r="I915" s="87"/>
      <c r="J915" s="87"/>
      <c r="K915" s="87"/>
      <c r="L915" s="87"/>
      <c r="M915" s="87"/>
      <c r="N915" s="87"/>
      <c r="O915" s="87"/>
      <c r="P915" s="87"/>
      <c r="Q915" s="87"/>
      <c r="R915" s="87"/>
      <c r="S915" s="87"/>
      <c r="T915" s="87"/>
      <c r="U915" s="87"/>
      <c r="V915" s="87"/>
      <c r="W915" s="87"/>
      <c r="X915" s="87"/>
      <c r="Y915" s="87"/>
      <c r="Z915" s="87"/>
    </row>
    <row r="916" spans="1:26" ht="25.5" customHeight="1" x14ac:dyDescent="0.3">
      <c r="A916" s="87"/>
      <c r="B916" s="87"/>
      <c r="C916" s="87"/>
      <c r="D916" s="87"/>
      <c r="E916" s="87"/>
      <c r="F916" s="87"/>
      <c r="G916" s="87"/>
      <c r="H916" s="87"/>
      <c r="I916" s="87"/>
      <c r="J916" s="87"/>
      <c r="K916" s="87"/>
      <c r="L916" s="87"/>
      <c r="M916" s="87"/>
      <c r="N916" s="87"/>
      <c r="O916" s="87"/>
      <c r="P916" s="87"/>
      <c r="Q916" s="87"/>
      <c r="R916" s="87"/>
      <c r="S916" s="87"/>
      <c r="T916" s="87"/>
      <c r="U916" s="87"/>
      <c r="V916" s="87"/>
      <c r="W916" s="87"/>
      <c r="X916" s="87"/>
      <c r="Y916" s="87"/>
      <c r="Z916" s="87"/>
    </row>
    <row r="917" spans="1:26" ht="25.5" customHeight="1" x14ac:dyDescent="0.3">
      <c r="A917" s="87"/>
      <c r="B917" s="87"/>
      <c r="C917" s="87"/>
      <c r="D917" s="87"/>
      <c r="E917" s="87"/>
      <c r="F917" s="87"/>
      <c r="G917" s="87"/>
      <c r="H917" s="87"/>
      <c r="I917" s="87"/>
      <c r="J917" s="87"/>
      <c r="K917" s="87"/>
      <c r="L917" s="87"/>
      <c r="M917" s="87"/>
      <c r="N917" s="87"/>
      <c r="O917" s="87"/>
      <c r="P917" s="87"/>
      <c r="Q917" s="87"/>
      <c r="R917" s="87"/>
      <c r="S917" s="87"/>
      <c r="T917" s="87"/>
      <c r="U917" s="87"/>
      <c r="V917" s="87"/>
      <c r="W917" s="87"/>
      <c r="X917" s="87"/>
      <c r="Y917" s="87"/>
      <c r="Z917" s="87"/>
    </row>
    <row r="918" spans="1:26" ht="25.5" customHeight="1" x14ac:dyDescent="0.3">
      <c r="A918" s="87"/>
      <c r="B918" s="87"/>
      <c r="C918" s="87"/>
      <c r="D918" s="87"/>
      <c r="E918" s="87"/>
      <c r="F918" s="87"/>
      <c r="G918" s="87"/>
      <c r="H918" s="87"/>
      <c r="I918" s="87"/>
      <c r="J918" s="87"/>
      <c r="K918" s="87"/>
      <c r="L918" s="87"/>
      <c r="M918" s="87"/>
      <c r="N918" s="87"/>
      <c r="O918" s="87"/>
      <c r="P918" s="87"/>
      <c r="Q918" s="87"/>
      <c r="R918" s="87"/>
      <c r="S918" s="87"/>
      <c r="T918" s="87"/>
      <c r="U918" s="87"/>
      <c r="V918" s="87"/>
      <c r="W918" s="87"/>
      <c r="X918" s="87"/>
      <c r="Y918" s="87"/>
      <c r="Z918" s="87"/>
    </row>
    <row r="919" spans="1:26" ht="25.5" customHeight="1" x14ac:dyDescent="0.3">
      <c r="A919" s="87"/>
      <c r="B919" s="87"/>
      <c r="C919" s="87"/>
      <c r="D919" s="87"/>
      <c r="E919" s="87"/>
      <c r="F919" s="87"/>
      <c r="G919" s="87"/>
      <c r="H919" s="87"/>
      <c r="I919" s="87"/>
      <c r="J919" s="87"/>
      <c r="K919" s="87"/>
      <c r="L919" s="87"/>
      <c r="M919" s="87"/>
      <c r="N919" s="87"/>
      <c r="O919" s="87"/>
      <c r="P919" s="87"/>
      <c r="Q919" s="87"/>
      <c r="R919" s="87"/>
      <c r="S919" s="87"/>
      <c r="T919" s="87"/>
      <c r="U919" s="87"/>
      <c r="V919" s="87"/>
      <c r="W919" s="87"/>
      <c r="X919" s="87"/>
      <c r="Y919" s="87"/>
      <c r="Z919" s="87"/>
    </row>
    <row r="920" spans="1:26" ht="25.5" customHeight="1" x14ac:dyDescent="0.3">
      <c r="A920" s="87"/>
      <c r="B920" s="87"/>
      <c r="C920" s="87"/>
      <c r="D920" s="87"/>
      <c r="E920" s="87"/>
      <c r="F920" s="87"/>
      <c r="G920" s="87"/>
      <c r="H920" s="87"/>
      <c r="I920" s="87"/>
      <c r="J920" s="87"/>
      <c r="K920" s="87"/>
      <c r="L920" s="87"/>
      <c r="M920" s="87"/>
      <c r="N920" s="87"/>
      <c r="O920" s="87"/>
      <c r="P920" s="87"/>
      <c r="Q920" s="87"/>
      <c r="R920" s="87"/>
      <c r="S920" s="87"/>
      <c r="T920" s="87"/>
      <c r="U920" s="87"/>
      <c r="V920" s="87"/>
      <c r="W920" s="87"/>
      <c r="X920" s="87"/>
      <c r="Y920" s="87"/>
      <c r="Z920" s="87"/>
    </row>
    <row r="921" spans="1:26" ht="25.5" customHeight="1" x14ac:dyDescent="0.3">
      <c r="A921" s="87"/>
      <c r="B921" s="87"/>
      <c r="C921" s="87"/>
      <c r="D921" s="87"/>
      <c r="E921" s="87"/>
      <c r="F921" s="87"/>
      <c r="G921" s="87"/>
      <c r="H921" s="87"/>
      <c r="I921" s="87"/>
      <c r="J921" s="87"/>
      <c r="K921" s="87"/>
      <c r="L921" s="87"/>
      <c r="M921" s="87"/>
      <c r="N921" s="87"/>
      <c r="O921" s="87"/>
      <c r="P921" s="87"/>
      <c r="Q921" s="87"/>
      <c r="R921" s="87"/>
      <c r="S921" s="87"/>
      <c r="T921" s="87"/>
      <c r="U921" s="87"/>
      <c r="V921" s="87"/>
      <c r="W921" s="87"/>
      <c r="X921" s="87"/>
      <c r="Y921" s="87"/>
      <c r="Z921" s="87"/>
    </row>
    <row r="922" spans="1:26" ht="25.5" customHeight="1" x14ac:dyDescent="0.3">
      <c r="A922" s="87"/>
      <c r="B922" s="87"/>
      <c r="C922" s="87"/>
      <c r="D922" s="87"/>
      <c r="E922" s="87"/>
      <c r="F922" s="87"/>
      <c r="G922" s="87"/>
      <c r="H922" s="87"/>
      <c r="I922" s="87"/>
      <c r="J922" s="87"/>
      <c r="K922" s="87"/>
      <c r="L922" s="87"/>
      <c r="M922" s="87"/>
      <c r="N922" s="87"/>
      <c r="O922" s="87"/>
      <c r="P922" s="87"/>
      <c r="Q922" s="87"/>
      <c r="R922" s="87"/>
      <c r="S922" s="87"/>
      <c r="T922" s="87"/>
      <c r="U922" s="87"/>
      <c r="V922" s="87"/>
      <c r="W922" s="87"/>
      <c r="X922" s="87"/>
      <c r="Y922" s="87"/>
      <c r="Z922" s="87"/>
    </row>
    <row r="923" spans="1:26" ht="25.5" customHeight="1" x14ac:dyDescent="0.3">
      <c r="A923" s="87"/>
      <c r="B923" s="87"/>
      <c r="C923" s="87"/>
      <c r="D923" s="87"/>
      <c r="E923" s="87"/>
      <c r="F923" s="87"/>
      <c r="G923" s="87"/>
      <c r="H923" s="87"/>
      <c r="I923" s="87"/>
      <c r="J923" s="87"/>
      <c r="K923" s="87"/>
      <c r="L923" s="87"/>
      <c r="M923" s="87"/>
      <c r="N923" s="87"/>
      <c r="O923" s="87"/>
      <c r="P923" s="87"/>
      <c r="Q923" s="87"/>
      <c r="R923" s="87"/>
      <c r="S923" s="87"/>
      <c r="T923" s="87"/>
      <c r="U923" s="87"/>
      <c r="V923" s="87"/>
      <c r="W923" s="87"/>
      <c r="X923" s="87"/>
      <c r="Y923" s="87"/>
      <c r="Z923" s="87"/>
    </row>
    <row r="924" spans="1:26" ht="25.5" customHeight="1" x14ac:dyDescent="0.3">
      <c r="A924" s="87"/>
      <c r="B924" s="87"/>
      <c r="C924" s="87"/>
      <c r="D924" s="87"/>
      <c r="E924" s="87"/>
      <c r="F924" s="87"/>
      <c r="G924" s="87"/>
      <c r="H924" s="87"/>
      <c r="I924" s="87"/>
      <c r="J924" s="87"/>
      <c r="K924" s="87"/>
      <c r="L924" s="87"/>
      <c r="M924" s="87"/>
      <c r="N924" s="87"/>
      <c r="O924" s="87"/>
      <c r="P924" s="87"/>
      <c r="Q924" s="87"/>
      <c r="R924" s="87"/>
      <c r="S924" s="87"/>
      <c r="T924" s="87"/>
      <c r="U924" s="87"/>
      <c r="V924" s="87"/>
      <c r="W924" s="87"/>
      <c r="X924" s="87"/>
      <c r="Y924" s="87"/>
      <c r="Z924" s="87"/>
    </row>
    <row r="925" spans="1:26" ht="25.5" customHeight="1" x14ac:dyDescent="0.3">
      <c r="A925" s="87"/>
      <c r="B925" s="87"/>
      <c r="C925" s="87"/>
      <c r="D925" s="87"/>
      <c r="E925" s="87"/>
      <c r="F925" s="87"/>
      <c r="G925" s="87"/>
      <c r="H925" s="87"/>
      <c r="I925" s="87"/>
      <c r="J925" s="87"/>
      <c r="K925" s="87"/>
      <c r="L925" s="87"/>
      <c r="M925" s="87"/>
      <c r="N925" s="87"/>
      <c r="O925" s="87"/>
      <c r="P925" s="87"/>
      <c r="Q925" s="87"/>
      <c r="R925" s="87"/>
      <c r="S925" s="87"/>
      <c r="T925" s="87"/>
      <c r="U925" s="87"/>
      <c r="V925" s="87"/>
      <c r="W925" s="87"/>
      <c r="X925" s="87"/>
      <c r="Y925" s="87"/>
      <c r="Z925" s="87"/>
    </row>
    <row r="926" spans="1:26" ht="25.5" customHeight="1" x14ac:dyDescent="0.3">
      <c r="A926" s="87"/>
      <c r="B926" s="87"/>
      <c r="C926" s="87"/>
      <c r="D926" s="87"/>
      <c r="E926" s="87"/>
      <c r="F926" s="87"/>
      <c r="G926" s="87"/>
      <c r="H926" s="87"/>
      <c r="I926" s="87"/>
      <c r="J926" s="87"/>
      <c r="K926" s="87"/>
      <c r="L926" s="87"/>
      <c r="M926" s="87"/>
      <c r="N926" s="87"/>
      <c r="O926" s="87"/>
      <c r="P926" s="87"/>
      <c r="Q926" s="87"/>
      <c r="R926" s="87"/>
      <c r="S926" s="87"/>
      <c r="T926" s="87"/>
      <c r="U926" s="87"/>
      <c r="V926" s="87"/>
      <c r="W926" s="87"/>
      <c r="X926" s="87"/>
      <c r="Y926" s="87"/>
      <c r="Z926" s="87"/>
    </row>
    <row r="927" spans="1:26" ht="25.5" customHeight="1" x14ac:dyDescent="0.3">
      <c r="A927" s="87"/>
      <c r="B927" s="87"/>
      <c r="C927" s="87"/>
      <c r="D927" s="87"/>
      <c r="E927" s="87"/>
      <c r="F927" s="87"/>
      <c r="G927" s="87"/>
      <c r="H927" s="87"/>
      <c r="I927" s="87"/>
      <c r="J927" s="87"/>
      <c r="K927" s="87"/>
      <c r="L927" s="87"/>
      <c r="M927" s="87"/>
      <c r="N927" s="87"/>
      <c r="O927" s="87"/>
      <c r="P927" s="87"/>
      <c r="Q927" s="87"/>
      <c r="R927" s="87"/>
      <c r="S927" s="87"/>
      <c r="T927" s="87"/>
      <c r="U927" s="87"/>
      <c r="V927" s="87"/>
      <c r="W927" s="87"/>
      <c r="X927" s="87"/>
      <c r="Y927" s="87"/>
      <c r="Z927" s="87"/>
    </row>
    <row r="928" spans="1:26" ht="25.5" customHeight="1" x14ac:dyDescent="0.3">
      <c r="A928" s="87"/>
      <c r="B928" s="87"/>
      <c r="C928" s="87"/>
      <c r="D928" s="87"/>
      <c r="E928" s="87"/>
      <c r="F928" s="87"/>
      <c r="G928" s="87"/>
      <c r="H928" s="87"/>
      <c r="I928" s="87"/>
      <c r="J928" s="87"/>
      <c r="K928" s="87"/>
      <c r="L928" s="87"/>
      <c r="M928" s="87"/>
      <c r="N928" s="87"/>
      <c r="O928" s="87"/>
      <c r="P928" s="87"/>
      <c r="Q928" s="87"/>
      <c r="R928" s="87"/>
      <c r="S928" s="87"/>
      <c r="T928" s="87"/>
      <c r="U928" s="87"/>
      <c r="V928" s="87"/>
      <c r="W928" s="87"/>
      <c r="X928" s="87"/>
      <c r="Y928" s="87"/>
      <c r="Z928" s="87"/>
    </row>
    <row r="929" spans="1:26" ht="25.5" customHeight="1" x14ac:dyDescent="0.3">
      <c r="A929" s="87"/>
      <c r="B929" s="87"/>
      <c r="C929" s="87"/>
      <c r="D929" s="87"/>
      <c r="E929" s="87"/>
      <c r="F929" s="87"/>
      <c r="G929" s="87"/>
      <c r="H929" s="87"/>
      <c r="I929" s="87"/>
      <c r="J929" s="87"/>
      <c r="K929" s="87"/>
      <c r="L929" s="87"/>
      <c r="M929" s="87"/>
      <c r="N929" s="87"/>
      <c r="O929" s="87"/>
      <c r="P929" s="87"/>
      <c r="Q929" s="87"/>
      <c r="R929" s="87"/>
      <c r="S929" s="87"/>
      <c r="T929" s="87"/>
      <c r="U929" s="87"/>
      <c r="V929" s="87"/>
      <c r="W929" s="87"/>
      <c r="X929" s="87"/>
      <c r="Y929" s="87"/>
      <c r="Z929" s="87"/>
    </row>
    <row r="930" spans="1:26" ht="25.5" customHeight="1" x14ac:dyDescent="0.3">
      <c r="A930" s="87"/>
      <c r="B930" s="87"/>
      <c r="C930" s="87"/>
      <c r="D930" s="87"/>
      <c r="E930" s="87"/>
      <c r="F930" s="87"/>
      <c r="G930" s="87"/>
      <c r="H930" s="87"/>
      <c r="I930" s="87"/>
      <c r="J930" s="87"/>
      <c r="K930" s="87"/>
      <c r="L930" s="87"/>
      <c r="M930" s="87"/>
      <c r="N930" s="87"/>
      <c r="O930" s="87"/>
      <c r="P930" s="87"/>
      <c r="Q930" s="87"/>
      <c r="R930" s="87"/>
      <c r="S930" s="87"/>
      <c r="T930" s="87"/>
      <c r="U930" s="87"/>
      <c r="V930" s="87"/>
      <c r="W930" s="87"/>
      <c r="X930" s="87"/>
      <c r="Y930" s="87"/>
      <c r="Z930" s="87"/>
    </row>
    <row r="931" spans="1:26" ht="25.5" customHeight="1" x14ac:dyDescent="0.3">
      <c r="A931" s="87"/>
      <c r="B931" s="87"/>
      <c r="C931" s="87"/>
      <c r="D931" s="87"/>
      <c r="E931" s="87"/>
      <c r="F931" s="87"/>
      <c r="G931" s="87"/>
      <c r="H931" s="87"/>
      <c r="I931" s="87"/>
      <c r="J931" s="87"/>
      <c r="K931" s="87"/>
      <c r="L931" s="87"/>
      <c r="M931" s="87"/>
      <c r="N931" s="87"/>
      <c r="O931" s="87"/>
      <c r="P931" s="87"/>
      <c r="Q931" s="87"/>
      <c r="R931" s="87"/>
      <c r="S931" s="87"/>
      <c r="T931" s="87"/>
      <c r="U931" s="87"/>
      <c r="V931" s="87"/>
      <c r="W931" s="87"/>
      <c r="X931" s="87"/>
      <c r="Y931" s="87"/>
      <c r="Z931" s="87"/>
    </row>
    <row r="932" spans="1:26" ht="25.5" customHeight="1" x14ac:dyDescent="0.3">
      <c r="A932" s="87"/>
      <c r="B932" s="87"/>
      <c r="C932" s="87"/>
      <c r="D932" s="87"/>
      <c r="E932" s="87"/>
      <c r="F932" s="87"/>
      <c r="G932" s="87"/>
      <c r="H932" s="87"/>
      <c r="I932" s="87"/>
      <c r="J932" s="87"/>
      <c r="K932" s="87"/>
      <c r="L932" s="87"/>
      <c r="M932" s="87"/>
      <c r="N932" s="87"/>
      <c r="O932" s="87"/>
      <c r="P932" s="87"/>
      <c r="Q932" s="87"/>
      <c r="R932" s="87"/>
      <c r="S932" s="87"/>
      <c r="T932" s="87"/>
      <c r="U932" s="87"/>
      <c r="V932" s="87"/>
      <c r="W932" s="87"/>
      <c r="X932" s="87"/>
      <c r="Y932" s="87"/>
      <c r="Z932" s="87"/>
    </row>
    <row r="933" spans="1:26" ht="25.5" customHeight="1" x14ac:dyDescent="0.3">
      <c r="A933" s="87"/>
      <c r="B933" s="87"/>
      <c r="C933" s="87"/>
      <c r="D933" s="87"/>
      <c r="E933" s="87"/>
      <c r="F933" s="87"/>
      <c r="G933" s="87"/>
      <c r="H933" s="87"/>
      <c r="I933" s="87"/>
      <c r="J933" s="87"/>
      <c r="K933" s="87"/>
      <c r="L933" s="87"/>
      <c r="M933" s="87"/>
      <c r="N933" s="87"/>
      <c r="O933" s="87"/>
      <c r="P933" s="87"/>
      <c r="Q933" s="87"/>
      <c r="R933" s="87"/>
      <c r="S933" s="87"/>
      <c r="T933" s="87"/>
      <c r="U933" s="87"/>
      <c r="V933" s="87"/>
      <c r="W933" s="87"/>
      <c r="X933" s="87"/>
      <c r="Y933" s="87"/>
      <c r="Z933" s="87"/>
    </row>
    <row r="934" spans="1:26" ht="25.5" customHeight="1" x14ac:dyDescent="0.3">
      <c r="A934" s="87"/>
      <c r="B934" s="87"/>
      <c r="C934" s="87"/>
      <c r="D934" s="87"/>
      <c r="E934" s="87"/>
      <c r="F934" s="87"/>
      <c r="G934" s="87"/>
      <c r="H934" s="87"/>
      <c r="I934" s="87"/>
      <c r="J934" s="87"/>
      <c r="K934" s="87"/>
      <c r="L934" s="87"/>
      <c r="M934" s="87"/>
      <c r="N934" s="87"/>
      <c r="O934" s="87"/>
      <c r="P934" s="87"/>
      <c r="Q934" s="87"/>
      <c r="R934" s="87"/>
      <c r="S934" s="87"/>
      <c r="T934" s="87"/>
      <c r="U934" s="87"/>
      <c r="V934" s="87"/>
      <c r="W934" s="87"/>
      <c r="X934" s="87"/>
      <c r="Y934" s="87"/>
      <c r="Z934" s="87"/>
    </row>
    <row r="935" spans="1:26" ht="25.5" customHeight="1" x14ac:dyDescent="0.3">
      <c r="A935" s="87"/>
      <c r="B935" s="87"/>
      <c r="C935" s="87"/>
      <c r="D935" s="87"/>
      <c r="E935" s="87"/>
      <c r="F935" s="87"/>
      <c r="G935" s="87"/>
      <c r="H935" s="87"/>
      <c r="I935" s="87"/>
      <c r="J935" s="87"/>
      <c r="K935" s="87"/>
      <c r="L935" s="87"/>
      <c r="M935" s="87"/>
      <c r="N935" s="87"/>
      <c r="O935" s="87"/>
      <c r="P935" s="87"/>
      <c r="Q935" s="87"/>
      <c r="R935" s="87"/>
      <c r="S935" s="87"/>
      <c r="T935" s="87"/>
      <c r="U935" s="87"/>
      <c r="V935" s="87"/>
      <c r="W935" s="87"/>
      <c r="X935" s="87"/>
      <c r="Y935" s="87"/>
      <c r="Z935" s="87"/>
    </row>
    <row r="936" spans="1:26" ht="25.5" customHeight="1" x14ac:dyDescent="0.3">
      <c r="A936" s="87"/>
      <c r="B936" s="87"/>
      <c r="C936" s="87"/>
      <c r="D936" s="87"/>
      <c r="E936" s="87"/>
      <c r="F936" s="87"/>
      <c r="G936" s="87"/>
      <c r="H936" s="87"/>
      <c r="I936" s="87"/>
      <c r="J936" s="87"/>
      <c r="K936" s="87"/>
      <c r="L936" s="87"/>
      <c r="M936" s="87"/>
      <c r="N936" s="87"/>
      <c r="O936" s="87"/>
      <c r="P936" s="87"/>
      <c r="Q936" s="87"/>
      <c r="R936" s="87"/>
      <c r="S936" s="87"/>
      <c r="T936" s="87"/>
      <c r="U936" s="87"/>
      <c r="V936" s="87"/>
      <c r="W936" s="87"/>
      <c r="X936" s="87"/>
      <c r="Y936" s="87"/>
      <c r="Z936" s="87"/>
    </row>
    <row r="937" spans="1:26" ht="25.5" customHeight="1" x14ac:dyDescent="0.3">
      <c r="A937" s="87"/>
      <c r="B937" s="87"/>
      <c r="C937" s="87"/>
      <c r="D937" s="87"/>
      <c r="E937" s="87"/>
      <c r="F937" s="87"/>
      <c r="G937" s="87"/>
      <c r="H937" s="87"/>
      <c r="I937" s="87"/>
      <c r="J937" s="87"/>
      <c r="K937" s="87"/>
      <c r="L937" s="87"/>
      <c r="M937" s="87"/>
      <c r="N937" s="87"/>
      <c r="O937" s="87"/>
      <c r="P937" s="87"/>
      <c r="Q937" s="87"/>
      <c r="R937" s="87"/>
      <c r="S937" s="87"/>
      <c r="T937" s="87"/>
      <c r="U937" s="87"/>
      <c r="V937" s="87"/>
      <c r="W937" s="87"/>
      <c r="X937" s="87"/>
      <c r="Y937" s="87"/>
      <c r="Z937" s="87"/>
    </row>
    <row r="938" spans="1:26" ht="25.5" customHeight="1" x14ac:dyDescent="0.3">
      <c r="A938" s="87"/>
      <c r="B938" s="87"/>
      <c r="C938" s="87"/>
      <c r="D938" s="87"/>
      <c r="E938" s="87"/>
      <c r="F938" s="87"/>
      <c r="G938" s="87"/>
      <c r="H938" s="87"/>
      <c r="I938" s="87"/>
      <c r="J938" s="87"/>
      <c r="K938" s="87"/>
      <c r="L938" s="87"/>
      <c r="M938" s="87"/>
      <c r="N938" s="87"/>
      <c r="O938" s="87"/>
      <c r="P938" s="87"/>
      <c r="Q938" s="87"/>
      <c r="R938" s="87"/>
      <c r="S938" s="87"/>
      <c r="T938" s="87"/>
      <c r="U938" s="87"/>
      <c r="V938" s="87"/>
      <c r="W938" s="87"/>
      <c r="X938" s="87"/>
      <c r="Y938" s="87"/>
      <c r="Z938" s="87"/>
    </row>
    <row r="939" spans="1:26" ht="25.5" customHeight="1" x14ac:dyDescent="0.3">
      <c r="A939" s="87"/>
      <c r="B939" s="87"/>
      <c r="C939" s="87"/>
      <c r="D939" s="87"/>
      <c r="E939" s="87"/>
      <c r="F939" s="87"/>
      <c r="G939" s="87"/>
      <c r="H939" s="87"/>
      <c r="I939" s="87"/>
      <c r="J939" s="87"/>
      <c r="K939" s="87"/>
      <c r="L939" s="87"/>
      <c r="M939" s="87"/>
      <c r="N939" s="87"/>
      <c r="O939" s="87"/>
      <c r="P939" s="87"/>
      <c r="Q939" s="87"/>
      <c r="R939" s="87"/>
      <c r="S939" s="87"/>
      <c r="T939" s="87"/>
      <c r="U939" s="87"/>
      <c r="V939" s="87"/>
      <c r="W939" s="87"/>
      <c r="X939" s="87"/>
      <c r="Y939" s="87"/>
      <c r="Z939" s="87"/>
    </row>
    <row r="940" spans="1:26" ht="25.5" customHeight="1" x14ac:dyDescent="0.3">
      <c r="A940" s="87"/>
      <c r="B940" s="87"/>
      <c r="C940" s="87"/>
      <c r="D940" s="87"/>
      <c r="E940" s="87"/>
      <c r="F940" s="87"/>
      <c r="G940" s="87"/>
      <c r="H940" s="87"/>
      <c r="I940" s="87"/>
      <c r="J940" s="87"/>
      <c r="K940" s="87"/>
      <c r="L940" s="87"/>
      <c r="M940" s="87"/>
      <c r="N940" s="87"/>
      <c r="O940" s="87"/>
      <c r="P940" s="87"/>
      <c r="Q940" s="87"/>
      <c r="R940" s="87"/>
      <c r="S940" s="87"/>
      <c r="T940" s="87"/>
      <c r="U940" s="87"/>
      <c r="V940" s="87"/>
      <c r="W940" s="87"/>
      <c r="X940" s="87"/>
      <c r="Y940" s="87"/>
      <c r="Z940" s="87"/>
    </row>
    <row r="941" spans="1:26" ht="25.5" customHeight="1" x14ac:dyDescent="0.3">
      <c r="A941" s="87"/>
      <c r="B941" s="87"/>
      <c r="C941" s="87"/>
      <c r="D941" s="87"/>
      <c r="E941" s="87"/>
      <c r="F941" s="87"/>
      <c r="G941" s="87"/>
      <c r="H941" s="87"/>
      <c r="I941" s="87"/>
      <c r="J941" s="87"/>
      <c r="K941" s="87"/>
      <c r="L941" s="87"/>
      <c r="M941" s="87"/>
      <c r="N941" s="87"/>
      <c r="O941" s="87"/>
      <c r="P941" s="87"/>
      <c r="Q941" s="87"/>
      <c r="R941" s="87"/>
      <c r="S941" s="87"/>
      <c r="T941" s="87"/>
      <c r="U941" s="87"/>
      <c r="V941" s="87"/>
      <c r="W941" s="87"/>
      <c r="X941" s="87"/>
      <c r="Y941" s="87"/>
      <c r="Z941" s="87"/>
    </row>
    <row r="942" spans="1:26" ht="25.5" customHeight="1" x14ac:dyDescent="0.3">
      <c r="A942" s="87"/>
      <c r="B942" s="87"/>
      <c r="C942" s="87"/>
      <c r="D942" s="87"/>
      <c r="E942" s="87"/>
      <c r="F942" s="87"/>
      <c r="G942" s="87"/>
      <c r="H942" s="87"/>
      <c r="I942" s="87"/>
      <c r="J942" s="87"/>
      <c r="K942" s="87"/>
      <c r="L942" s="87"/>
      <c r="M942" s="87"/>
      <c r="N942" s="87"/>
      <c r="O942" s="87"/>
      <c r="P942" s="87"/>
      <c r="Q942" s="87"/>
      <c r="R942" s="87"/>
      <c r="S942" s="87"/>
      <c r="T942" s="87"/>
      <c r="U942" s="87"/>
      <c r="V942" s="87"/>
      <c r="W942" s="87"/>
      <c r="X942" s="87"/>
      <c r="Y942" s="87"/>
      <c r="Z942" s="87"/>
    </row>
    <row r="943" spans="1:26" ht="25.5" customHeight="1" x14ac:dyDescent="0.3">
      <c r="A943" s="87"/>
      <c r="B943" s="87"/>
      <c r="C943" s="87"/>
      <c r="D943" s="87"/>
      <c r="E943" s="87"/>
      <c r="F943" s="87"/>
      <c r="G943" s="87"/>
      <c r="H943" s="87"/>
      <c r="I943" s="87"/>
      <c r="J943" s="87"/>
      <c r="K943" s="87"/>
      <c r="L943" s="87"/>
      <c r="M943" s="87"/>
      <c r="N943" s="87"/>
      <c r="O943" s="87"/>
      <c r="P943" s="87"/>
      <c r="Q943" s="87"/>
      <c r="R943" s="87"/>
      <c r="S943" s="87"/>
      <c r="T943" s="87"/>
      <c r="U943" s="87"/>
      <c r="V943" s="87"/>
      <c r="W943" s="87"/>
      <c r="X943" s="87"/>
      <c r="Y943" s="87"/>
      <c r="Z943" s="87"/>
    </row>
    <row r="944" spans="1:26" ht="25.5" customHeight="1" x14ac:dyDescent="0.3">
      <c r="A944" s="87"/>
      <c r="B944" s="87"/>
      <c r="C944" s="87"/>
      <c r="D944" s="87"/>
      <c r="E944" s="87"/>
      <c r="F944" s="87"/>
      <c r="G944" s="87"/>
      <c r="H944" s="87"/>
      <c r="I944" s="87"/>
      <c r="J944" s="87"/>
      <c r="K944" s="87"/>
      <c r="L944" s="87"/>
      <c r="M944" s="87"/>
      <c r="N944" s="87"/>
      <c r="O944" s="87"/>
      <c r="P944" s="87"/>
      <c r="Q944" s="87"/>
      <c r="R944" s="87"/>
      <c r="S944" s="87"/>
      <c r="T944" s="87"/>
      <c r="U944" s="87"/>
      <c r="V944" s="87"/>
      <c r="W944" s="87"/>
      <c r="X944" s="87"/>
      <c r="Y944" s="87"/>
      <c r="Z944" s="87"/>
    </row>
    <row r="945" spans="1:26" ht="25.5" customHeight="1" x14ac:dyDescent="0.3">
      <c r="A945" s="87"/>
      <c r="B945" s="87"/>
      <c r="C945" s="87"/>
      <c r="D945" s="87"/>
      <c r="E945" s="87"/>
      <c r="F945" s="87"/>
      <c r="G945" s="87"/>
      <c r="H945" s="87"/>
      <c r="I945" s="87"/>
      <c r="J945" s="87"/>
      <c r="K945" s="87"/>
      <c r="L945" s="87"/>
      <c r="M945" s="87"/>
      <c r="N945" s="87"/>
      <c r="O945" s="87"/>
      <c r="P945" s="87"/>
      <c r="Q945" s="87"/>
      <c r="R945" s="87"/>
      <c r="S945" s="87"/>
      <c r="T945" s="87"/>
      <c r="U945" s="87"/>
      <c r="V945" s="87"/>
      <c r="W945" s="87"/>
      <c r="X945" s="87"/>
      <c r="Y945" s="87"/>
      <c r="Z945" s="87"/>
    </row>
    <row r="946" spans="1:26" ht="25.5" customHeight="1" x14ac:dyDescent="0.3">
      <c r="A946" s="87"/>
      <c r="B946" s="87"/>
      <c r="C946" s="87"/>
      <c r="D946" s="87"/>
      <c r="E946" s="87"/>
      <c r="F946" s="87"/>
      <c r="G946" s="87"/>
      <c r="H946" s="87"/>
      <c r="I946" s="87"/>
      <c r="J946" s="87"/>
      <c r="K946" s="87"/>
      <c r="L946" s="87"/>
      <c r="M946" s="87"/>
      <c r="N946" s="87"/>
      <c r="O946" s="87"/>
      <c r="P946" s="87"/>
      <c r="Q946" s="87"/>
      <c r="R946" s="87"/>
      <c r="S946" s="87"/>
      <c r="T946" s="87"/>
      <c r="U946" s="87"/>
      <c r="V946" s="87"/>
      <c r="W946" s="87"/>
      <c r="X946" s="87"/>
      <c r="Y946" s="87"/>
      <c r="Z946" s="87"/>
    </row>
    <row r="947" spans="1:26" ht="25.5" customHeight="1" x14ac:dyDescent="0.3">
      <c r="A947" s="87"/>
      <c r="B947" s="87"/>
      <c r="C947" s="87"/>
      <c r="D947" s="87"/>
      <c r="E947" s="87"/>
      <c r="F947" s="87"/>
      <c r="G947" s="87"/>
      <c r="H947" s="87"/>
      <c r="I947" s="87"/>
      <c r="J947" s="87"/>
      <c r="K947" s="87"/>
      <c r="L947" s="87"/>
      <c r="M947" s="87"/>
      <c r="N947" s="87"/>
      <c r="O947" s="87"/>
      <c r="P947" s="87"/>
      <c r="Q947" s="87"/>
      <c r="R947" s="87"/>
      <c r="S947" s="87"/>
      <c r="T947" s="87"/>
      <c r="U947" s="87"/>
      <c r="V947" s="87"/>
      <c r="W947" s="87"/>
      <c r="X947" s="87"/>
      <c r="Y947" s="87"/>
      <c r="Z947" s="87"/>
    </row>
    <row r="948" spans="1:26" ht="25.5" customHeight="1" x14ac:dyDescent="0.3">
      <c r="A948" s="87"/>
      <c r="B948" s="87"/>
      <c r="C948" s="87"/>
      <c r="D948" s="87"/>
      <c r="E948" s="87"/>
      <c r="F948" s="87"/>
      <c r="G948" s="87"/>
      <c r="H948" s="87"/>
      <c r="I948" s="87"/>
      <c r="J948" s="87"/>
      <c r="K948" s="87"/>
      <c r="L948" s="87"/>
      <c r="M948" s="87"/>
      <c r="N948" s="87"/>
      <c r="O948" s="87"/>
      <c r="P948" s="87"/>
      <c r="Q948" s="87"/>
      <c r="R948" s="87"/>
      <c r="S948" s="87"/>
      <c r="T948" s="87"/>
      <c r="U948" s="87"/>
      <c r="V948" s="87"/>
      <c r="W948" s="87"/>
      <c r="X948" s="87"/>
      <c r="Y948" s="87"/>
      <c r="Z948" s="87"/>
    </row>
    <row r="949" spans="1:26" ht="25.5" customHeight="1" x14ac:dyDescent="0.3">
      <c r="A949" s="87"/>
      <c r="B949" s="87"/>
      <c r="C949" s="87"/>
      <c r="D949" s="87"/>
      <c r="E949" s="87"/>
      <c r="F949" s="87"/>
      <c r="G949" s="87"/>
      <c r="H949" s="87"/>
      <c r="I949" s="87"/>
      <c r="J949" s="87"/>
      <c r="K949" s="87"/>
      <c r="L949" s="87"/>
      <c r="M949" s="87"/>
      <c r="N949" s="87"/>
      <c r="O949" s="87"/>
      <c r="P949" s="87"/>
      <c r="Q949" s="87"/>
      <c r="R949" s="87"/>
      <c r="S949" s="87"/>
      <c r="T949" s="87"/>
      <c r="U949" s="87"/>
      <c r="V949" s="87"/>
      <c r="W949" s="87"/>
      <c r="X949" s="87"/>
      <c r="Y949" s="87"/>
      <c r="Z949" s="87"/>
    </row>
    <row r="950" spans="1:26" ht="25.5" customHeight="1" x14ac:dyDescent="0.3">
      <c r="A950" s="87"/>
      <c r="B950" s="87"/>
      <c r="C950" s="87"/>
      <c r="D950" s="87"/>
      <c r="E950" s="87"/>
      <c r="F950" s="87"/>
      <c r="G950" s="87"/>
      <c r="H950" s="87"/>
      <c r="I950" s="87"/>
      <c r="J950" s="87"/>
      <c r="K950" s="87"/>
      <c r="L950" s="87"/>
      <c r="M950" s="87"/>
      <c r="N950" s="87"/>
      <c r="O950" s="87"/>
      <c r="P950" s="87"/>
      <c r="Q950" s="87"/>
      <c r="R950" s="87"/>
      <c r="S950" s="87"/>
      <c r="T950" s="87"/>
      <c r="U950" s="87"/>
      <c r="V950" s="87"/>
      <c r="W950" s="87"/>
      <c r="X950" s="87"/>
      <c r="Y950" s="87"/>
      <c r="Z950" s="87"/>
    </row>
    <row r="951" spans="1:26" ht="25.5" customHeight="1" x14ac:dyDescent="0.3">
      <c r="A951" s="87"/>
      <c r="B951" s="87"/>
      <c r="C951" s="87"/>
      <c r="D951" s="87"/>
      <c r="E951" s="87"/>
      <c r="F951" s="87"/>
      <c r="G951" s="87"/>
      <c r="H951" s="87"/>
      <c r="I951" s="87"/>
      <c r="J951" s="87"/>
      <c r="K951" s="87"/>
      <c r="L951" s="87"/>
      <c r="M951" s="87"/>
      <c r="N951" s="87"/>
      <c r="O951" s="87"/>
      <c r="P951" s="87"/>
      <c r="Q951" s="87"/>
      <c r="R951" s="87"/>
      <c r="S951" s="87"/>
      <c r="T951" s="87"/>
      <c r="U951" s="87"/>
      <c r="V951" s="87"/>
      <c r="W951" s="87"/>
      <c r="X951" s="87"/>
      <c r="Y951" s="87"/>
      <c r="Z951" s="87"/>
    </row>
    <row r="952" spans="1:26" ht="25.5" customHeight="1" x14ac:dyDescent="0.3">
      <c r="A952" s="87"/>
      <c r="B952" s="87"/>
      <c r="C952" s="87"/>
      <c r="D952" s="87"/>
      <c r="E952" s="87"/>
      <c r="F952" s="87"/>
      <c r="G952" s="87"/>
      <c r="H952" s="87"/>
      <c r="I952" s="87"/>
      <c r="J952" s="87"/>
      <c r="K952" s="87"/>
      <c r="L952" s="87"/>
      <c r="M952" s="87"/>
      <c r="N952" s="87"/>
      <c r="O952" s="87"/>
      <c r="P952" s="87"/>
      <c r="Q952" s="87"/>
      <c r="R952" s="87"/>
      <c r="S952" s="87"/>
      <c r="T952" s="87"/>
      <c r="U952" s="87"/>
      <c r="V952" s="87"/>
      <c r="W952" s="87"/>
      <c r="X952" s="87"/>
      <c r="Y952" s="87"/>
      <c r="Z952" s="87"/>
    </row>
    <row r="953" spans="1:26" ht="25.5" customHeight="1" x14ac:dyDescent="0.3">
      <c r="A953" s="87"/>
      <c r="B953" s="87"/>
      <c r="C953" s="87"/>
      <c r="D953" s="87"/>
      <c r="E953" s="87"/>
      <c r="F953" s="87"/>
      <c r="G953" s="87"/>
      <c r="H953" s="87"/>
      <c r="I953" s="87"/>
      <c r="J953" s="87"/>
      <c r="K953" s="87"/>
      <c r="L953" s="87"/>
      <c r="M953" s="87"/>
      <c r="N953" s="87"/>
      <c r="O953" s="87"/>
      <c r="P953" s="87"/>
      <c r="Q953" s="87"/>
      <c r="R953" s="87"/>
      <c r="S953" s="87"/>
      <c r="T953" s="87"/>
      <c r="U953" s="87"/>
      <c r="V953" s="87"/>
      <c r="W953" s="87"/>
      <c r="X953" s="87"/>
      <c r="Y953" s="87"/>
      <c r="Z953" s="87"/>
    </row>
    <row r="954" spans="1:26" ht="25.5" customHeight="1" x14ac:dyDescent="0.3">
      <c r="A954" s="87"/>
      <c r="B954" s="87"/>
      <c r="C954" s="87"/>
      <c r="D954" s="87"/>
      <c r="E954" s="87"/>
      <c r="F954" s="87"/>
      <c r="G954" s="87"/>
      <c r="H954" s="87"/>
      <c r="I954" s="87"/>
      <c r="J954" s="87"/>
      <c r="K954" s="87"/>
      <c r="L954" s="87"/>
      <c r="M954" s="87"/>
      <c r="N954" s="87"/>
      <c r="O954" s="87"/>
      <c r="P954" s="87"/>
      <c r="Q954" s="87"/>
      <c r="R954" s="87"/>
      <c r="S954" s="87"/>
      <c r="T954" s="87"/>
      <c r="U954" s="87"/>
      <c r="V954" s="87"/>
      <c r="W954" s="87"/>
      <c r="X954" s="87"/>
      <c r="Y954" s="87"/>
      <c r="Z954" s="87"/>
    </row>
    <row r="955" spans="1:26" ht="25.5" customHeight="1" x14ac:dyDescent="0.3">
      <c r="A955" s="87"/>
      <c r="B955" s="87"/>
      <c r="C955" s="87"/>
      <c r="D955" s="87"/>
      <c r="E955" s="87"/>
      <c r="F955" s="87"/>
      <c r="G955" s="87"/>
      <c r="H955" s="87"/>
      <c r="I955" s="87"/>
      <c r="J955" s="87"/>
      <c r="K955" s="87"/>
      <c r="L955" s="87"/>
      <c r="M955" s="87"/>
      <c r="N955" s="87"/>
      <c r="O955" s="87"/>
      <c r="P955" s="87"/>
      <c r="Q955" s="87"/>
      <c r="R955" s="87"/>
      <c r="S955" s="87"/>
      <c r="T955" s="87"/>
      <c r="U955" s="87"/>
      <c r="V955" s="87"/>
      <c r="W955" s="87"/>
      <c r="X955" s="87"/>
      <c r="Y955" s="87"/>
      <c r="Z955" s="87"/>
    </row>
    <row r="956" spans="1:26" ht="25.5" customHeight="1" x14ac:dyDescent="0.3">
      <c r="A956" s="87"/>
      <c r="B956" s="87"/>
      <c r="C956" s="87"/>
      <c r="D956" s="87"/>
      <c r="E956" s="87"/>
      <c r="F956" s="87"/>
      <c r="G956" s="87"/>
      <c r="H956" s="87"/>
      <c r="I956" s="87"/>
      <c r="J956" s="87"/>
      <c r="K956" s="87"/>
      <c r="L956" s="87"/>
      <c r="M956" s="87"/>
      <c r="N956" s="87"/>
      <c r="O956" s="87"/>
      <c r="P956" s="87"/>
      <c r="Q956" s="87"/>
      <c r="R956" s="87"/>
      <c r="S956" s="87"/>
      <c r="T956" s="87"/>
      <c r="U956" s="87"/>
      <c r="V956" s="87"/>
      <c r="W956" s="87"/>
      <c r="X956" s="87"/>
      <c r="Y956" s="87"/>
      <c r="Z956" s="87"/>
    </row>
    <row r="957" spans="1:26" ht="25.5" customHeight="1" x14ac:dyDescent="0.3">
      <c r="A957" s="87"/>
      <c r="B957" s="87"/>
      <c r="C957" s="87"/>
      <c r="D957" s="87"/>
      <c r="E957" s="87"/>
      <c r="F957" s="87"/>
      <c r="G957" s="87"/>
      <c r="H957" s="87"/>
      <c r="I957" s="87"/>
      <c r="J957" s="87"/>
      <c r="K957" s="87"/>
      <c r="L957" s="87"/>
      <c r="M957" s="87"/>
      <c r="N957" s="87"/>
      <c r="O957" s="87"/>
      <c r="P957" s="87"/>
      <c r="Q957" s="87"/>
      <c r="R957" s="87"/>
      <c r="S957" s="87"/>
      <c r="T957" s="87"/>
      <c r="U957" s="87"/>
      <c r="V957" s="87"/>
      <c r="W957" s="87"/>
      <c r="X957" s="87"/>
      <c r="Y957" s="87"/>
      <c r="Z957" s="87"/>
    </row>
    <row r="958" spans="1:26" ht="25.5" customHeight="1" x14ac:dyDescent="0.3">
      <c r="A958" s="87"/>
      <c r="B958" s="87"/>
      <c r="C958" s="87"/>
      <c r="D958" s="87"/>
      <c r="E958" s="87"/>
      <c r="F958" s="87"/>
      <c r="G958" s="87"/>
      <c r="H958" s="87"/>
      <c r="I958" s="87"/>
      <c r="J958" s="87"/>
      <c r="K958" s="87"/>
      <c r="L958" s="87"/>
      <c r="M958" s="87"/>
      <c r="N958" s="87"/>
      <c r="O958" s="87"/>
      <c r="P958" s="87"/>
      <c r="Q958" s="87"/>
      <c r="R958" s="87"/>
      <c r="S958" s="87"/>
      <c r="T958" s="87"/>
      <c r="U958" s="87"/>
      <c r="V958" s="87"/>
      <c r="W958" s="87"/>
      <c r="X958" s="87"/>
      <c r="Y958" s="87"/>
      <c r="Z958" s="87"/>
    </row>
    <row r="959" spans="1:26" ht="25.5" customHeight="1" x14ac:dyDescent="0.3">
      <c r="A959" s="87"/>
      <c r="B959" s="87"/>
      <c r="C959" s="87"/>
      <c r="D959" s="87"/>
      <c r="E959" s="87"/>
      <c r="F959" s="87"/>
      <c r="G959" s="87"/>
      <c r="H959" s="87"/>
      <c r="I959" s="87"/>
      <c r="J959" s="87"/>
      <c r="K959" s="87"/>
      <c r="L959" s="87"/>
      <c r="M959" s="87"/>
      <c r="N959" s="87"/>
      <c r="O959" s="87"/>
      <c r="P959" s="87"/>
      <c r="Q959" s="87"/>
      <c r="R959" s="87"/>
      <c r="S959" s="87"/>
      <c r="T959" s="87"/>
      <c r="U959" s="87"/>
      <c r="V959" s="87"/>
      <c r="W959" s="87"/>
      <c r="X959" s="87"/>
      <c r="Y959" s="87"/>
      <c r="Z959" s="87"/>
    </row>
    <row r="960" spans="1:26" ht="25.5" customHeight="1" x14ac:dyDescent="0.3">
      <c r="A960" s="87"/>
      <c r="B960" s="87"/>
      <c r="C960" s="87"/>
      <c r="D960" s="87"/>
      <c r="E960" s="87"/>
      <c r="F960" s="87"/>
      <c r="G960" s="87"/>
      <c r="H960" s="87"/>
      <c r="I960" s="87"/>
      <c r="J960" s="87"/>
      <c r="K960" s="87"/>
      <c r="L960" s="87"/>
      <c r="M960" s="87"/>
      <c r="N960" s="87"/>
      <c r="O960" s="87"/>
      <c r="P960" s="87"/>
      <c r="Q960" s="87"/>
      <c r="R960" s="87"/>
      <c r="S960" s="87"/>
      <c r="T960" s="87"/>
      <c r="U960" s="87"/>
      <c r="V960" s="87"/>
      <c r="W960" s="87"/>
      <c r="X960" s="87"/>
      <c r="Y960" s="87"/>
      <c r="Z960" s="87"/>
    </row>
    <row r="961" spans="1:26" ht="25.5" customHeight="1" x14ac:dyDescent="0.3">
      <c r="A961" s="87"/>
      <c r="B961" s="87"/>
      <c r="C961" s="87"/>
      <c r="D961" s="87"/>
      <c r="E961" s="87"/>
      <c r="F961" s="87"/>
      <c r="G961" s="87"/>
      <c r="H961" s="87"/>
      <c r="I961" s="87"/>
      <c r="J961" s="87"/>
      <c r="K961" s="87"/>
      <c r="L961" s="87"/>
      <c r="M961" s="87"/>
      <c r="N961" s="87"/>
      <c r="O961" s="87"/>
      <c r="P961" s="87"/>
      <c r="Q961" s="87"/>
      <c r="R961" s="87"/>
      <c r="S961" s="87"/>
      <c r="T961" s="87"/>
      <c r="U961" s="87"/>
      <c r="V961" s="87"/>
      <c r="W961" s="87"/>
      <c r="X961" s="87"/>
      <c r="Y961" s="87"/>
      <c r="Z961" s="87"/>
    </row>
    <row r="962" spans="1:26" ht="25.5" customHeight="1" x14ac:dyDescent="0.3">
      <c r="A962" s="87"/>
      <c r="B962" s="87"/>
      <c r="C962" s="87"/>
      <c r="D962" s="87"/>
      <c r="E962" s="87"/>
      <c r="F962" s="87"/>
      <c r="G962" s="87"/>
      <c r="H962" s="87"/>
      <c r="I962" s="87"/>
      <c r="J962" s="87"/>
      <c r="K962" s="87"/>
      <c r="L962" s="87"/>
      <c r="M962" s="87"/>
      <c r="N962" s="87"/>
      <c r="O962" s="87"/>
      <c r="P962" s="87"/>
      <c r="Q962" s="87"/>
      <c r="R962" s="87"/>
      <c r="S962" s="87"/>
      <c r="T962" s="87"/>
      <c r="U962" s="87"/>
      <c r="V962" s="87"/>
      <c r="W962" s="87"/>
      <c r="X962" s="87"/>
      <c r="Y962" s="87"/>
      <c r="Z962" s="87"/>
    </row>
    <row r="963" spans="1:26" ht="25.5" customHeight="1" x14ac:dyDescent="0.3">
      <c r="A963" s="87"/>
      <c r="B963" s="87"/>
      <c r="C963" s="87"/>
      <c r="D963" s="87"/>
      <c r="E963" s="87"/>
      <c r="F963" s="87"/>
      <c r="G963" s="87"/>
      <c r="H963" s="87"/>
      <c r="I963" s="87"/>
      <c r="J963" s="87"/>
      <c r="K963" s="87"/>
      <c r="L963" s="87"/>
      <c r="M963" s="87"/>
      <c r="N963" s="87"/>
      <c r="O963" s="87"/>
      <c r="P963" s="87"/>
      <c r="Q963" s="87"/>
      <c r="R963" s="87"/>
      <c r="S963" s="87"/>
      <c r="T963" s="87"/>
      <c r="U963" s="87"/>
      <c r="V963" s="87"/>
      <c r="W963" s="87"/>
      <c r="X963" s="87"/>
      <c r="Y963" s="87"/>
      <c r="Z963" s="87"/>
    </row>
    <row r="964" spans="1:26" ht="25.5" customHeight="1" x14ac:dyDescent="0.3">
      <c r="A964" s="87"/>
      <c r="B964" s="87"/>
      <c r="C964" s="87"/>
      <c r="D964" s="87"/>
      <c r="E964" s="87"/>
      <c r="F964" s="87"/>
      <c r="G964" s="87"/>
      <c r="H964" s="87"/>
      <c r="I964" s="87"/>
      <c r="J964" s="87"/>
      <c r="K964" s="87"/>
      <c r="L964" s="87"/>
      <c r="M964" s="87"/>
      <c r="N964" s="87"/>
      <c r="O964" s="87"/>
      <c r="P964" s="87"/>
      <c r="Q964" s="87"/>
      <c r="R964" s="87"/>
      <c r="S964" s="87"/>
      <c r="T964" s="87"/>
      <c r="U964" s="87"/>
      <c r="V964" s="87"/>
      <c r="W964" s="87"/>
      <c r="X964" s="87"/>
      <c r="Y964" s="87"/>
      <c r="Z964" s="87"/>
    </row>
    <row r="965" spans="1:26" ht="25.5" customHeight="1" x14ac:dyDescent="0.3">
      <c r="A965" s="87"/>
      <c r="B965" s="87"/>
      <c r="C965" s="87"/>
      <c r="D965" s="87"/>
      <c r="E965" s="87"/>
      <c r="F965" s="87"/>
      <c r="G965" s="87"/>
      <c r="H965" s="87"/>
      <c r="I965" s="87"/>
      <c r="J965" s="87"/>
      <c r="K965" s="87"/>
      <c r="L965" s="87"/>
      <c r="M965" s="87"/>
      <c r="N965" s="87"/>
      <c r="O965" s="87"/>
      <c r="P965" s="87"/>
      <c r="Q965" s="87"/>
      <c r="R965" s="87"/>
      <c r="S965" s="87"/>
      <c r="T965" s="87"/>
      <c r="U965" s="87"/>
      <c r="V965" s="87"/>
      <c r="W965" s="87"/>
      <c r="X965" s="87"/>
      <c r="Y965" s="87"/>
      <c r="Z965" s="87"/>
    </row>
    <row r="966" spans="1:26" ht="25.5" customHeight="1" x14ac:dyDescent="0.3">
      <c r="A966" s="87"/>
      <c r="B966" s="87"/>
      <c r="C966" s="87"/>
      <c r="D966" s="87"/>
      <c r="E966" s="87"/>
      <c r="F966" s="87"/>
      <c r="G966" s="87"/>
      <c r="H966" s="87"/>
      <c r="I966" s="87"/>
      <c r="J966" s="87"/>
      <c r="K966" s="87"/>
      <c r="L966" s="87"/>
      <c r="M966" s="87"/>
      <c r="N966" s="87"/>
      <c r="O966" s="87"/>
      <c r="P966" s="87"/>
      <c r="Q966" s="87"/>
      <c r="R966" s="87"/>
      <c r="S966" s="87"/>
      <c r="T966" s="87"/>
      <c r="U966" s="87"/>
      <c r="V966" s="87"/>
      <c r="W966" s="87"/>
      <c r="X966" s="87"/>
      <c r="Y966" s="87"/>
      <c r="Z966" s="87"/>
    </row>
    <row r="967" spans="1:26" ht="25.5" customHeight="1" x14ac:dyDescent="0.3">
      <c r="A967" s="87"/>
      <c r="B967" s="87"/>
      <c r="C967" s="87"/>
      <c r="D967" s="87"/>
      <c r="E967" s="87"/>
      <c r="F967" s="87"/>
      <c r="G967" s="87"/>
      <c r="H967" s="87"/>
      <c r="I967" s="87"/>
      <c r="J967" s="87"/>
      <c r="K967" s="87"/>
      <c r="L967" s="87"/>
      <c r="M967" s="87"/>
      <c r="N967" s="87"/>
      <c r="O967" s="87"/>
      <c r="P967" s="87"/>
      <c r="Q967" s="87"/>
      <c r="R967" s="87"/>
      <c r="S967" s="87"/>
      <c r="T967" s="87"/>
      <c r="U967" s="87"/>
      <c r="V967" s="87"/>
      <c r="W967" s="87"/>
      <c r="X967" s="87"/>
      <c r="Y967" s="87"/>
      <c r="Z967" s="87"/>
    </row>
    <row r="968" spans="1:26" ht="25.5" customHeight="1" x14ac:dyDescent="0.3">
      <c r="A968" s="87"/>
      <c r="B968" s="87"/>
      <c r="C968" s="87"/>
      <c r="D968" s="87"/>
      <c r="E968" s="87"/>
      <c r="F968" s="87"/>
      <c r="G968" s="87"/>
      <c r="H968" s="87"/>
      <c r="I968" s="87"/>
      <c r="J968" s="87"/>
      <c r="K968" s="87"/>
      <c r="L968" s="87"/>
      <c r="M968" s="87"/>
      <c r="N968" s="87"/>
      <c r="O968" s="87"/>
      <c r="P968" s="87"/>
      <c r="Q968" s="87"/>
      <c r="R968" s="87"/>
      <c r="S968" s="87"/>
      <c r="T968" s="87"/>
      <c r="U968" s="87"/>
      <c r="V968" s="87"/>
      <c r="W968" s="87"/>
      <c r="X968" s="87"/>
      <c r="Y968" s="87"/>
      <c r="Z968" s="87"/>
    </row>
    <row r="969" spans="1:26" ht="25.5" customHeight="1" x14ac:dyDescent="0.3">
      <c r="A969" s="87"/>
      <c r="B969" s="87"/>
      <c r="C969" s="87"/>
      <c r="D969" s="87"/>
      <c r="E969" s="87"/>
      <c r="F969" s="87"/>
      <c r="G969" s="87"/>
      <c r="H969" s="87"/>
      <c r="I969" s="87"/>
      <c r="J969" s="87"/>
      <c r="K969" s="87"/>
      <c r="L969" s="87"/>
      <c r="M969" s="87"/>
      <c r="N969" s="87"/>
      <c r="O969" s="87"/>
      <c r="P969" s="87"/>
      <c r="Q969" s="87"/>
      <c r="R969" s="87"/>
      <c r="S969" s="87"/>
      <c r="T969" s="87"/>
      <c r="U969" s="87"/>
      <c r="V969" s="87"/>
      <c r="W969" s="87"/>
      <c r="X969" s="87"/>
      <c r="Y969" s="87"/>
      <c r="Z969" s="87"/>
    </row>
    <row r="970" spans="1:26" ht="25.5" customHeight="1" x14ac:dyDescent="0.3">
      <c r="A970" s="87"/>
      <c r="B970" s="87"/>
      <c r="C970" s="87"/>
      <c r="D970" s="87"/>
      <c r="E970" s="87"/>
      <c r="F970" s="87"/>
      <c r="G970" s="87"/>
      <c r="H970" s="87"/>
      <c r="I970" s="87"/>
      <c r="J970" s="87"/>
      <c r="K970" s="87"/>
      <c r="L970" s="87"/>
      <c r="M970" s="87"/>
      <c r="N970" s="87"/>
      <c r="O970" s="87"/>
      <c r="P970" s="87"/>
      <c r="Q970" s="87"/>
      <c r="R970" s="87"/>
      <c r="S970" s="87"/>
      <c r="T970" s="87"/>
      <c r="U970" s="87"/>
      <c r="V970" s="87"/>
      <c r="W970" s="87"/>
      <c r="X970" s="87"/>
      <c r="Y970" s="87"/>
      <c r="Z970" s="87"/>
    </row>
    <row r="971" spans="1:26" ht="25.5" customHeight="1" x14ac:dyDescent="0.3">
      <c r="A971" s="87"/>
      <c r="B971" s="87"/>
      <c r="C971" s="87"/>
      <c r="D971" s="87"/>
      <c r="E971" s="87"/>
      <c r="F971" s="87"/>
      <c r="G971" s="87"/>
      <c r="H971" s="87"/>
      <c r="I971" s="87"/>
      <c r="J971" s="87"/>
      <c r="K971" s="87"/>
      <c r="L971" s="87"/>
      <c r="M971" s="87"/>
      <c r="N971" s="87"/>
      <c r="O971" s="87"/>
      <c r="P971" s="87"/>
      <c r="Q971" s="87"/>
      <c r="R971" s="87"/>
      <c r="S971" s="87"/>
      <c r="T971" s="87"/>
      <c r="U971" s="87"/>
      <c r="V971" s="87"/>
      <c r="W971" s="87"/>
      <c r="X971" s="87"/>
      <c r="Y971" s="87"/>
      <c r="Z971" s="87"/>
    </row>
    <row r="972" spans="1:26" ht="25.5" customHeight="1" x14ac:dyDescent="0.3">
      <c r="A972" s="87"/>
      <c r="B972" s="87"/>
      <c r="C972" s="87"/>
      <c r="D972" s="87"/>
      <c r="E972" s="87"/>
      <c r="F972" s="87"/>
      <c r="G972" s="87"/>
      <c r="H972" s="87"/>
      <c r="I972" s="87"/>
      <c r="J972" s="87"/>
      <c r="K972" s="87"/>
      <c r="L972" s="87"/>
      <c r="M972" s="87"/>
      <c r="N972" s="87"/>
      <c r="O972" s="87"/>
      <c r="P972" s="87"/>
      <c r="Q972" s="87"/>
      <c r="R972" s="87"/>
      <c r="S972" s="87"/>
      <c r="T972" s="87"/>
      <c r="U972" s="87"/>
      <c r="V972" s="87"/>
      <c r="W972" s="87"/>
      <c r="X972" s="87"/>
      <c r="Y972" s="87"/>
      <c r="Z972" s="87"/>
    </row>
    <row r="973" spans="1:26" ht="25.5" customHeight="1" x14ac:dyDescent="0.3">
      <c r="A973" s="87"/>
      <c r="B973" s="87"/>
      <c r="C973" s="87"/>
      <c r="D973" s="87"/>
      <c r="E973" s="87"/>
      <c r="F973" s="87"/>
      <c r="G973" s="87"/>
      <c r="H973" s="87"/>
      <c r="I973" s="87"/>
      <c r="J973" s="87"/>
      <c r="K973" s="87"/>
      <c r="L973" s="87"/>
      <c r="M973" s="87"/>
      <c r="N973" s="87"/>
      <c r="O973" s="87"/>
      <c r="P973" s="87"/>
      <c r="Q973" s="87"/>
      <c r="R973" s="87"/>
      <c r="S973" s="87"/>
      <c r="T973" s="87"/>
      <c r="U973" s="87"/>
      <c r="V973" s="87"/>
      <c r="W973" s="87"/>
      <c r="X973" s="87"/>
      <c r="Y973" s="87"/>
      <c r="Z973" s="87"/>
    </row>
    <row r="974" spans="1:26" ht="25.5" customHeight="1" x14ac:dyDescent="0.3">
      <c r="A974" s="87"/>
      <c r="B974" s="87"/>
      <c r="C974" s="87"/>
      <c r="D974" s="87"/>
      <c r="E974" s="87"/>
      <c r="F974" s="87"/>
      <c r="G974" s="87"/>
      <c r="H974" s="87"/>
      <c r="I974" s="87"/>
      <c r="J974" s="87"/>
      <c r="K974" s="87"/>
      <c r="L974" s="87"/>
      <c r="M974" s="87"/>
      <c r="N974" s="87"/>
      <c r="O974" s="87"/>
      <c r="P974" s="87"/>
      <c r="Q974" s="87"/>
      <c r="R974" s="87"/>
      <c r="S974" s="87"/>
      <c r="T974" s="87"/>
      <c r="U974" s="87"/>
      <c r="V974" s="87"/>
      <c r="W974" s="87"/>
      <c r="X974" s="87"/>
      <c r="Y974" s="87"/>
      <c r="Z974" s="87"/>
    </row>
    <row r="975" spans="1:26" ht="25.5" customHeight="1" x14ac:dyDescent="0.3">
      <c r="A975" s="87"/>
      <c r="B975" s="87"/>
      <c r="C975" s="87"/>
      <c r="D975" s="87"/>
      <c r="E975" s="87"/>
      <c r="F975" s="87"/>
      <c r="G975" s="87"/>
      <c r="H975" s="87"/>
      <c r="I975" s="87"/>
      <c r="J975" s="87"/>
      <c r="K975" s="87"/>
      <c r="L975" s="87"/>
      <c r="M975" s="87"/>
      <c r="N975" s="87"/>
      <c r="O975" s="87"/>
      <c r="P975" s="87"/>
      <c r="Q975" s="87"/>
      <c r="R975" s="87"/>
      <c r="S975" s="87"/>
      <c r="T975" s="87"/>
      <c r="U975" s="87"/>
      <c r="V975" s="87"/>
      <c r="W975" s="87"/>
      <c r="X975" s="87"/>
      <c r="Y975" s="87"/>
      <c r="Z975" s="87"/>
    </row>
    <row r="976" spans="1:26" ht="25.5" customHeight="1" x14ac:dyDescent="0.3">
      <c r="A976" s="87"/>
      <c r="B976" s="87"/>
      <c r="C976" s="87"/>
      <c r="D976" s="87"/>
      <c r="E976" s="87"/>
      <c r="F976" s="87"/>
      <c r="G976" s="87"/>
      <c r="H976" s="87"/>
      <c r="I976" s="87"/>
      <c r="J976" s="87"/>
      <c r="K976" s="87"/>
      <c r="L976" s="87"/>
      <c r="M976" s="87"/>
      <c r="N976" s="87"/>
      <c r="O976" s="87"/>
      <c r="P976" s="87"/>
      <c r="Q976" s="87"/>
      <c r="R976" s="87"/>
      <c r="S976" s="87"/>
      <c r="T976" s="87"/>
      <c r="U976" s="87"/>
      <c r="V976" s="87"/>
      <c r="W976" s="87"/>
      <c r="X976" s="87"/>
      <c r="Y976" s="87"/>
      <c r="Z976" s="87"/>
    </row>
    <row r="977" spans="1:26" ht="25.5" customHeight="1" x14ac:dyDescent="0.3">
      <c r="A977" s="87"/>
      <c r="B977" s="87"/>
      <c r="C977" s="87"/>
      <c r="D977" s="87"/>
      <c r="E977" s="87"/>
      <c r="F977" s="87"/>
      <c r="G977" s="87"/>
      <c r="H977" s="87"/>
      <c r="I977" s="87"/>
      <c r="J977" s="87"/>
      <c r="K977" s="87"/>
      <c r="L977" s="87"/>
      <c r="M977" s="87"/>
      <c r="N977" s="87"/>
      <c r="O977" s="87"/>
      <c r="P977" s="87"/>
      <c r="Q977" s="87"/>
      <c r="R977" s="87"/>
      <c r="S977" s="87"/>
      <c r="T977" s="87"/>
      <c r="U977" s="87"/>
      <c r="V977" s="87"/>
      <c r="W977" s="87"/>
      <c r="X977" s="87"/>
      <c r="Y977" s="87"/>
      <c r="Z977" s="87"/>
    </row>
    <row r="978" spans="1:26" ht="25.5" customHeight="1" x14ac:dyDescent="0.3">
      <c r="A978" s="87"/>
      <c r="B978" s="87"/>
      <c r="C978" s="87"/>
      <c r="D978" s="87"/>
      <c r="E978" s="87"/>
      <c r="F978" s="87"/>
      <c r="G978" s="87"/>
      <c r="H978" s="87"/>
      <c r="I978" s="87"/>
      <c r="J978" s="87"/>
      <c r="K978" s="87"/>
      <c r="L978" s="87"/>
      <c r="M978" s="87"/>
      <c r="N978" s="87"/>
      <c r="O978" s="87"/>
      <c r="P978" s="87"/>
      <c r="Q978" s="87"/>
      <c r="R978" s="87"/>
      <c r="S978" s="87"/>
      <c r="T978" s="87"/>
      <c r="U978" s="87"/>
      <c r="V978" s="87"/>
      <c r="W978" s="87"/>
      <c r="X978" s="87"/>
      <c r="Y978" s="87"/>
      <c r="Z978" s="87"/>
    </row>
    <row r="979" spans="1:26" ht="25.5" customHeight="1" x14ac:dyDescent="0.3">
      <c r="A979" s="87"/>
      <c r="B979" s="87"/>
      <c r="C979" s="87"/>
      <c r="D979" s="87"/>
      <c r="E979" s="87"/>
      <c r="F979" s="87"/>
      <c r="G979" s="87"/>
      <c r="H979" s="87"/>
      <c r="I979" s="87"/>
      <c r="J979" s="87"/>
      <c r="K979" s="87"/>
      <c r="L979" s="87"/>
      <c r="M979" s="87"/>
      <c r="N979" s="87"/>
      <c r="O979" s="87"/>
      <c r="P979" s="87"/>
      <c r="Q979" s="87"/>
      <c r="R979" s="87"/>
      <c r="S979" s="87"/>
      <c r="T979" s="87"/>
      <c r="U979" s="87"/>
      <c r="V979" s="87"/>
      <c r="W979" s="87"/>
      <c r="X979" s="87"/>
      <c r="Y979" s="87"/>
      <c r="Z979" s="87"/>
    </row>
    <row r="980" spans="1:26" ht="25.5" customHeight="1" x14ac:dyDescent="0.3">
      <c r="A980" s="87"/>
      <c r="B980" s="87"/>
      <c r="C980" s="87"/>
      <c r="D980" s="87"/>
      <c r="E980" s="87"/>
      <c r="F980" s="87"/>
      <c r="G980" s="87"/>
      <c r="H980" s="87"/>
      <c r="I980" s="87"/>
      <c r="J980" s="87"/>
      <c r="K980" s="87"/>
      <c r="L980" s="87"/>
      <c r="M980" s="87"/>
      <c r="N980" s="87"/>
      <c r="O980" s="87"/>
      <c r="P980" s="87"/>
      <c r="Q980" s="87"/>
      <c r="R980" s="87"/>
      <c r="S980" s="87"/>
      <c r="T980" s="87"/>
      <c r="U980" s="87"/>
      <c r="V980" s="87"/>
      <c r="W980" s="87"/>
      <c r="X980" s="87"/>
      <c r="Y980" s="87"/>
      <c r="Z980" s="87"/>
    </row>
    <row r="981" spans="1:26" ht="25.5" customHeight="1" x14ac:dyDescent="0.3">
      <c r="A981" s="87"/>
      <c r="B981" s="87"/>
      <c r="C981" s="87"/>
      <c r="D981" s="87"/>
      <c r="E981" s="87"/>
      <c r="F981" s="87"/>
      <c r="G981" s="87"/>
      <c r="H981" s="87"/>
      <c r="I981" s="87"/>
      <c r="J981" s="87"/>
      <c r="K981" s="87"/>
      <c r="L981" s="87"/>
      <c r="M981" s="87"/>
      <c r="N981" s="87"/>
      <c r="O981" s="87"/>
      <c r="P981" s="87"/>
      <c r="Q981" s="87"/>
      <c r="R981" s="87"/>
      <c r="S981" s="87"/>
      <c r="T981" s="87"/>
      <c r="U981" s="87"/>
      <c r="V981" s="87"/>
      <c r="W981" s="87"/>
      <c r="X981" s="87"/>
      <c r="Y981" s="87"/>
      <c r="Z981" s="87"/>
    </row>
    <row r="982" spans="1:26" ht="25.5" customHeight="1" x14ac:dyDescent="0.3">
      <c r="A982" s="87"/>
      <c r="B982" s="87"/>
      <c r="C982" s="87"/>
      <c r="D982" s="87"/>
      <c r="E982" s="87"/>
      <c r="F982" s="87"/>
      <c r="G982" s="87"/>
      <c r="H982" s="87"/>
      <c r="I982" s="87"/>
      <c r="J982" s="87"/>
      <c r="K982" s="87"/>
      <c r="L982" s="87"/>
      <c r="M982" s="87"/>
      <c r="N982" s="87"/>
      <c r="O982" s="87"/>
      <c r="P982" s="87"/>
      <c r="Q982" s="87"/>
      <c r="R982" s="87"/>
      <c r="S982" s="87"/>
      <c r="T982" s="87"/>
      <c r="U982" s="87"/>
      <c r="V982" s="87"/>
      <c r="W982" s="87"/>
      <c r="X982" s="87"/>
      <c r="Y982" s="87"/>
      <c r="Z982" s="87"/>
    </row>
    <row r="983" spans="1:26" ht="25.5" customHeight="1" x14ac:dyDescent="0.3">
      <c r="A983" s="87"/>
      <c r="B983" s="87"/>
      <c r="C983" s="87"/>
      <c r="D983" s="87"/>
      <c r="E983" s="87"/>
      <c r="F983" s="87"/>
      <c r="G983" s="87"/>
      <c r="H983" s="87"/>
      <c r="I983" s="87"/>
      <c r="J983" s="87"/>
      <c r="K983" s="87"/>
      <c r="L983" s="87"/>
      <c r="M983" s="87"/>
      <c r="N983" s="87"/>
      <c r="O983" s="87"/>
      <c r="P983" s="87"/>
      <c r="Q983" s="87"/>
      <c r="R983" s="87"/>
      <c r="S983" s="87"/>
      <c r="T983" s="87"/>
      <c r="U983" s="87"/>
      <c r="V983" s="87"/>
      <c r="W983" s="87"/>
      <c r="X983" s="87"/>
      <c r="Y983" s="87"/>
      <c r="Z983" s="87"/>
    </row>
    <row r="984" spans="1:26" ht="25.5" customHeight="1" x14ac:dyDescent="0.3">
      <c r="A984" s="87"/>
      <c r="B984" s="87"/>
      <c r="C984" s="87"/>
      <c r="D984" s="87"/>
      <c r="E984" s="87"/>
      <c r="F984" s="87"/>
      <c r="G984" s="87"/>
      <c r="H984" s="87"/>
      <c r="I984" s="87"/>
      <c r="J984" s="87"/>
      <c r="K984" s="87"/>
      <c r="L984" s="87"/>
      <c r="M984" s="87"/>
      <c r="N984" s="87"/>
      <c r="O984" s="87"/>
      <c r="P984" s="87"/>
      <c r="Q984" s="87"/>
      <c r="R984" s="87"/>
      <c r="S984" s="87"/>
      <c r="T984" s="87"/>
      <c r="U984" s="87"/>
      <c r="V984" s="87"/>
      <c r="W984" s="87"/>
      <c r="X984" s="87"/>
      <c r="Y984" s="87"/>
      <c r="Z984" s="87"/>
    </row>
    <row r="985" spans="1:26" ht="25.5" customHeight="1" x14ac:dyDescent="0.3">
      <c r="A985" s="87"/>
      <c r="B985" s="87"/>
      <c r="C985" s="87"/>
      <c r="D985" s="87"/>
      <c r="E985" s="87"/>
      <c r="F985" s="87"/>
      <c r="G985" s="87"/>
      <c r="H985" s="87"/>
      <c r="I985" s="87"/>
      <c r="J985" s="87"/>
      <c r="K985" s="87"/>
      <c r="L985" s="87"/>
      <c r="M985" s="87"/>
      <c r="N985" s="87"/>
      <c r="O985" s="87"/>
      <c r="P985" s="87"/>
      <c r="Q985" s="87"/>
      <c r="R985" s="87"/>
      <c r="S985" s="87"/>
      <c r="T985" s="87"/>
      <c r="U985" s="87"/>
      <c r="V985" s="87"/>
      <c r="W985" s="87"/>
      <c r="X985" s="87"/>
      <c r="Y985" s="87"/>
      <c r="Z985" s="87"/>
    </row>
    <row r="986" spans="1:26" ht="25.5" customHeight="1" x14ac:dyDescent="0.3">
      <c r="A986" s="87"/>
      <c r="B986" s="87"/>
      <c r="C986" s="87"/>
      <c r="D986" s="87"/>
      <c r="E986" s="87"/>
      <c r="F986" s="87"/>
      <c r="G986" s="87"/>
      <c r="H986" s="87"/>
      <c r="I986" s="87"/>
      <c r="J986" s="87"/>
      <c r="K986" s="87"/>
      <c r="L986" s="87"/>
      <c r="M986" s="87"/>
      <c r="N986" s="87"/>
      <c r="O986" s="87"/>
      <c r="P986" s="87"/>
      <c r="Q986" s="87"/>
      <c r="R986" s="87"/>
      <c r="S986" s="87"/>
      <c r="T986" s="87"/>
      <c r="U986" s="87"/>
      <c r="V986" s="87"/>
      <c r="W986" s="87"/>
      <c r="X986" s="87"/>
      <c r="Y986" s="87"/>
      <c r="Z986" s="87"/>
    </row>
    <row r="987" spans="1:26" ht="25.5" customHeight="1" x14ac:dyDescent="0.3">
      <c r="A987" s="87"/>
      <c r="B987" s="87"/>
      <c r="C987" s="87"/>
      <c r="D987" s="87"/>
      <c r="E987" s="87"/>
      <c r="F987" s="87"/>
      <c r="G987" s="87"/>
      <c r="H987" s="87"/>
      <c r="I987" s="87"/>
      <c r="J987" s="87"/>
      <c r="K987" s="87"/>
      <c r="L987" s="87"/>
      <c r="M987" s="87"/>
      <c r="N987" s="87"/>
      <c r="O987" s="87"/>
      <c r="P987" s="87"/>
      <c r="Q987" s="87"/>
      <c r="R987" s="87"/>
      <c r="S987" s="87"/>
      <c r="T987" s="87"/>
      <c r="U987" s="87"/>
      <c r="V987" s="87"/>
      <c r="W987" s="87"/>
      <c r="X987" s="87"/>
      <c r="Y987" s="87"/>
      <c r="Z987" s="87"/>
    </row>
    <row r="988" spans="1:26" ht="25.5" customHeight="1" x14ac:dyDescent="0.3">
      <c r="A988" s="87"/>
      <c r="B988" s="87"/>
      <c r="C988" s="87"/>
      <c r="D988" s="87"/>
      <c r="E988" s="87"/>
      <c r="F988" s="87"/>
      <c r="G988" s="87"/>
      <c r="H988" s="87"/>
      <c r="I988" s="87"/>
      <c r="J988" s="87"/>
      <c r="K988" s="87"/>
      <c r="L988" s="87"/>
      <c r="M988" s="87"/>
      <c r="N988" s="87"/>
      <c r="O988" s="87"/>
      <c r="P988" s="87"/>
      <c r="Q988" s="87"/>
      <c r="R988" s="87"/>
      <c r="S988" s="87"/>
      <c r="T988" s="87"/>
      <c r="U988" s="87"/>
      <c r="V988" s="87"/>
      <c r="W988" s="87"/>
      <c r="X988" s="87"/>
      <c r="Y988" s="87"/>
      <c r="Z988" s="87"/>
    </row>
    <row r="989" spans="1:26" ht="25.5" customHeight="1" x14ac:dyDescent="0.3">
      <c r="A989" s="87"/>
      <c r="B989" s="87"/>
      <c r="C989" s="87"/>
      <c r="D989" s="87"/>
      <c r="E989" s="87"/>
      <c r="F989" s="87"/>
      <c r="G989" s="87"/>
      <c r="H989" s="87"/>
      <c r="I989" s="87"/>
      <c r="J989" s="87"/>
      <c r="K989" s="87"/>
      <c r="L989" s="87"/>
      <c r="M989" s="87"/>
      <c r="N989" s="87"/>
      <c r="O989" s="87"/>
      <c r="P989" s="87"/>
      <c r="Q989" s="87"/>
      <c r="R989" s="87"/>
      <c r="S989" s="87"/>
      <c r="T989" s="87"/>
      <c r="U989" s="87"/>
      <c r="V989" s="87"/>
      <c r="W989" s="87"/>
      <c r="X989" s="87"/>
      <c r="Y989" s="87"/>
      <c r="Z989" s="87"/>
    </row>
    <row r="990" spans="1:26" ht="25.5" customHeight="1" x14ac:dyDescent="0.3">
      <c r="A990" s="87"/>
      <c r="B990" s="87"/>
      <c r="C990" s="87"/>
      <c r="D990" s="87"/>
      <c r="E990" s="87"/>
      <c r="F990" s="87"/>
      <c r="G990" s="87"/>
      <c r="H990" s="87"/>
      <c r="I990" s="87"/>
      <c r="J990" s="87"/>
      <c r="K990" s="87"/>
      <c r="L990" s="87"/>
      <c r="M990" s="87"/>
      <c r="N990" s="87"/>
      <c r="O990" s="87"/>
      <c r="P990" s="87"/>
      <c r="Q990" s="87"/>
      <c r="R990" s="87"/>
      <c r="S990" s="87"/>
      <c r="T990" s="87"/>
      <c r="U990" s="87"/>
      <c r="V990" s="87"/>
      <c r="W990" s="87"/>
      <c r="X990" s="87"/>
      <c r="Y990" s="87"/>
      <c r="Z990" s="87"/>
    </row>
    <row r="991" spans="1:26" ht="25.5" customHeight="1" x14ac:dyDescent="0.3">
      <c r="A991" s="87"/>
      <c r="B991" s="87"/>
      <c r="C991" s="87"/>
      <c r="D991" s="87"/>
      <c r="E991" s="87"/>
      <c r="F991" s="87"/>
      <c r="G991" s="87"/>
      <c r="H991" s="87"/>
      <c r="I991" s="87"/>
      <c r="J991" s="87"/>
      <c r="K991" s="87"/>
      <c r="L991" s="87"/>
      <c r="M991" s="87"/>
      <c r="N991" s="87"/>
      <c r="O991" s="87"/>
      <c r="P991" s="87"/>
      <c r="Q991" s="87"/>
      <c r="R991" s="87"/>
      <c r="S991" s="87"/>
      <c r="T991" s="87"/>
      <c r="U991" s="87"/>
      <c r="V991" s="87"/>
      <c r="W991" s="87"/>
      <c r="X991" s="87"/>
      <c r="Y991" s="87"/>
      <c r="Z991" s="87"/>
    </row>
    <row r="992" spans="1:26" ht="25.5" customHeight="1" x14ac:dyDescent="0.3">
      <c r="A992" s="87"/>
      <c r="B992" s="87"/>
      <c r="C992" s="87"/>
      <c r="D992" s="87"/>
      <c r="E992" s="87"/>
      <c r="F992" s="87"/>
      <c r="G992" s="87"/>
      <c r="H992" s="87"/>
      <c r="I992" s="87"/>
      <c r="J992" s="87"/>
      <c r="K992" s="87"/>
      <c r="L992" s="87"/>
      <c r="M992" s="87"/>
      <c r="N992" s="87"/>
      <c r="O992" s="87"/>
      <c r="P992" s="87"/>
      <c r="Q992" s="87"/>
      <c r="R992" s="87"/>
      <c r="S992" s="87"/>
      <c r="T992" s="87"/>
      <c r="U992" s="87"/>
      <c r="V992" s="87"/>
      <c r="W992" s="87"/>
      <c r="X992" s="87"/>
      <c r="Y992" s="87"/>
      <c r="Z992" s="87"/>
    </row>
    <row r="993" spans="1:26" ht="25.5" customHeight="1" x14ac:dyDescent="0.3">
      <c r="A993" s="87"/>
      <c r="B993" s="87"/>
      <c r="C993" s="87"/>
      <c r="D993" s="87"/>
      <c r="E993" s="87"/>
      <c r="F993" s="87"/>
      <c r="G993" s="87"/>
      <c r="H993" s="87"/>
      <c r="I993" s="87"/>
      <c r="J993" s="87"/>
      <c r="K993" s="87"/>
      <c r="L993" s="87"/>
      <c r="M993" s="87"/>
      <c r="N993" s="87"/>
      <c r="O993" s="87"/>
      <c r="P993" s="87"/>
      <c r="Q993" s="87"/>
      <c r="R993" s="87"/>
      <c r="S993" s="87"/>
      <c r="T993" s="87"/>
      <c r="U993" s="87"/>
      <c r="V993" s="87"/>
      <c r="W993" s="87"/>
      <c r="X993" s="87"/>
      <c r="Y993" s="87"/>
      <c r="Z993" s="87"/>
    </row>
    <row r="994" spans="1:26" ht="25.5" customHeight="1" x14ac:dyDescent="0.3">
      <c r="A994" s="87"/>
      <c r="B994" s="87"/>
      <c r="C994" s="87"/>
      <c r="D994" s="87"/>
      <c r="E994" s="87"/>
      <c r="F994" s="87"/>
      <c r="G994" s="87"/>
      <c r="H994" s="87"/>
      <c r="I994" s="87"/>
      <c r="J994" s="87"/>
      <c r="K994" s="87"/>
      <c r="L994" s="87"/>
      <c r="M994" s="87"/>
      <c r="N994" s="87"/>
      <c r="O994" s="87"/>
      <c r="P994" s="87"/>
      <c r="Q994" s="87"/>
      <c r="R994" s="87"/>
      <c r="S994" s="87"/>
      <c r="T994" s="87"/>
      <c r="U994" s="87"/>
      <c r="V994" s="87"/>
      <c r="W994" s="87"/>
      <c r="X994" s="87"/>
      <c r="Y994" s="87"/>
      <c r="Z994" s="87"/>
    </row>
    <row r="995" spans="1:26" ht="25.5" customHeight="1" x14ac:dyDescent="0.3">
      <c r="A995" s="87"/>
      <c r="B995" s="87"/>
      <c r="C995" s="87"/>
      <c r="D995" s="87"/>
      <c r="E995" s="87"/>
      <c r="F995" s="87"/>
      <c r="G995" s="87"/>
      <c r="H995" s="87"/>
      <c r="I995" s="87"/>
      <c r="J995" s="87"/>
      <c r="K995" s="87"/>
      <c r="L995" s="87"/>
      <c r="M995" s="87"/>
      <c r="N995" s="87"/>
      <c r="O995" s="87"/>
      <c r="P995" s="87"/>
      <c r="Q995" s="87"/>
      <c r="R995" s="87"/>
      <c r="S995" s="87"/>
      <c r="T995" s="87"/>
      <c r="U995" s="87"/>
      <c r="V995" s="87"/>
      <c r="W995" s="87"/>
      <c r="X995" s="87"/>
      <c r="Y995" s="87"/>
      <c r="Z995" s="87"/>
    </row>
    <row r="996" spans="1:26" ht="25.5" customHeight="1" x14ac:dyDescent="0.3">
      <c r="A996" s="87"/>
      <c r="B996" s="87"/>
      <c r="C996" s="87"/>
      <c r="D996" s="87"/>
      <c r="E996" s="87"/>
      <c r="F996" s="87"/>
      <c r="G996" s="87"/>
      <c r="H996" s="87"/>
      <c r="I996" s="87"/>
      <c r="J996" s="87"/>
      <c r="K996" s="87"/>
      <c r="L996" s="87"/>
      <c r="M996" s="87"/>
      <c r="N996" s="87"/>
      <c r="O996" s="87"/>
      <c r="P996" s="87"/>
      <c r="Q996" s="87"/>
      <c r="R996" s="87"/>
      <c r="S996" s="87"/>
      <c r="T996" s="87"/>
      <c r="U996" s="87"/>
      <c r="V996" s="87"/>
      <c r="W996" s="87"/>
      <c r="X996" s="87"/>
      <c r="Y996" s="87"/>
      <c r="Z996" s="87"/>
    </row>
    <row r="997" spans="1:26" ht="25.5" customHeight="1" x14ac:dyDescent="0.3">
      <c r="A997" s="87"/>
      <c r="B997" s="87"/>
      <c r="C997" s="87"/>
      <c r="D997" s="87"/>
      <c r="E997" s="87"/>
      <c r="F997" s="87"/>
      <c r="G997" s="87"/>
      <c r="H997" s="87"/>
      <c r="I997" s="87"/>
      <c r="J997" s="87"/>
      <c r="K997" s="87"/>
      <c r="L997" s="87"/>
      <c r="M997" s="87"/>
      <c r="N997" s="87"/>
      <c r="O997" s="87"/>
      <c r="P997" s="87"/>
      <c r="Q997" s="87"/>
      <c r="R997" s="87"/>
      <c r="S997" s="87"/>
      <c r="T997" s="87"/>
      <c r="U997" s="87"/>
      <c r="V997" s="87"/>
      <c r="W997" s="87"/>
      <c r="X997" s="87"/>
      <c r="Y997" s="87"/>
      <c r="Z997" s="87"/>
    </row>
    <row r="998" spans="1:26" ht="25.5" customHeight="1" x14ac:dyDescent="0.3">
      <c r="A998" s="87"/>
      <c r="B998" s="87"/>
      <c r="C998" s="87"/>
      <c r="D998" s="87"/>
      <c r="E998" s="87"/>
      <c r="F998" s="87"/>
      <c r="G998" s="87"/>
      <c r="H998" s="87"/>
      <c r="I998" s="87"/>
      <c r="J998" s="87"/>
      <c r="K998" s="87"/>
      <c r="L998" s="87"/>
      <c r="M998" s="87"/>
      <c r="N998" s="87"/>
      <c r="O998" s="87"/>
      <c r="P998" s="87"/>
      <c r="Q998" s="87"/>
      <c r="R998" s="87"/>
      <c r="S998" s="87"/>
      <c r="T998" s="87"/>
      <c r="U998" s="87"/>
      <c r="V998" s="87"/>
      <c r="W998" s="87"/>
      <c r="X998" s="87"/>
      <c r="Y998" s="87"/>
      <c r="Z998" s="87"/>
    </row>
    <row r="999" spans="1:26" ht="25.5" customHeight="1" x14ac:dyDescent="0.3">
      <c r="A999" s="87"/>
      <c r="B999" s="87"/>
      <c r="C999" s="87"/>
      <c r="D999" s="87"/>
      <c r="E999" s="87"/>
      <c r="F999" s="87"/>
      <c r="G999" s="87"/>
      <c r="H999" s="87"/>
      <c r="I999" s="87"/>
      <c r="J999" s="87"/>
      <c r="K999" s="87"/>
      <c r="L999" s="87"/>
      <c r="M999" s="87"/>
      <c r="N999" s="87"/>
      <c r="O999" s="87"/>
      <c r="P999" s="87"/>
      <c r="Q999" s="87"/>
      <c r="R999" s="87"/>
      <c r="S999" s="87"/>
      <c r="T999" s="87"/>
      <c r="U999" s="87"/>
      <c r="V999" s="87"/>
      <c r="W999" s="87"/>
      <c r="X999" s="87"/>
      <c r="Y999" s="87"/>
      <c r="Z999" s="87"/>
    </row>
    <row r="1000" spans="1:26" ht="25.5" customHeight="1" x14ac:dyDescent="0.3">
      <c r="A1000" s="87"/>
      <c r="B1000" s="87"/>
      <c r="C1000" s="87"/>
      <c r="D1000" s="87"/>
      <c r="E1000" s="87"/>
      <c r="F1000" s="87"/>
      <c r="G1000" s="87"/>
      <c r="H1000" s="87"/>
      <c r="I1000" s="87"/>
      <c r="J1000" s="87"/>
      <c r="K1000" s="87"/>
      <c r="L1000" s="87"/>
      <c r="M1000" s="87"/>
      <c r="N1000" s="87"/>
      <c r="O1000" s="87"/>
      <c r="P1000" s="87"/>
      <c r="Q1000" s="87"/>
      <c r="R1000" s="87"/>
      <c r="S1000" s="87"/>
      <c r="T1000" s="87"/>
      <c r="U1000" s="87"/>
      <c r="V1000" s="87"/>
      <c r="W1000" s="87"/>
      <c r="X1000" s="87"/>
      <c r="Y1000" s="87"/>
      <c r="Z1000" s="87"/>
    </row>
  </sheetData>
  <hyperlinks>
    <hyperlink ref="A1" r:id="rId1" xr:uid="{5E1AB5E0-BD49-304B-8547-5B53DA742285}"/>
    <hyperlink ref="A2" r:id="rId2" xr:uid="{78E4168C-3FAB-4E4D-BA9B-044B8D8474DF}"/>
    <hyperlink ref="A3" r:id="rId3" xr:uid="{3215FAA3-96F0-FB47-B37F-AA1407805D53}"/>
  </hyperlinks>
  <pageMargins left="0.7" right="0.7" top="0.75" bottom="0.75" header="0" footer="0"/>
  <pageSetup orientation="landscape"/>
  <drawing r:id="rId4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64E5F-5E3E-3E4C-BE29-EFBF96369621}">
  <sheetPr codeName="Sheet45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579</v>
      </c>
    </row>
    <row r="2" spans="1:1" x14ac:dyDescent="0.3">
      <c r="A2" s="1" t="s">
        <v>580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C620-C97D-A74D-ABB3-2BFC36695CA6}">
  <sheetPr codeName="Sheet66">
    <tabColor rgb="FF00206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578</v>
      </c>
    </row>
  </sheetData>
  <hyperlinks>
    <hyperlink ref="B2" r:id="rId1" display="Backtesting  a distribution" xr:uid="{CBE01E10-DD64-AD49-90CB-503F19321D1A}"/>
  </hyperlink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001CA-3ABA-A54F-975E-ADB7A4FC5BBB}">
  <sheetPr codeName="Sheet90">
    <tabColor rgb="FF002060"/>
  </sheetPr>
  <dimension ref="B3"/>
  <sheetViews>
    <sheetView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577</v>
      </c>
    </row>
  </sheetData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B259-6DCA-3B46-AABB-2BCB03893CEF}">
  <sheetPr codeName="Sheet89">
    <tabColor rgb="FF002060"/>
  </sheetPr>
  <dimension ref="B2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6" t="s">
        <v>576</v>
      </c>
    </row>
  </sheetData>
  <hyperlinks>
    <hyperlink ref="B2" r:id="rId1" xr:uid="{EE68E79F-A0F6-AA4E-B476-BDB25333F1AE}"/>
  </hyperlink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F4540-C0F8-8C45-9AA9-1A1E890C94CD}">
  <sheetPr codeName="Sheet26">
    <tabColor rgb="FFFFFF0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523</v>
      </c>
    </row>
    <row r="2" spans="1:1" x14ac:dyDescent="0.3">
      <c r="A2" s="1" t="s">
        <v>524</v>
      </c>
    </row>
    <row r="3" spans="1:1" x14ac:dyDescent="0.3">
      <c r="A3" s="1" t="s">
        <v>525</v>
      </c>
    </row>
  </sheetData>
  <phoneticPr fontId="6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40050-39DB-9944-AC88-79DA3F742E45}">
  <sheetPr codeName="Sheet76">
    <tabColor rgb="FFFFFF00"/>
  </sheetPr>
  <dimension ref="A1:A7"/>
  <sheetViews>
    <sheetView workbookViewId="0">
      <selection activeCell="B1" sqref="B1:C7"/>
    </sheetView>
  </sheetViews>
  <sheetFormatPr baseColWidth="10" defaultRowHeight="26" x14ac:dyDescent="0.3"/>
  <cols>
    <col min="1" max="1" width="23.83203125" style="1" bestFit="1" customWidth="1"/>
    <col min="2" max="16384" width="10.83203125" style="1"/>
  </cols>
  <sheetData>
    <row r="1" spans="1:1" x14ac:dyDescent="0.3">
      <c r="A1" s="1" t="s">
        <v>544</v>
      </c>
    </row>
    <row r="2" spans="1:1" x14ac:dyDescent="0.3">
      <c r="A2" s="1" t="s">
        <v>545</v>
      </c>
    </row>
    <row r="3" spans="1:1" x14ac:dyDescent="0.3">
      <c r="A3" s="1" t="s">
        <v>546</v>
      </c>
    </row>
    <row r="4" spans="1:1" x14ac:dyDescent="0.3">
      <c r="A4" s="1" t="s">
        <v>547</v>
      </c>
    </row>
    <row r="5" spans="1:1" x14ac:dyDescent="0.3">
      <c r="A5" s="1" t="s">
        <v>548</v>
      </c>
    </row>
    <row r="6" spans="1:1" x14ac:dyDescent="0.3">
      <c r="A6" s="1" t="s">
        <v>549</v>
      </c>
    </row>
    <row r="7" spans="1:1" x14ac:dyDescent="0.3">
      <c r="A7" s="1" t="s">
        <v>543</v>
      </c>
    </row>
  </sheetData>
  <phoneticPr fontId="6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33C80-0D14-4243-BE8A-E1B4EB58144A}">
  <sheetPr codeName="Sheet79">
    <tabColor rgb="FFFFFF00"/>
  </sheetPr>
  <dimension ref="B2:B12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532</v>
      </c>
    </row>
    <row r="3" spans="2:2" x14ac:dyDescent="0.3">
      <c r="B3" s="1" t="s">
        <v>531</v>
      </c>
    </row>
    <row r="4" spans="2:2" x14ac:dyDescent="0.3">
      <c r="B4" s="1" t="s">
        <v>530</v>
      </c>
    </row>
    <row r="5" spans="2:2" x14ac:dyDescent="0.3">
      <c r="B5" s="1" t="s">
        <v>529</v>
      </c>
    </row>
    <row r="6" spans="2:2" x14ac:dyDescent="0.3">
      <c r="B6" s="1" t="s">
        <v>528</v>
      </c>
    </row>
    <row r="7" spans="2:2" x14ac:dyDescent="0.3">
      <c r="B7" s="29"/>
    </row>
    <row r="9" spans="2:2" x14ac:dyDescent="0.3">
      <c r="B9" s="1" t="s">
        <v>169</v>
      </c>
    </row>
    <row r="11" spans="2:2" x14ac:dyDescent="0.3">
      <c r="B11" s="1" t="s">
        <v>527</v>
      </c>
    </row>
    <row r="12" spans="2:2" x14ac:dyDescent="0.3">
      <c r="B12" s="1" t="s">
        <v>526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AD236-39E0-B84D-971C-03CBD3D9009F}">
  <sheetPr codeName="Sheet80">
    <tabColor rgb="FFFFFF00"/>
  </sheetPr>
  <dimension ref="B2:B11"/>
  <sheetViews>
    <sheetView workbookViewId="0"/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532</v>
      </c>
    </row>
    <row r="3" spans="2:2" x14ac:dyDescent="0.3">
      <c r="B3" s="1" t="s">
        <v>531</v>
      </c>
    </row>
    <row r="4" spans="2:2" x14ac:dyDescent="0.3">
      <c r="B4" s="1" t="s">
        <v>530</v>
      </c>
    </row>
    <row r="5" spans="2:2" x14ac:dyDescent="0.3">
      <c r="B5" s="1" t="s">
        <v>529</v>
      </c>
    </row>
    <row r="6" spans="2:2" x14ac:dyDescent="0.3">
      <c r="B6" s="1" t="s">
        <v>528</v>
      </c>
    </row>
    <row r="7" spans="2:2" x14ac:dyDescent="0.3">
      <c r="B7" s="29"/>
    </row>
    <row r="9" spans="2:2" x14ac:dyDescent="0.3">
      <c r="B9" s="1" t="s">
        <v>169</v>
      </c>
    </row>
    <row r="11" spans="2:2" x14ac:dyDescent="0.3">
      <c r="B11" s="1" t="s">
        <v>533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E7FF5-6805-6047-AC06-AFF44ECD8334}">
  <sheetPr codeName="Sheet84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0CC30-736E-7144-AA14-C9885768634D}">
  <sheetPr codeName="Sheet81">
    <tabColor rgb="FFFFFF00"/>
  </sheetPr>
  <dimension ref="B2:B14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532</v>
      </c>
    </row>
    <row r="3" spans="2:2" x14ac:dyDescent="0.3">
      <c r="B3" s="1" t="s">
        <v>531</v>
      </c>
    </row>
    <row r="4" spans="2:2" x14ac:dyDescent="0.3">
      <c r="B4" s="1" t="s">
        <v>530</v>
      </c>
    </row>
    <row r="5" spans="2:2" x14ac:dyDescent="0.3">
      <c r="B5" s="1" t="s">
        <v>529</v>
      </c>
    </row>
    <row r="6" spans="2:2" x14ac:dyDescent="0.3">
      <c r="B6" s="1" t="s">
        <v>528</v>
      </c>
    </row>
    <row r="7" spans="2:2" x14ac:dyDescent="0.3">
      <c r="B7" s="29"/>
    </row>
    <row r="9" spans="2:2" x14ac:dyDescent="0.3">
      <c r="B9" s="1" t="s">
        <v>169</v>
      </c>
    </row>
    <row r="11" spans="2:2" x14ac:dyDescent="0.3">
      <c r="B11" s="1" t="s">
        <v>537</v>
      </c>
    </row>
    <row r="12" spans="2:2" x14ac:dyDescent="0.3">
      <c r="B12" s="1" t="s">
        <v>536</v>
      </c>
    </row>
    <row r="13" spans="2:2" x14ac:dyDescent="0.3">
      <c r="B13" s="1" t="s">
        <v>535</v>
      </c>
    </row>
    <row r="14" spans="2:2" x14ac:dyDescent="0.3">
      <c r="B14" s="1" t="s">
        <v>534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5319-DD96-4543-80A5-86A7CDCD5E0D}">
  <sheetPr codeName="Sheet82">
    <tabColor rgb="FFFFFF00"/>
  </sheetPr>
  <dimension ref="B2:B6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541</v>
      </c>
    </row>
    <row r="3" spans="2:2" x14ac:dyDescent="0.3">
      <c r="B3" s="1" t="s">
        <v>540</v>
      </c>
    </row>
    <row r="4" spans="2:2" x14ac:dyDescent="0.3">
      <c r="B4" s="1" t="s">
        <v>539</v>
      </c>
    </row>
    <row r="6" spans="2:2" x14ac:dyDescent="0.3">
      <c r="B6" s="1" t="s">
        <v>538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34F6B-8A3D-B449-8A9B-2619ED8A2179}">
  <sheetPr codeName="Sheet83">
    <tabColor rgb="FFFFFF00"/>
  </sheetPr>
  <dimension ref="B2:B11"/>
  <sheetViews>
    <sheetView workbookViewId="0">
      <selection activeCell="B7" sqref="B7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532</v>
      </c>
    </row>
    <row r="3" spans="2:2" x14ac:dyDescent="0.3">
      <c r="B3" s="1" t="s">
        <v>531</v>
      </c>
    </row>
    <row r="4" spans="2:2" x14ac:dyDescent="0.3">
      <c r="B4" s="1" t="s">
        <v>530</v>
      </c>
    </row>
    <row r="5" spans="2:2" x14ac:dyDescent="0.3">
      <c r="B5" s="1" t="s">
        <v>529</v>
      </c>
    </row>
    <row r="6" spans="2:2" x14ac:dyDescent="0.3">
      <c r="B6" s="1" t="s">
        <v>528</v>
      </c>
    </row>
    <row r="7" spans="2:2" x14ac:dyDescent="0.3">
      <c r="B7" s="29"/>
    </row>
    <row r="9" spans="2:2" x14ac:dyDescent="0.3">
      <c r="B9" s="1" t="s">
        <v>169</v>
      </c>
    </row>
    <row r="11" spans="2:2" x14ac:dyDescent="0.3">
      <c r="B11" s="1" t="s">
        <v>542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158</v>
      </c>
    </row>
    <row r="4" spans="2:4" x14ac:dyDescent="0.3">
      <c r="B4" s="1" t="s">
        <v>159</v>
      </c>
    </row>
    <row r="5" spans="2:4" x14ac:dyDescent="0.3">
      <c r="B5" s="9" t="s">
        <v>166</v>
      </c>
    </row>
    <row r="6" spans="2:4" x14ac:dyDescent="0.3">
      <c r="B6" s="9"/>
    </row>
    <row r="7" spans="2:4" x14ac:dyDescent="0.3">
      <c r="C7" s="1" t="s">
        <v>164</v>
      </c>
    </row>
    <row r="8" spans="2:4" x14ac:dyDescent="0.3">
      <c r="C8" s="1">
        <v>2.2999999999999998</v>
      </c>
      <c r="D8" s="1" t="s">
        <v>160</v>
      </c>
    </row>
    <row r="9" spans="2:4" x14ac:dyDescent="0.3">
      <c r="C9" s="1">
        <v>3.1</v>
      </c>
      <c r="D9" s="1" t="s">
        <v>161</v>
      </c>
    </row>
    <row r="10" spans="2:4" x14ac:dyDescent="0.3">
      <c r="C10" s="1">
        <v>3.2</v>
      </c>
      <c r="D10" s="1" t="s">
        <v>162</v>
      </c>
    </row>
    <row r="12" spans="2:4" x14ac:dyDescent="0.3">
      <c r="C12" s="1" t="s">
        <v>165</v>
      </c>
    </row>
    <row r="13" spans="2:4" x14ac:dyDescent="0.3">
      <c r="C13" s="1">
        <v>3.5</v>
      </c>
      <c r="D13" s="1" t="s">
        <v>11</v>
      </c>
    </row>
    <row r="14" spans="2:4" x14ac:dyDescent="0.3">
      <c r="C14" s="1">
        <v>2.2000000000000002</v>
      </c>
      <c r="D14" s="1" t="s">
        <v>163</v>
      </c>
    </row>
    <row r="16" spans="2:4" x14ac:dyDescent="0.3">
      <c r="B16" s="1" t="s">
        <v>167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0D12-88C3-E044-9480-6D55A0D0FBDE}">
  <sheetPr codeName="Sheet77">
    <tabColor rgb="FFFFFF0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550</v>
      </c>
    </row>
    <row r="2" spans="1:1" x14ac:dyDescent="0.3">
      <c r="A2" s="1" t="s">
        <v>551</v>
      </c>
    </row>
    <row r="3" spans="1:1" x14ac:dyDescent="0.3">
      <c r="A3" s="1" t="s">
        <v>552</v>
      </c>
    </row>
    <row r="4" spans="1:1" x14ac:dyDescent="0.3">
      <c r="A4" s="1" t="s">
        <v>553</v>
      </c>
    </row>
    <row r="5" spans="1:1" x14ac:dyDescent="0.3">
      <c r="A5" s="1" t="s">
        <v>554</v>
      </c>
    </row>
    <row r="6" spans="1:1" x14ac:dyDescent="0.3">
      <c r="A6" s="1" t="s">
        <v>555</v>
      </c>
    </row>
    <row r="7" spans="1:1" x14ac:dyDescent="0.3">
      <c r="A7" s="1" t="s">
        <v>556</v>
      </c>
    </row>
  </sheetData>
  <phoneticPr fontId="6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1E64A-C21A-0245-890E-1C98A42FDB17}">
  <sheetPr codeName="Sheet49">
    <tabColor rgb="FFFFFF00"/>
  </sheetPr>
  <dimension ref="A2:C117"/>
  <sheetViews>
    <sheetView workbookViewId="0">
      <selection activeCell="B2" sqref="B2:B9"/>
    </sheetView>
  </sheetViews>
  <sheetFormatPr baseColWidth="10" defaultRowHeight="26" x14ac:dyDescent="0.3"/>
  <cols>
    <col min="1" max="1" width="10.83203125" style="1"/>
    <col min="2" max="2" width="21.83203125" style="1" customWidth="1"/>
    <col min="3" max="16384" width="10.83203125" style="1"/>
  </cols>
  <sheetData>
    <row r="2" spans="1:2" x14ac:dyDescent="0.3">
      <c r="B2" s="1" t="s">
        <v>532</v>
      </c>
    </row>
    <row r="3" spans="1:2" x14ac:dyDescent="0.3">
      <c r="B3" s="1" t="s">
        <v>559</v>
      </c>
    </row>
    <row r="4" spans="1:2" x14ac:dyDescent="0.3">
      <c r="B4" s="1" t="s">
        <v>530</v>
      </c>
    </row>
    <row r="5" spans="1:2" x14ac:dyDescent="0.3">
      <c r="B5" s="1" t="s">
        <v>529</v>
      </c>
    </row>
    <row r="6" spans="1:2" x14ac:dyDescent="0.3">
      <c r="B6" s="1" t="s">
        <v>528</v>
      </c>
    </row>
    <row r="7" spans="1:2" s="29" customFormat="1" x14ac:dyDescent="0.3">
      <c r="A7" s="1"/>
    </row>
    <row r="9" spans="1:2" x14ac:dyDescent="0.3">
      <c r="B9" s="1" t="s">
        <v>169</v>
      </c>
    </row>
    <row r="11" spans="1:2" x14ac:dyDescent="0.3">
      <c r="B11" s="1" t="s">
        <v>175</v>
      </c>
    </row>
    <row r="12" spans="1:2" x14ac:dyDescent="0.3">
      <c r="B12" s="1" t="s">
        <v>177</v>
      </c>
    </row>
    <row r="13" spans="1:2" x14ac:dyDescent="0.3">
      <c r="B13" s="1" t="s">
        <v>176</v>
      </c>
    </row>
    <row r="14" spans="1:2" x14ac:dyDescent="0.3">
      <c r="B14" s="1" t="s">
        <v>178</v>
      </c>
    </row>
    <row r="15" spans="1:2" x14ac:dyDescent="0.3">
      <c r="B15" s="1" t="s">
        <v>179</v>
      </c>
    </row>
    <row r="16" spans="1:2" x14ac:dyDescent="0.3">
      <c r="B16" s="1" t="s">
        <v>180</v>
      </c>
    </row>
    <row r="18" spans="2:3" x14ac:dyDescent="0.3">
      <c r="B18" s="1">
        <v>1</v>
      </c>
      <c r="C18" s="27">
        <v>-0.6039436967019185</v>
      </c>
    </row>
    <row r="19" spans="2:3" x14ac:dyDescent="0.3">
      <c r="B19" s="1">
        <v>2</v>
      </c>
      <c r="C19" s="27">
        <v>-1.6719175344733632</v>
      </c>
    </row>
    <row r="20" spans="2:3" x14ac:dyDescent="0.3">
      <c r="B20" s="1">
        <v>3</v>
      </c>
      <c r="C20" s="27">
        <v>0.40184913502282832</v>
      </c>
    </row>
    <row r="21" spans="2:3" x14ac:dyDescent="0.3">
      <c r="B21" s="1">
        <v>4</v>
      </c>
      <c r="C21" s="27">
        <v>0.30727823657017334</v>
      </c>
    </row>
    <row r="22" spans="2:3" x14ac:dyDescent="0.3">
      <c r="B22" s="1">
        <v>5</v>
      </c>
      <c r="C22" s="27">
        <v>-0.37368465819349961</v>
      </c>
    </row>
    <row r="23" spans="2:3" x14ac:dyDescent="0.3">
      <c r="B23" s="1">
        <v>6</v>
      </c>
      <c r="C23" s="27">
        <v>-9.366883694402816E-3</v>
      </c>
    </row>
    <row r="24" spans="2:3" x14ac:dyDescent="0.3">
      <c r="B24" s="1">
        <v>7</v>
      </c>
      <c r="C24" s="27">
        <v>1.3117169310061875E-2</v>
      </c>
    </row>
    <row r="25" spans="2:3" x14ac:dyDescent="0.3">
      <c r="B25" s="1">
        <v>8</v>
      </c>
      <c r="C25" s="27">
        <v>-0.78256316224714573</v>
      </c>
    </row>
    <row r="26" spans="2:3" x14ac:dyDescent="0.3">
      <c r="B26" s="1">
        <v>9</v>
      </c>
      <c r="C26" s="27">
        <v>1.1190604961988084</v>
      </c>
    </row>
    <row r="27" spans="2:3" x14ac:dyDescent="0.3">
      <c r="B27" s="1">
        <v>10</v>
      </c>
      <c r="C27" s="27">
        <v>-0.54240730588938257</v>
      </c>
    </row>
    <row r="28" spans="2:3" x14ac:dyDescent="0.3">
      <c r="B28" s="1">
        <v>11</v>
      </c>
      <c r="C28" s="27">
        <v>1.1382095813233741</v>
      </c>
    </row>
    <row r="29" spans="2:3" x14ac:dyDescent="0.3">
      <c r="B29" s="1">
        <v>12</v>
      </c>
      <c r="C29" s="27">
        <v>1.086176184091405</v>
      </c>
    </row>
    <row r="30" spans="2:3" x14ac:dyDescent="0.3">
      <c r="B30" s="1">
        <v>13</v>
      </c>
      <c r="C30" s="27">
        <v>0.30080586523694103</v>
      </c>
    </row>
    <row r="31" spans="2:3" x14ac:dyDescent="0.3">
      <c r="B31" s="1">
        <v>14</v>
      </c>
      <c r="C31" s="27">
        <v>0.85210131981163384</v>
      </c>
    </row>
    <row r="32" spans="2:3" x14ac:dyDescent="0.3">
      <c r="B32" s="1">
        <v>15</v>
      </c>
      <c r="C32" s="27">
        <v>1.5313934981064063</v>
      </c>
    </row>
    <row r="33" spans="2:3" x14ac:dyDescent="0.3">
      <c r="B33" s="1">
        <v>16</v>
      </c>
      <c r="C33" s="27">
        <v>0.22909420674449005</v>
      </c>
    </row>
    <row r="34" spans="2:3" x14ac:dyDescent="0.3">
      <c r="B34" s="1">
        <v>17</v>
      </c>
      <c r="C34" s="27">
        <v>0.69050010917315396</v>
      </c>
    </row>
    <row r="35" spans="2:3" x14ac:dyDescent="0.3">
      <c r="B35" s="1">
        <v>18</v>
      </c>
      <c r="C35" s="27">
        <v>-1.4584581126924541</v>
      </c>
    </row>
    <row r="36" spans="2:3" x14ac:dyDescent="0.3">
      <c r="B36" s="1">
        <v>19</v>
      </c>
      <c r="C36" s="27">
        <v>0.16339404004900512</v>
      </c>
    </row>
    <row r="37" spans="2:3" x14ac:dyDescent="0.3">
      <c r="B37" s="1">
        <v>20</v>
      </c>
      <c r="C37" s="27">
        <v>1.688534338489323</v>
      </c>
    </row>
    <row r="38" spans="2:3" x14ac:dyDescent="0.3">
      <c r="B38" s="1">
        <v>21</v>
      </c>
      <c r="C38" s="27">
        <v>1.4265103216095973</v>
      </c>
    </row>
    <row r="39" spans="2:3" x14ac:dyDescent="0.3">
      <c r="B39" s="1">
        <v>22</v>
      </c>
      <c r="C39" s="27">
        <v>1.6225540843307062</v>
      </c>
    </row>
    <row r="40" spans="2:3" x14ac:dyDescent="0.3">
      <c r="B40" s="1">
        <v>23</v>
      </c>
      <c r="C40" s="27">
        <v>-1.6511983902123193</v>
      </c>
    </row>
    <row r="41" spans="2:3" x14ac:dyDescent="0.3">
      <c r="B41" s="1">
        <v>24</v>
      </c>
      <c r="C41" s="27">
        <v>1.4339490970789934</v>
      </c>
    </row>
    <row r="42" spans="2:3" x14ac:dyDescent="0.3">
      <c r="B42" s="1">
        <v>25</v>
      </c>
      <c r="C42" s="27">
        <v>1.5826514473398476</v>
      </c>
    </row>
    <row r="43" spans="2:3" x14ac:dyDescent="0.3">
      <c r="B43" s="1">
        <v>26</v>
      </c>
      <c r="C43" s="27">
        <v>-0.3877583632437076</v>
      </c>
    </row>
    <row r="44" spans="2:3" x14ac:dyDescent="0.3">
      <c r="B44" s="1">
        <v>27</v>
      </c>
      <c r="C44" s="27">
        <v>1.9519227914852793</v>
      </c>
    </row>
    <row r="45" spans="2:3" x14ac:dyDescent="0.3">
      <c r="B45" s="1">
        <v>28</v>
      </c>
      <c r="C45" s="27">
        <v>-0.21923111738203738</v>
      </c>
    </row>
    <row r="46" spans="2:3" x14ac:dyDescent="0.3">
      <c r="B46" s="1">
        <v>29</v>
      </c>
      <c r="C46" s="27">
        <v>0.44706942834262542</v>
      </c>
    </row>
    <row r="47" spans="2:3" x14ac:dyDescent="0.3">
      <c r="B47" s="1">
        <v>30</v>
      </c>
      <c r="C47" s="27">
        <v>1.1670778206512564</v>
      </c>
    </row>
    <row r="48" spans="2:3" x14ac:dyDescent="0.3">
      <c r="B48" s="1">
        <v>31</v>
      </c>
      <c r="C48" s="27">
        <v>-1.6377830981553103</v>
      </c>
    </row>
    <row r="49" spans="2:3" x14ac:dyDescent="0.3">
      <c r="B49" s="1">
        <v>32</v>
      </c>
      <c r="C49" s="27">
        <v>-0.66922881349782881</v>
      </c>
    </row>
    <row r="50" spans="2:3" x14ac:dyDescent="0.3">
      <c r="B50" s="1">
        <v>33</v>
      </c>
      <c r="C50" s="27">
        <v>1.1017245715247261</v>
      </c>
    </row>
    <row r="51" spans="2:3" x14ac:dyDescent="0.3">
      <c r="B51" s="1">
        <v>34</v>
      </c>
      <c r="C51" s="27">
        <v>-1.7715162847138961</v>
      </c>
    </row>
    <row r="52" spans="2:3" x14ac:dyDescent="0.3">
      <c r="B52" s="1">
        <v>35</v>
      </c>
      <c r="C52" s="27">
        <v>1.1363992110244576</v>
      </c>
    </row>
    <row r="53" spans="2:3" x14ac:dyDescent="0.3">
      <c r="B53" s="1">
        <v>36</v>
      </c>
      <c r="C53" s="27">
        <v>0.1709868338989711</v>
      </c>
    </row>
    <row r="54" spans="2:3" x14ac:dyDescent="0.3">
      <c r="B54" s="1">
        <v>37</v>
      </c>
      <c r="C54" s="27">
        <v>-0.97789827071903102</v>
      </c>
    </row>
    <row r="55" spans="2:3" x14ac:dyDescent="0.3">
      <c r="B55" s="1">
        <v>38</v>
      </c>
      <c r="C55" s="27">
        <v>1.3176057454926744</v>
      </c>
    </row>
    <row r="56" spans="2:3" x14ac:dyDescent="0.3">
      <c r="B56" s="1">
        <v>39</v>
      </c>
      <c r="C56" s="27">
        <v>1.5033528202910642</v>
      </c>
    </row>
    <row r="57" spans="2:3" x14ac:dyDescent="0.3">
      <c r="B57" s="1">
        <v>40</v>
      </c>
      <c r="C57" s="27">
        <v>-2.4536430837855581</v>
      </c>
    </row>
    <row r="58" spans="2:3" x14ac:dyDescent="0.3">
      <c r="B58" s="1">
        <v>41</v>
      </c>
      <c r="C58" s="27">
        <v>-1.1534538846038771</v>
      </c>
    </row>
    <row r="59" spans="2:3" x14ac:dyDescent="0.3">
      <c r="B59" s="1">
        <v>42</v>
      </c>
      <c r="C59" s="27">
        <v>1.3168391353737636</v>
      </c>
    </row>
    <row r="60" spans="2:3" x14ac:dyDescent="0.3">
      <c r="B60" s="1">
        <v>43</v>
      </c>
      <c r="C60" s="27">
        <v>2.6229915304728881</v>
      </c>
    </row>
    <row r="61" spans="2:3" x14ac:dyDescent="0.3">
      <c r="B61" s="1">
        <v>44</v>
      </c>
      <c r="C61" s="27">
        <v>1.1337392047868535</v>
      </c>
    </row>
    <row r="62" spans="2:3" x14ac:dyDescent="0.3">
      <c r="B62" s="1">
        <v>45</v>
      </c>
      <c r="C62" s="27">
        <v>0.3392056214691086</v>
      </c>
    </row>
    <row r="63" spans="2:3" x14ac:dyDescent="0.3">
      <c r="B63" s="1">
        <v>46</v>
      </c>
      <c r="C63" s="27">
        <v>-0.40571829237770435</v>
      </c>
    </row>
    <row r="64" spans="2:3" x14ac:dyDescent="0.3">
      <c r="B64" s="1">
        <v>47</v>
      </c>
      <c r="C64" s="27">
        <v>-0.11373444136668834</v>
      </c>
    </row>
    <row r="65" spans="2:3" x14ac:dyDescent="0.3">
      <c r="B65" s="1">
        <v>48</v>
      </c>
      <c r="C65" s="27">
        <v>-0.59660740238593235</v>
      </c>
    </row>
    <row r="66" spans="2:3" x14ac:dyDescent="0.3">
      <c r="B66" s="1">
        <v>49</v>
      </c>
      <c r="C66" s="27">
        <v>0.24015693616367695</v>
      </c>
    </row>
    <row r="67" spans="2:3" x14ac:dyDescent="0.3">
      <c r="B67" s="1">
        <v>50</v>
      </c>
      <c r="C67" s="27">
        <v>-1.0406726848604984</v>
      </c>
    </row>
    <row r="68" spans="2:3" x14ac:dyDescent="0.3">
      <c r="B68" s="1">
        <v>51</v>
      </c>
      <c r="C68" s="27">
        <v>3.2978919145068009E-3</v>
      </c>
    </row>
    <row r="69" spans="2:3" x14ac:dyDescent="0.3">
      <c r="B69" s="1">
        <v>52</v>
      </c>
      <c r="C69" s="27">
        <v>0.39775657970409944</v>
      </c>
    </row>
    <row r="70" spans="2:3" x14ac:dyDescent="0.3">
      <c r="B70" s="1">
        <v>53</v>
      </c>
      <c r="C70" s="27">
        <v>-0.61276779582497198</v>
      </c>
    </row>
    <row r="71" spans="2:3" x14ac:dyDescent="0.3">
      <c r="B71" s="1">
        <v>54</v>
      </c>
      <c r="C71" s="27">
        <v>0.33936564570716987</v>
      </c>
    </row>
    <row r="72" spans="2:3" x14ac:dyDescent="0.3">
      <c r="B72" s="1">
        <v>55</v>
      </c>
      <c r="C72" s="27">
        <v>2.0353956645236679</v>
      </c>
    </row>
    <row r="73" spans="2:3" x14ac:dyDescent="0.3">
      <c r="B73" s="1">
        <v>56</v>
      </c>
      <c r="C73" s="27">
        <v>0.1687627338989578</v>
      </c>
    </row>
    <row r="74" spans="2:3" x14ac:dyDescent="0.3">
      <c r="B74" s="1">
        <v>57</v>
      </c>
      <c r="C74" s="27">
        <v>-0.5215958058513197</v>
      </c>
    </row>
    <row r="75" spans="2:3" x14ac:dyDescent="0.3">
      <c r="B75" s="1">
        <v>58</v>
      </c>
      <c r="C75" s="27">
        <v>-2.2905974847427357</v>
      </c>
    </row>
    <row r="76" spans="2:3" x14ac:dyDescent="0.3">
      <c r="B76" s="1">
        <v>59</v>
      </c>
      <c r="C76" s="27">
        <v>1.2845051514324732</v>
      </c>
    </row>
    <row r="77" spans="2:3" x14ac:dyDescent="0.3">
      <c r="B77" s="1">
        <v>60</v>
      </c>
      <c r="C77" s="27">
        <v>1.8999896902368685</v>
      </c>
    </row>
    <row r="78" spans="2:3" x14ac:dyDescent="0.3">
      <c r="B78" s="1">
        <v>61</v>
      </c>
      <c r="C78" s="27">
        <v>0.89328594622107627</v>
      </c>
    </row>
    <row r="79" spans="2:3" x14ac:dyDescent="0.3">
      <c r="B79" s="1">
        <v>62</v>
      </c>
      <c r="C79" s="27">
        <v>-0.27499733465051979</v>
      </c>
    </row>
    <row r="80" spans="2:3" x14ac:dyDescent="0.3">
      <c r="B80" s="1">
        <v>63</v>
      </c>
      <c r="C80" s="27">
        <v>1.4816817959120243</v>
      </c>
    </row>
    <row r="81" spans="2:3" x14ac:dyDescent="0.3">
      <c r="B81" s="1">
        <v>64</v>
      </c>
      <c r="C81" s="27">
        <v>0.3841737226896953</v>
      </c>
    </row>
    <row r="82" spans="2:3" x14ac:dyDescent="0.3">
      <c r="B82" s="1">
        <v>65</v>
      </c>
      <c r="C82" s="27">
        <v>-0.62219229397798825</v>
      </c>
    </row>
    <row r="83" spans="2:3" x14ac:dyDescent="0.3">
      <c r="B83" s="1">
        <v>66</v>
      </c>
      <c r="C83" s="27">
        <v>1.3075136557960287</v>
      </c>
    </row>
    <row r="84" spans="2:3" x14ac:dyDescent="0.3">
      <c r="B84" s="1">
        <v>67</v>
      </c>
      <c r="C84" s="27">
        <v>-0.99140328843756009</v>
      </c>
    </row>
    <row r="85" spans="2:3" x14ac:dyDescent="0.3">
      <c r="B85" s="1">
        <v>68</v>
      </c>
      <c r="C85" s="27">
        <v>-0.65389179628050809</v>
      </c>
    </row>
    <row r="86" spans="2:3" x14ac:dyDescent="0.3">
      <c r="B86" s="1">
        <v>69</v>
      </c>
      <c r="C86" s="27">
        <v>0.7602399069503547</v>
      </c>
    </row>
    <row r="87" spans="2:3" x14ac:dyDescent="0.3">
      <c r="B87" s="1">
        <v>70</v>
      </c>
      <c r="C87" s="27">
        <v>0.4479402070887965</v>
      </c>
    </row>
    <row r="88" spans="2:3" x14ac:dyDescent="0.3">
      <c r="B88" s="1">
        <v>71</v>
      </c>
      <c r="C88" s="27">
        <v>1.4667007574797188</v>
      </c>
    </row>
    <row r="89" spans="2:3" x14ac:dyDescent="0.3">
      <c r="B89" s="1">
        <v>72</v>
      </c>
      <c r="C89" s="27">
        <v>-0.57378300660521242</v>
      </c>
    </row>
    <row r="90" spans="2:3" x14ac:dyDescent="0.3">
      <c r="B90" s="1">
        <v>73</v>
      </c>
      <c r="C90" s="27">
        <v>-2.5962499819597875</v>
      </c>
    </row>
    <row r="91" spans="2:3" x14ac:dyDescent="0.3">
      <c r="B91" s="1">
        <v>74</v>
      </c>
      <c r="C91" s="27">
        <v>0.21375987066733493</v>
      </c>
    </row>
    <row r="92" spans="2:3" x14ac:dyDescent="0.3">
      <c r="B92" s="1">
        <v>75</v>
      </c>
      <c r="C92" s="27">
        <v>-0.12886101761210611</v>
      </c>
    </row>
    <row r="93" spans="2:3" x14ac:dyDescent="0.3">
      <c r="B93" s="1">
        <v>76</v>
      </c>
      <c r="C93" s="27">
        <v>-1.8018146831912518</v>
      </c>
    </row>
    <row r="94" spans="2:3" x14ac:dyDescent="0.3">
      <c r="B94" s="1">
        <v>77</v>
      </c>
      <c r="C94" s="27">
        <v>-1.2033782748269179</v>
      </c>
    </row>
    <row r="95" spans="2:3" x14ac:dyDescent="0.3">
      <c r="B95" s="1">
        <v>78</v>
      </c>
      <c r="C95" s="27">
        <v>-0.20157509384794314</v>
      </c>
    </row>
    <row r="96" spans="2:3" x14ac:dyDescent="0.3">
      <c r="B96" s="1">
        <v>79</v>
      </c>
      <c r="C96" s="27">
        <v>1.1112895334145017</v>
      </c>
    </row>
    <row r="97" spans="2:3" x14ac:dyDescent="0.3">
      <c r="B97" s="1">
        <v>80</v>
      </c>
      <c r="C97" s="27">
        <v>1.3531553986312159E-2</v>
      </c>
    </row>
    <row r="98" spans="2:3" x14ac:dyDescent="0.3">
      <c r="B98" s="1">
        <v>81</v>
      </c>
      <c r="C98" s="27">
        <v>-1.5181337043779473</v>
      </c>
    </row>
    <row r="99" spans="2:3" x14ac:dyDescent="0.3">
      <c r="B99" s="1">
        <v>82</v>
      </c>
      <c r="C99" s="27">
        <v>-1.2096819414205964</v>
      </c>
    </row>
    <row r="100" spans="2:3" x14ac:dyDescent="0.3">
      <c r="B100" s="1">
        <v>83</v>
      </c>
      <c r="C100" s="27">
        <v>0.2161409301087818</v>
      </c>
    </row>
    <row r="101" spans="2:3" x14ac:dyDescent="0.3">
      <c r="B101" s="1">
        <v>84</v>
      </c>
      <c r="C101" s="27">
        <v>-0.26281162152121301</v>
      </c>
    </row>
    <row r="102" spans="2:3" x14ac:dyDescent="0.3">
      <c r="B102" s="1">
        <v>85</v>
      </c>
      <c r="C102" s="27">
        <v>-0.73891083981780448</v>
      </c>
    </row>
    <row r="103" spans="2:3" x14ac:dyDescent="0.3">
      <c r="B103" s="1">
        <v>86</v>
      </c>
      <c r="C103" s="27">
        <v>-0.66307670220531834</v>
      </c>
    </row>
    <row r="104" spans="2:3" x14ac:dyDescent="0.3">
      <c r="B104" s="1">
        <v>87</v>
      </c>
      <c r="C104" s="27">
        <v>-0.72464605518553815</v>
      </c>
    </row>
    <row r="105" spans="2:3" x14ac:dyDescent="0.3">
      <c r="B105" s="1">
        <v>88</v>
      </c>
      <c r="C105" s="27">
        <v>0.65635646180014862</v>
      </c>
    </row>
    <row r="106" spans="2:3" x14ac:dyDescent="0.3">
      <c r="B106" s="1">
        <v>89</v>
      </c>
      <c r="C106" s="27">
        <v>-0.57421648132073655</v>
      </c>
    </row>
    <row r="107" spans="2:3" x14ac:dyDescent="0.3">
      <c r="B107" s="1">
        <v>90</v>
      </c>
      <c r="C107" s="27">
        <v>0.56953608868411698</v>
      </c>
    </row>
    <row r="108" spans="2:3" x14ac:dyDescent="0.3">
      <c r="B108" s="1">
        <v>91</v>
      </c>
      <c r="C108" s="27">
        <v>1.4101529132191695</v>
      </c>
    </row>
    <row r="109" spans="2:3" x14ac:dyDescent="0.3">
      <c r="B109" s="1">
        <v>92</v>
      </c>
      <c r="C109" s="27">
        <v>0.43531590604033632</v>
      </c>
    </row>
    <row r="110" spans="2:3" x14ac:dyDescent="0.3">
      <c r="B110" s="1">
        <v>93</v>
      </c>
      <c r="C110" s="27">
        <v>1.2938999536699074</v>
      </c>
    </row>
    <row r="111" spans="2:3" x14ac:dyDescent="0.3">
      <c r="B111" s="1">
        <v>94</v>
      </c>
      <c r="C111" s="27">
        <v>-1.6524609731671758</v>
      </c>
    </row>
    <row r="112" spans="2:3" x14ac:dyDescent="0.3">
      <c r="B112" s="1">
        <v>95</v>
      </c>
      <c r="C112" s="27">
        <v>-0.24531940792583806</v>
      </c>
    </row>
    <row r="113" spans="2:3" x14ac:dyDescent="0.3">
      <c r="B113" s="1">
        <v>96</v>
      </c>
      <c r="C113" s="27">
        <v>-1.5081609068602533</v>
      </c>
    </row>
    <row r="114" spans="2:3" x14ac:dyDescent="0.3">
      <c r="B114" s="1">
        <v>97</v>
      </c>
      <c r="C114" s="27">
        <v>-2.1609866763750989</v>
      </c>
    </row>
    <row r="115" spans="2:3" x14ac:dyDescent="0.3">
      <c r="B115" s="1">
        <v>98</v>
      </c>
      <c r="C115" s="27">
        <v>0.62520857562536558</v>
      </c>
    </row>
    <row r="116" spans="2:3" x14ac:dyDescent="0.3">
      <c r="B116" s="1">
        <v>99</v>
      </c>
      <c r="C116" s="27">
        <v>0.62460945265742029</v>
      </c>
    </row>
    <row r="117" spans="2:3" x14ac:dyDescent="0.3">
      <c r="B117" s="1">
        <v>100</v>
      </c>
      <c r="C117" s="27">
        <v>9.0332779371269878E-2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4" width="10.83203125" style="8"/>
    <col min="5" max="5" width="12.1640625" style="8" bestFit="1" customWidth="1"/>
    <col min="6" max="16384" width="10.83203125" style="8"/>
  </cols>
  <sheetData>
    <row r="2" spans="2:5" x14ac:dyDescent="0.25">
      <c r="B2" s="8" t="s">
        <v>186</v>
      </c>
    </row>
    <row r="3" spans="2:5" x14ac:dyDescent="0.25">
      <c r="B3" s="9" t="s">
        <v>188</v>
      </c>
      <c r="C3" s="9"/>
    </row>
    <row r="4" spans="2:5" x14ac:dyDescent="0.25">
      <c r="B4" s="8" t="s">
        <v>189</v>
      </c>
    </row>
    <row r="5" spans="2:5" x14ac:dyDescent="0.25">
      <c r="B5" s="8" t="s">
        <v>190</v>
      </c>
    </row>
    <row r="7" spans="2:5" x14ac:dyDescent="0.25">
      <c r="B7" s="10" t="s">
        <v>12</v>
      </c>
      <c r="C7" s="10" t="s">
        <v>13</v>
      </c>
      <c r="E7" s="10" t="s">
        <v>186</v>
      </c>
    </row>
    <row r="8" spans="2:5" x14ac:dyDescent="0.25">
      <c r="B8" s="8" t="s">
        <v>16</v>
      </c>
      <c r="C8" s="8" t="s">
        <v>17</v>
      </c>
      <c r="E8" s="11"/>
    </row>
    <row r="9" spans="2:5" x14ac:dyDescent="0.25">
      <c r="B9" s="8" t="s">
        <v>17</v>
      </c>
      <c r="C9" s="8" t="s">
        <v>16</v>
      </c>
    </row>
    <row r="10" spans="2:5" x14ac:dyDescent="0.25">
      <c r="B10" s="8" t="s">
        <v>16</v>
      </c>
      <c r="C10" s="8" t="s">
        <v>17</v>
      </c>
    </row>
    <row r="11" spans="2:5" x14ac:dyDescent="0.25">
      <c r="B11" s="8" t="s">
        <v>16</v>
      </c>
      <c r="C11" s="8" t="s">
        <v>16</v>
      </c>
    </row>
    <row r="12" spans="2:5" x14ac:dyDescent="0.25">
      <c r="B12" s="8" t="s">
        <v>17</v>
      </c>
      <c r="C12" s="8" t="s">
        <v>17</v>
      </c>
    </row>
    <row r="13" spans="2:5" x14ac:dyDescent="0.25">
      <c r="B13" s="8" t="s">
        <v>17</v>
      </c>
      <c r="C13" s="8" t="s">
        <v>16</v>
      </c>
    </row>
    <row r="14" spans="2:5" x14ac:dyDescent="0.25">
      <c r="B14" s="8" t="s">
        <v>16</v>
      </c>
      <c r="C14" s="8" t="s">
        <v>16</v>
      </c>
    </row>
    <row r="15" spans="2:5" x14ac:dyDescent="0.25">
      <c r="B15" s="8" t="s">
        <v>17</v>
      </c>
      <c r="C15" s="8" t="s">
        <v>16</v>
      </c>
    </row>
    <row r="16" spans="2:5" x14ac:dyDescent="0.25">
      <c r="B16" s="8" t="s">
        <v>16</v>
      </c>
      <c r="C16" s="8" t="s">
        <v>17</v>
      </c>
    </row>
    <row r="17" spans="2:4" x14ac:dyDescent="0.25">
      <c r="B17" s="8" t="s">
        <v>17</v>
      </c>
      <c r="C17" s="8" t="s">
        <v>17</v>
      </c>
    </row>
    <row r="18" spans="2:4" x14ac:dyDescent="0.25">
      <c r="B18" s="8" t="s">
        <v>16</v>
      </c>
      <c r="C18" s="8" t="s">
        <v>16</v>
      </c>
      <c r="D18" s="8" t="s">
        <v>18</v>
      </c>
    </row>
    <row r="19" spans="2:4" x14ac:dyDescent="0.25">
      <c r="B19" s="8" t="s">
        <v>17</v>
      </c>
      <c r="C19" s="8" t="s">
        <v>17</v>
      </c>
    </row>
    <row r="20" spans="2:4" x14ac:dyDescent="0.25">
      <c r="B20" s="8" t="s">
        <v>16</v>
      </c>
      <c r="C20" s="8" t="s">
        <v>16</v>
      </c>
    </row>
    <row r="21" spans="2:4" x14ac:dyDescent="0.25">
      <c r="B21" s="8" t="s">
        <v>17</v>
      </c>
      <c r="C21" s="8" t="s">
        <v>17</v>
      </c>
    </row>
    <row r="22" spans="2:4" x14ac:dyDescent="0.25">
      <c r="B22" s="8" t="s">
        <v>17</v>
      </c>
      <c r="C22" s="8" t="s">
        <v>16</v>
      </c>
    </row>
    <row r="23" spans="2:4" x14ac:dyDescent="0.25">
      <c r="B23" s="8" t="s">
        <v>17</v>
      </c>
      <c r="C23" s="8" t="s">
        <v>16</v>
      </c>
    </row>
    <row r="24" spans="2:4" x14ac:dyDescent="0.25">
      <c r="B24" s="8" t="s">
        <v>16</v>
      </c>
      <c r="C24" s="8" t="s">
        <v>17</v>
      </c>
    </row>
    <row r="25" spans="2:4" x14ac:dyDescent="0.25">
      <c r="B25" s="8" t="s">
        <v>17</v>
      </c>
      <c r="C25" s="8" t="s">
        <v>17</v>
      </c>
    </row>
    <row r="26" spans="2:4" x14ac:dyDescent="0.25">
      <c r="B26" s="8" t="s">
        <v>16</v>
      </c>
      <c r="C26" s="8" t="s">
        <v>16</v>
      </c>
    </row>
    <row r="27" spans="2:4" x14ac:dyDescent="0.25">
      <c r="B27" s="8" t="s">
        <v>17</v>
      </c>
      <c r="C27" s="8" t="s">
        <v>17</v>
      </c>
    </row>
  </sheetData>
  <hyperlinks>
    <hyperlink ref="B3" r:id="rId1" xr:uid="{78CB2760-2091-BD46-894A-23E0542D7DA5}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B21"/>
  <sheetViews>
    <sheetView topLeftCell="A5" workbookViewId="0"/>
  </sheetViews>
  <sheetFormatPr baseColWidth="10" defaultRowHeight="26" x14ac:dyDescent="0.3"/>
  <cols>
    <col min="1" max="1" width="10.83203125" style="1"/>
    <col min="2" max="2" width="98" style="1" bestFit="1" customWidth="1"/>
    <col min="3" max="16384" width="10.83203125" style="1"/>
  </cols>
  <sheetData>
    <row r="2" spans="2:2" x14ac:dyDescent="0.3">
      <c r="B2" s="1" t="s">
        <v>532</v>
      </c>
    </row>
    <row r="3" spans="2:2" x14ac:dyDescent="0.3">
      <c r="B3" s="1" t="s">
        <v>559</v>
      </c>
    </row>
    <row r="4" spans="2:2" x14ac:dyDescent="0.3">
      <c r="B4" s="1" t="s">
        <v>530</v>
      </c>
    </row>
    <row r="5" spans="2:2" x14ac:dyDescent="0.3">
      <c r="B5" s="1" t="s">
        <v>529</v>
      </c>
    </row>
    <row r="6" spans="2:2" x14ac:dyDescent="0.3">
      <c r="B6" s="1" t="s">
        <v>528</v>
      </c>
    </row>
    <row r="7" spans="2:2" x14ac:dyDescent="0.3">
      <c r="B7" s="29"/>
    </row>
    <row r="9" spans="2:2" x14ac:dyDescent="0.3">
      <c r="B9" s="1" t="s">
        <v>169</v>
      </c>
    </row>
    <row r="11" spans="2:2" x14ac:dyDescent="0.3">
      <c r="B11" s="1" t="s">
        <v>9</v>
      </c>
    </row>
    <row r="12" spans="2:2" x14ac:dyDescent="0.3">
      <c r="B12" s="1" t="s">
        <v>172</v>
      </c>
    </row>
    <row r="13" spans="2:2" x14ac:dyDescent="0.3">
      <c r="B13" s="1" t="s">
        <v>156</v>
      </c>
    </row>
    <row r="14" spans="2:2" x14ac:dyDescent="0.3">
      <c r="B14" s="1" t="s">
        <v>6</v>
      </c>
    </row>
    <row r="15" spans="2:2" x14ac:dyDescent="0.3">
      <c r="B15" s="1" t="s">
        <v>7</v>
      </c>
    </row>
    <row r="16" spans="2:2" x14ac:dyDescent="0.3">
      <c r="B16" s="1" t="s">
        <v>8</v>
      </c>
    </row>
    <row r="17" spans="1:2" x14ac:dyDescent="0.3">
      <c r="B17" s="1" t="s">
        <v>174</v>
      </c>
    </row>
    <row r="18" spans="1:2" x14ac:dyDescent="0.3">
      <c r="A18" s="1">
        <v>1</v>
      </c>
      <c r="B18" s="1" t="s">
        <v>10</v>
      </c>
    </row>
    <row r="19" spans="1:2" x14ac:dyDescent="0.3">
      <c r="A19" s="1">
        <v>2</v>
      </c>
      <c r="B19" s="1" t="s">
        <v>181</v>
      </c>
    </row>
    <row r="20" spans="1:2" x14ac:dyDescent="0.3">
      <c r="A20" s="1">
        <v>3</v>
      </c>
      <c r="B20" s="1" t="s">
        <v>182</v>
      </c>
    </row>
    <row r="21" spans="1:2" x14ac:dyDescent="0.3">
      <c r="A21" s="1">
        <v>4</v>
      </c>
      <c r="B21" s="1" t="s">
        <v>183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B26E-7E69-E041-9E4F-81D614C1E7AA}">
  <sheetPr codeName="Sheet87">
    <tabColor rgb="FFFFFF00"/>
  </sheetPr>
  <dimension ref="B2:B17"/>
  <sheetViews>
    <sheetView workbookViewId="0">
      <selection sqref="A1:B10"/>
    </sheetView>
  </sheetViews>
  <sheetFormatPr baseColWidth="10" defaultRowHeight="26" x14ac:dyDescent="0.3"/>
  <cols>
    <col min="1" max="1" width="10.83203125" style="1"/>
    <col min="2" max="2" width="93.5" style="1" bestFit="1" customWidth="1"/>
    <col min="3" max="16384" width="10.83203125" style="1"/>
  </cols>
  <sheetData>
    <row r="2" spans="2:2" x14ac:dyDescent="0.3">
      <c r="B2" s="1" t="s">
        <v>532</v>
      </c>
    </row>
    <row r="3" spans="2:2" x14ac:dyDescent="0.3">
      <c r="B3" s="1" t="s">
        <v>559</v>
      </c>
    </row>
    <row r="4" spans="2:2" x14ac:dyDescent="0.3">
      <c r="B4" s="1" t="s">
        <v>530</v>
      </c>
    </row>
    <row r="5" spans="2:2" x14ac:dyDescent="0.3">
      <c r="B5" s="1" t="s">
        <v>529</v>
      </c>
    </row>
    <row r="6" spans="2:2" x14ac:dyDescent="0.3">
      <c r="B6" s="1" t="s">
        <v>528</v>
      </c>
    </row>
    <row r="7" spans="2:2" x14ac:dyDescent="0.3">
      <c r="B7" s="29"/>
    </row>
    <row r="9" spans="2:2" x14ac:dyDescent="0.3">
      <c r="B9" s="1" t="s">
        <v>169</v>
      </c>
    </row>
    <row r="11" spans="2:2" x14ac:dyDescent="0.3">
      <c r="B11" s="1" t="s">
        <v>560</v>
      </c>
    </row>
    <row r="12" spans="2:2" x14ac:dyDescent="0.3">
      <c r="B12" s="1" t="s">
        <v>561</v>
      </c>
    </row>
    <row r="13" spans="2:2" x14ac:dyDescent="0.3">
      <c r="B13" s="1" t="s">
        <v>562</v>
      </c>
    </row>
    <row r="14" spans="2:2" x14ac:dyDescent="0.3">
      <c r="B14" s="1" t="s">
        <v>563</v>
      </c>
    </row>
    <row r="15" spans="2:2" x14ac:dyDescent="0.3">
      <c r="B15" s="102" t="s">
        <v>564</v>
      </c>
    </row>
    <row r="16" spans="2:2" x14ac:dyDescent="0.3">
      <c r="B16" s="102" t="s">
        <v>565</v>
      </c>
    </row>
    <row r="17" spans="2:2" x14ac:dyDescent="0.3">
      <c r="B17" s="1" t="s">
        <v>566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631C2-BD63-2D42-A43D-0CDACB2DBBBD}">
  <sheetPr codeName="Sheet85">
    <tabColor rgb="FFFFFF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39ECA-85FC-B245-9E8A-A042338FA09C}">
  <sheetPr codeName="Sheet86">
    <tabColor rgb="FFFFFF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532</v>
      </c>
    </row>
    <row r="3" spans="2:2" x14ac:dyDescent="0.3">
      <c r="B3" s="1" t="s">
        <v>559</v>
      </c>
    </row>
    <row r="4" spans="2:2" x14ac:dyDescent="0.3">
      <c r="B4" s="1" t="s">
        <v>530</v>
      </c>
    </row>
    <row r="5" spans="2:2" x14ac:dyDescent="0.3">
      <c r="B5" s="1" t="s">
        <v>529</v>
      </c>
    </row>
    <row r="6" spans="2:2" x14ac:dyDescent="0.3">
      <c r="B6" s="1" t="s">
        <v>528</v>
      </c>
    </row>
    <row r="7" spans="2:2" x14ac:dyDescent="0.3">
      <c r="B7" s="29"/>
    </row>
    <row r="9" spans="2:2" x14ac:dyDescent="0.3">
      <c r="B9" s="1" t="s">
        <v>169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5C06D-8772-F941-8D4F-D4D0379E9ADE}">
  <sheetPr codeName="Sheet88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158</v>
      </c>
    </row>
    <row r="4" spans="2:4" x14ac:dyDescent="0.3">
      <c r="B4" s="1" t="s">
        <v>159</v>
      </c>
    </row>
    <row r="5" spans="2:4" x14ac:dyDescent="0.3">
      <c r="B5" s="9" t="s">
        <v>166</v>
      </c>
    </row>
    <row r="6" spans="2:4" x14ac:dyDescent="0.3">
      <c r="B6" s="9"/>
    </row>
    <row r="7" spans="2:4" x14ac:dyDescent="0.3">
      <c r="C7" s="1" t="s">
        <v>164</v>
      </c>
    </row>
    <row r="8" spans="2:4" x14ac:dyDescent="0.3">
      <c r="C8" s="1">
        <v>2.2999999999999998</v>
      </c>
      <c r="D8" s="1" t="s">
        <v>160</v>
      </c>
    </row>
    <row r="9" spans="2:4" x14ac:dyDescent="0.3">
      <c r="C9" s="1">
        <v>3.1</v>
      </c>
      <c r="D9" s="1" t="s">
        <v>161</v>
      </c>
    </row>
    <row r="10" spans="2:4" x14ac:dyDescent="0.3">
      <c r="C10" s="1">
        <v>3.2</v>
      </c>
      <c r="D10" s="1" t="s">
        <v>162</v>
      </c>
    </row>
    <row r="12" spans="2:4" x14ac:dyDescent="0.3">
      <c r="C12" s="1" t="s">
        <v>165</v>
      </c>
    </row>
    <row r="13" spans="2:4" x14ac:dyDescent="0.3">
      <c r="C13" s="1">
        <v>3.5</v>
      </c>
      <c r="D13" s="1" t="s">
        <v>11</v>
      </c>
    </row>
    <row r="14" spans="2:4" x14ac:dyDescent="0.3">
      <c r="C14" s="1">
        <v>2.2000000000000002</v>
      </c>
      <c r="D14" s="1" t="s">
        <v>163</v>
      </c>
    </row>
    <row r="16" spans="2:4" x14ac:dyDescent="0.3">
      <c r="B16" s="1" t="s">
        <v>167</v>
      </c>
    </row>
  </sheetData>
  <hyperlinks>
    <hyperlink ref="B5" r:id="rId1" xr:uid="{A8B0CD40-2CB7-2346-8A0A-1FCFA43F3C04}"/>
  </hyperlink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E45C3-92D8-A846-B046-4B1D236F8047}">
  <sheetPr codeName="Sheet78">
    <tabColor rgb="FFFFFF00"/>
  </sheetPr>
  <dimension ref="A1:C7"/>
  <sheetViews>
    <sheetView workbookViewId="0"/>
  </sheetViews>
  <sheetFormatPr baseColWidth="10" defaultRowHeight="26" x14ac:dyDescent="0.3"/>
  <cols>
    <col min="1" max="1" width="23" style="1" bestFit="1" customWidth="1"/>
    <col min="2" max="16384" width="10.83203125" style="1"/>
  </cols>
  <sheetData>
    <row r="1" spans="1:3" x14ac:dyDescent="0.3">
      <c r="A1" s="1" t="s">
        <v>567</v>
      </c>
      <c r="C1" s="1" t="s">
        <v>567</v>
      </c>
    </row>
    <row r="2" spans="1:3" x14ac:dyDescent="0.3">
      <c r="A2" s="1" t="s">
        <v>569</v>
      </c>
      <c r="C2" s="1" t="s">
        <v>568</v>
      </c>
    </row>
    <row r="3" spans="1:3" x14ac:dyDescent="0.3">
      <c r="C3" s="1" t="s">
        <v>569</v>
      </c>
    </row>
    <row r="4" spans="1:3" x14ac:dyDescent="0.3">
      <c r="C4" s="1" t="s">
        <v>570</v>
      </c>
    </row>
    <row r="5" spans="1:3" x14ac:dyDescent="0.3">
      <c r="C5" s="1" t="s">
        <v>571</v>
      </c>
    </row>
    <row r="6" spans="1:3" x14ac:dyDescent="0.3">
      <c r="C6" s="1" t="s">
        <v>572</v>
      </c>
    </row>
    <row r="7" spans="1:3" x14ac:dyDescent="0.3">
      <c r="C7" s="1" t="s">
        <v>573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9</v>
      </c>
    </row>
    <row r="3" spans="1:3" x14ac:dyDescent="0.3">
      <c r="C3" s="1" t="s">
        <v>193</v>
      </c>
    </row>
    <row r="4" spans="1:3" x14ac:dyDescent="0.3">
      <c r="C4" s="1" t="s">
        <v>173</v>
      </c>
    </row>
    <row r="5" spans="1:3" x14ac:dyDescent="0.3">
      <c r="B5" s="1" t="s">
        <v>19</v>
      </c>
    </row>
    <row r="6" spans="1:3" x14ac:dyDescent="0.3">
      <c r="B6" s="1" t="s">
        <v>174</v>
      </c>
    </row>
    <row r="7" spans="1:3" x14ac:dyDescent="0.3">
      <c r="A7" s="1">
        <v>1</v>
      </c>
      <c r="B7" s="1" t="s">
        <v>10</v>
      </c>
    </row>
    <row r="8" spans="1:3" x14ac:dyDescent="0.3">
      <c r="A8" s="1">
        <v>2</v>
      </c>
      <c r="B8" s="1" t="s">
        <v>192</v>
      </c>
    </row>
    <row r="9" spans="1:3" x14ac:dyDescent="0.3">
      <c r="B9" s="1" t="s">
        <v>170</v>
      </c>
    </row>
    <row r="10" spans="1:3" x14ac:dyDescent="0.3">
      <c r="B10" s="1" t="s">
        <v>191</v>
      </c>
    </row>
    <row r="11" spans="1:3" x14ac:dyDescent="0.3">
      <c r="B11" s="1" t="s">
        <v>184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925F-0970-544E-AE56-D979C585D33A}">
  <sheetPr codeName="Sheet75">
    <tabColor rgb="FFFFFF00"/>
  </sheetPr>
  <dimension ref="A1:B2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557</v>
      </c>
    </row>
    <row r="2" spans="1:2" x14ac:dyDescent="0.3">
      <c r="A2" s="1">
        <v>1</v>
      </c>
      <c r="B2" s="1" t="s">
        <v>499</v>
      </c>
    </row>
    <row r="3" spans="1:2" s="29" customFormat="1" x14ac:dyDescent="0.3">
      <c r="A3" s="1"/>
    </row>
    <row r="4" spans="1:2" s="29" customFormat="1" x14ac:dyDescent="0.3">
      <c r="A4" s="1"/>
    </row>
    <row r="5" spans="1:2" s="29" customFormat="1" x14ac:dyDescent="0.3">
      <c r="A5" s="1"/>
    </row>
    <row r="6" spans="1:2" x14ac:dyDescent="0.3">
      <c r="A6" s="1">
        <v>2</v>
      </c>
      <c r="B6" s="1" t="s">
        <v>500</v>
      </c>
    </row>
    <row r="7" spans="1:2" s="29" customFormat="1" x14ac:dyDescent="0.3">
      <c r="A7" s="1"/>
    </row>
    <row r="8" spans="1:2" s="29" customFormat="1" x14ac:dyDescent="0.3">
      <c r="A8" s="1"/>
    </row>
    <row r="9" spans="1:2" s="29" customFormat="1" x14ac:dyDescent="0.3">
      <c r="A9" s="1"/>
    </row>
    <row r="10" spans="1:2" x14ac:dyDescent="0.3">
      <c r="A10" s="1">
        <v>3</v>
      </c>
      <c r="B10" s="1" t="s">
        <v>501</v>
      </c>
    </row>
    <row r="11" spans="1:2" s="29" customFormat="1" x14ac:dyDescent="0.3">
      <c r="A11" s="1"/>
    </row>
    <row r="12" spans="1:2" s="29" customFormat="1" x14ac:dyDescent="0.3">
      <c r="A12" s="1"/>
    </row>
    <row r="13" spans="1:2" s="29" customFormat="1" x14ac:dyDescent="0.3">
      <c r="A13" s="1"/>
    </row>
    <row r="14" spans="1:2" x14ac:dyDescent="0.3">
      <c r="A14" s="1">
        <v>4</v>
      </c>
      <c r="B14" s="1" t="s">
        <v>502</v>
      </c>
    </row>
    <row r="15" spans="1:2" s="29" customFormat="1" x14ac:dyDescent="0.3">
      <c r="A15" s="1"/>
    </row>
    <row r="16" spans="1:2" s="29" customFormat="1" x14ac:dyDescent="0.3">
      <c r="A16" s="1"/>
    </row>
    <row r="17" spans="1:2" s="29" customFormat="1" x14ac:dyDescent="0.3">
      <c r="A17" s="1"/>
    </row>
    <row r="18" spans="1:2" x14ac:dyDescent="0.3">
      <c r="A18" s="1">
        <v>5</v>
      </c>
      <c r="B18" s="1" t="s">
        <v>503</v>
      </c>
    </row>
    <row r="19" spans="1:2" s="29" customFormat="1" x14ac:dyDescent="0.3">
      <c r="A19" s="1"/>
    </row>
    <row r="20" spans="1:2" s="29" customFormat="1" x14ac:dyDescent="0.3">
      <c r="A20" s="1"/>
    </row>
    <row r="21" spans="1:2" s="29" customFormat="1" x14ac:dyDescent="0.3">
      <c r="A2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35</vt:i4>
      </vt:variant>
    </vt:vector>
  </HeadingPairs>
  <TitlesOfParts>
    <vt:vector size="42" baseType="lpstr">
      <vt:lpstr>Today</vt:lpstr>
      <vt:lpstr>Regression</vt:lpstr>
      <vt:lpstr>Options</vt:lpstr>
      <vt:lpstr>Classification</vt:lpstr>
      <vt:lpstr>Diagnostics</vt:lpstr>
      <vt:lpstr>SpecialTopics</vt:lpstr>
      <vt:lpstr>HW</vt:lpstr>
      <vt:lpstr>Spread2PD!Bond_Value</vt:lpstr>
      <vt:lpstr>class</vt:lpstr>
      <vt:lpstr>Spread2PD!CouponPmt</vt:lpstr>
      <vt:lpstr>Spread2PD!CouponRate</vt:lpstr>
      <vt:lpstr>cty</vt:lpstr>
      <vt:lpstr>cyl</vt:lpstr>
      <vt:lpstr>displ</vt:lpstr>
      <vt:lpstr>drv</vt:lpstr>
      <vt:lpstr>Spread2PD!Eloss</vt:lpstr>
      <vt:lpstr>Spread2PD!Face</vt:lpstr>
      <vt:lpstr>fl</vt:lpstr>
      <vt:lpstr>Spread2PD!Frequency</vt:lpstr>
      <vt:lpstr>hwy</vt:lpstr>
      <vt:lpstr>KNN_K!k</vt:lpstr>
      <vt:lpstr>k</vt:lpstr>
      <vt:lpstr>Spread2PD!Loss</vt:lpstr>
      <vt:lpstr>Spread2PD!lossAmount</vt:lpstr>
      <vt:lpstr>manufacturer</vt:lpstr>
      <vt:lpstr>model</vt:lpstr>
      <vt:lpstr>Spread2PD!n</vt:lpstr>
      <vt:lpstr>p</vt:lpstr>
      <vt:lpstr>Spread2PD!Period</vt:lpstr>
      <vt:lpstr>Spread2PD!pmt</vt:lpstr>
      <vt:lpstr>Spread2PD!pv</vt:lpstr>
      <vt:lpstr>Spread2PD!pv_rf</vt:lpstr>
      <vt:lpstr>Spread2PD!pv_rf_</vt:lpstr>
      <vt:lpstr>Spread2PD!pv_rf_pmt</vt:lpstr>
      <vt:lpstr>Spread2PD!Recovery</vt:lpstr>
      <vt:lpstr>Spread2PD!Time_</vt:lpstr>
      <vt:lpstr>Spread2PD!TimeR</vt:lpstr>
      <vt:lpstr>trans</vt:lpstr>
      <vt:lpstr>Spread2PD!value_rf_</vt:lpstr>
      <vt:lpstr>year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2024-05-29T21:15:35Z</dcterms:modified>
</cp:coreProperties>
</file>