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8_{40A10510-F952-4D4E-B50C-0C08A77C898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Excel" sheetId="2" r:id="rId2"/>
    <sheet name="Compounding" sheetId="3" r:id="rId3"/>
    <sheet name="Logarithms" sheetId="4" r:id="rId4"/>
    <sheet name="TimeValueOfMoney" sheetId="5" r:id="rId5"/>
    <sheet name="Combinatorics" sheetId="6" r:id="rId6"/>
    <sheet name="Order" sheetId="7" r:id="rId7"/>
    <sheet name="Permutation" sheetId="8" r:id="rId8"/>
    <sheet name="OrderWRepetition" sheetId="9" r:id="rId9"/>
    <sheet name="Choice" sheetId="10" r:id="rId10"/>
    <sheet name="NextClass1_GeoSeries" sheetId="11" r:id="rId11"/>
    <sheet name="NextClass2_Dice" sheetId="12" r:id="rId12"/>
    <sheet name="NextClass3_CDF" sheetId="13" r:id="rId13"/>
    <sheet name="NextClass4_Events" sheetId="14" r:id="rId14"/>
    <sheet name="PreWork4NextClass" sheetId="15" r:id="rId15"/>
    <sheet name="ClassWork" sheetId="16" r:id="rId16"/>
    <sheet name="1_ModelABond" sheetId="17" r:id="rId17"/>
    <sheet name="2_RuleOf72" sheetId="18" r:id="rId18"/>
    <sheet name="3_LogScale" sheetId="19" r:id="rId19"/>
    <sheet name="4_LifeAnnuity_Intro" sheetId="20" r:id="rId20"/>
    <sheet name="4_LIfeAnnuity" sheetId="21" r:id="rId21"/>
    <sheet name="FinalExamReview" sheetId="22" r:id="rId22"/>
    <sheet name="ClassPolicy" sheetId="23" r:id="rId23"/>
    <sheet name="Programming" sheetId="24" r:id="rId24"/>
    <sheet name="Programming_Python" sheetId="25" state="hidden" r:id="rId25"/>
  </sheets>
  <definedNames>
    <definedName name="_2_10_2017">#REF!</definedName>
    <definedName name="_2_11_2017">#REF!</definedName>
    <definedName name="_2_12_2017">#REF!</definedName>
    <definedName name="_2_13_2017">#REF!</definedName>
    <definedName name="_2_14_2017">#REF!</definedName>
    <definedName name="_2_15_2017">#REF!</definedName>
    <definedName name="_2_3_2017">#REF!</definedName>
    <definedName name="_2_4_2017">#REF!</definedName>
    <definedName name="_2_5_2017">#REF!</definedName>
    <definedName name="_2_6_2017">#REF!</definedName>
    <definedName name="_2_7_2017">#REF!</definedName>
    <definedName name="_2_8_2017">#REF!</definedName>
    <definedName name="_2_9_2017">#REF!</definedName>
    <definedName name="_r2">#REF!</definedName>
    <definedName name="_R2_orig">#REF!</definedName>
    <definedName name="A">#REF!</definedName>
    <definedName name="A_x">#REF!</definedName>
    <definedName name="A_x_h">#REF!</definedName>
    <definedName name="AccrualPMT">#REF!</definedName>
    <definedName name="Age">'4_LIfeAnnuity'!$C$10:$AA$10</definedName>
    <definedName name="alan">Excel!$C$10</definedName>
    <definedName name="alpha">#REF!</definedName>
    <definedName name="B">#REF!</definedName>
    <definedName name="b1_">#REF!</definedName>
    <definedName name="beta">#REF!</definedName>
    <definedName name="beta_0">#REF!</definedName>
    <definedName name="beta0">#REF!</definedName>
    <definedName name="beta1">#REF!</definedName>
    <definedName name="beta2">#REF!</definedName>
    <definedName name="bid">#REF!</definedName>
    <definedName name="Bins" localSheetId="9">#REF!</definedName>
    <definedName name="Bins" localSheetId="1">#REF!</definedName>
    <definedName name="Bins">#REF!</definedName>
    <definedName name="Bond_Value">#REF!</definedName>
    <definedName name="Bond_Value_">#REF!</definedName>
    <definedName name="C_" localSheetId="20">'4_LIfeAnnuity'!$C$15:$AA$15</definedName>
    <definedName name="C_">#REF!</definedName>
    <definedName name="calendar_days">Compounding!$C$10:$D$10</definedName>
    <definedName name="Cd">#REF!</definedName>
    <definedName name="CDF">NextClass2_Dice!$J$3:$J$13</definedName>
    <definedName name="Change">#REF!</definedName>
    <definedName name="change1">#REF!</definedName>
    <definedName name="change2">#REF!</definedName>
    <definedName name="change3">#REF!</definedName>
    <definedName name="change4">#REF!</definedName>
    <definedName name="change5">#REF!</definedName>
    <definedName name="CI" localSheetId="19">#REF!</definedName>
    <definedName name="CI" localSheetId="9">#REF!</definedName>
    <definedName name="CI" localSheetId="1">#REF!</definedName>
    <definedName name="CI" localSheetId="11">#REF!</definedName>
    <definedName name="CI" localSheetId="12">#REF!</definedName>
    <definedName name="CI">#REF!</definedName>
    <definedName name="CI_lo" localSheetId="19">#REF!</definedName>
    <definedName name="CI_lo" localSheetId="9">#REF!</definedName>
    <definedName name="CI_lo" localSheetId="1">#REF!</definedName>
    <definedName name="CI_lo" localSheetId="11">#REF!</definedName>
    <definedName name="CI_lo" localSheetId="12">#REF!</definedName>
    <definedName name="CI_lo">#REF!</definedName>
    <definedName name="Coffee">#REF!</definedName>
    <definedName name="contracts">#REF!</definedName>
    <definedName name="corrmat" localSheetId="9">#REF!</definedName>
    <definedName name="corrmat" localSheetId="1">#REF!</definedName>
    <definedName name="corrmat">#REF!</definedName>
    <definedName name="Count" localSheetId="24">NextClass2_Dice!$H$3:$H$13</definedName>
    <definedName name="Count">NextClass2_Dice!$H$3:$H$13</definedName>
    <definedName name="CouponPmt">#REF!</definedName>
    <definedName name="CouponRate">#REF!</definedName>
    <definedName name="covmat">#REF!</definedName>
    <definedName name="covmat_calc" localSheetId="9">#REF!</definedName>
    <definedName name="covmat_calc" localSheetId="1">#REF!</definedName>
    <definedName name="covmat_calc">#REF!</definedName>
    <definedName name="Cu">#REF!</definedName>
    <definedName name="d">#REF!</definedName>
    <definedName name="d1_" localSheetId="19">#REF!</definedName>
    <definedName name="d1_" localSheetId="9">#REF!</definedName>
    <definedName name="d1_" localSheetId="1">#REF!</definedName>
    <definedName name="d1_" localSheetId="11">#REF!</definedName>
    <definedName name="d1_" localSheetId="12">#REF!</definedName>
    <definedName name="d1_">#REF!</definedName>
    <definedName name="d2_" localSheetId="19">#REF!</definedName>
    <definedName name="d2_" localSheetId="9">#REF!</definedName>
    <definedName name="d2_" localSheetId="1">#REF!</definedName>
    <definedName name="d2_" localSheetId="11">#REF!</definedName>
    <definedName name="d2_" localSheetId="12">#REF!</definedName>
    <definedName name="d2_">#REF!</definedName>
    <definedName name="data">#REF!</definedName>
    <definedName name="df" localSheetId="9">#REF!</definedName>
    <definedName name="df" localSheetId="1">#REF!</definedName>
    <definedName name="df">#REF!</definedName>
    <definedName name="die1_" localSheetId="24">NextClass2_Dice!$C$3:$C$38</definedName>
    <definedName name="die1_">NextClass2_Dice!$C$3:$C$38</definedName>
    <definedName name="die2_" localSheetId="24">NextClass2_Dice!$D$3:$D$38</definedName>
    <definedName name="die2_">NextClass2_Dice!$D$3:$D$38</definedName>
    <definedName name="dollar_rate">#REF!</definedName>
    <definedName name="e">#REF!</definedName>
    <definedName name="e_2">#REF!</definedName>
    <definedName name="EffectiveRate">Compounding!$D$6:$D$14</definedName>
    <definedName name="Eloss">#REF!</definedName>
    <definedName name="Epayoff">#REF!</definedName>
    <definedName name="ErrorFraction">#REF!</definedName>
    <definedName name="F" localSheetId="9">#REF!</definedName>
    <definedName name="F">#REF!</definedName>
    <definedName name="F_Draw" localSheetId="9">#REF!</definedName>
    <definedName name="F_Draw">#REF!</definedName>
    <definedName name="F_Row" localSheetId="9">#REF!</definedName>
    <definedName name="F_Row">#REF!</definedName>
    <definedName name="f_x">#REF!</definedName>
    <definedName name="f_x_h">#REF!</definedName>
    <definedName name="Face">#REF!</definedName>
    <definedName name="forward_rate">#REF!</definedName>
    <definedName name="Frequency">#REF!</definedName>
    <definedName name="g_x">#REF!</definedName>
    <definedName name="g_x_h">#REF!</definedName>
    <definedName name="Google_Sheet_Link_1139127180_705142992" hidden="1">r_</definedName>
    <definedName name="Google_Sheet_Link_1186175101" hidden="1">semiannual</definedName>
    <definedName name="Google_Sheet_Link_127481536" hidden="1">P_S</definedName>
    <definedName name="Google_Sheet_Link_1286493228" hidden="1">P_D</definedName>
    <definedName name="Google_Sheet_Link_1294439423" hidden="1">die2_</definedName>
    <definedName name="Google_Sheet_Link_1502377032_705142992" hidden="1">t</definedName>
    <definedName name="Google_Sheet_Link_1522867745" hidden="1">Age</definedName>
    <definedName name="Google_Sheet_Link_1560302565_1313340333" hidden="1">sum</definedName>
    <definedName name="Google_Sheet_Link_1560429220" hidden="1">i</definedName>
    <definedName name="Google_Sheet_Link_1642508880" hidden="1">quarterly</definedName>
    <definedName name="Google_Sheet_Link_1681078134_1418432319" hidden="1">Count</definedName>
    <definedName name="Google_Sheet_Link_1688583044" hidden="1">PVCF</definedName>
    <definedName name="Google_Sheet_Link_1694430514_705142992" hidden="1">C_</definedName>
    <definedName name="Google_Sheet_Link_1699818556" hidden="1">EffectiveRate</definedName>
    <definedName name="Google_Sheet_Link_1765812598" hidden="1">Rate</definedName>
    <definedName name="Google_Sheet_Link_1793876849_1418432319" hidden="1">i</definedName>
    <definedName name="Google_Sheet_Link_1835368027" hidden="1">calendar_days</definedName>
    <definedName name="Google_Sheet_Link_1902793868" hidden="1">Label</definedName>
    <definedName name="Google_Sheet_Link_1915207890" hidden="1">sum</definedName>
    <definedName name="Google_Sheet_Link_198348855_1418432319" hidden="1">Periodicity</definedName>
    <definedName name="Google_Sheet_Link_252068160_1418432319" hidden="1">sum</definedName>
    <definedName name="Google_Sheet_Link_285729125_1418432319" hidden="1">Rate</definedName>
    <definedName name="Google_Sheet_Link_492093311" hidden="1">die1_</definedName>
    <definedName name="Google_Sheet_Link_598755631" hidden="1">Periodicity</definedName>
    <definedName name="Google_Sheet_Link_666684627" hidden="1">alan</definedName>
    <definedName name="Google_Sheet_Link_701819134" hidden="1">trading_days</definedName>
    <definedName name="Google_Sheet_Link_722431502" hidden="1">monthly</definedName>
    <definedName name="Google_Sheet_Link_771711242_705142992" hidden="1">PV</definedName>
    <definedName name="Google_Sheet_Link_799617558_1418432319" hidden="1">die1_</definedName>
    <definedName name="Google_Sheet_Link_847434101" hidden="1">CDF</definedName>
    <definedName name="Google_Sheet_Link_869253361" hidden="1">PDF</definedName>
    <definedName name="Google_Sheet_Link_922339240_1418432319" hidden="1">die2_</definedName>
    <definedName name="Google_Sheet_Link_963179231" hidden="1">Count</definedName>
    <definedName name="h">#REF!</definedName>
    <definedName name="hazard">#REF!</definedName>
    <definedName name="Heights">#REF!</definedName>
    <definedName name="Heights1">#REF!</definedName>
    <definedName name="Heights2">#REF!</definedName>
    <definedName name="i" localSheetId="24">NextClass2_Dice!$G$3:$G$13</definedName>
    <definedName name="i">NextClass2_Dice!$G$3:$G$13</definedName>
    <definedName name="idx">#REF!</definedName>
    <definedName name="Inflator">#REF!</definedName>
    <definedName name="K">#REF!</definedName>
    <definedName name="Label">Compounding!$C$6:$D$14</definedName>
    <definedName name="LN_Sim" localSheetId="9">#REF!</definedName>
    <definedName name="LN_Sim" localSheetId="1">#REF!</definedName>
    <definedName name="LN_Sim">#REF!</definedName>
    <definedName name="loss" localSheetId="19">#REF!</definedName>
    <definedName name="loss" localSheetId="9">#REF!</definedName>
    <definedName name="loss" localSheetId="1">#REF!</definedName>
    <definedName name="loss" localSheetId="11">#REF!</definedName>
    <definedName name="loss" localSheetId="12">#REF!</definedName>
    <definedName name="loss">#REF!</definedName>
    <definedName name="loss_30" localSheetId="19">#REF!</definedName>
    <definedName name="loss_30" localSheetId="9">#REF!</definedName>
    <definedName name="loss_30" localSheetId="1">#REF!</definedName>
    <definedName name="loss_30" localSheetId="11">#REF!</definedName>
    <definedName name="loss_30" localSheetId="12">#REF!</definedName>
    <definedName name="loss_30">#REF!</definedName>
    <definedName name="loss_t" localSheetId="19">#REF!</definedName>
    <definedName name="loss_t" localSheetId="9">#REF!</definedName>
    <definedName name="loss_t" localSheetId="1">#REF!</definedName>
    <definedName name="loss_t" localSheetId="11">#REF!</definedName>
    <definedName name="loss_t" localSheetId="12">#REF!</definedName>
    <definedName name="loss_t">#REF!</definedName>
    <definedName name="lossAmount">#REF!</definedName>
    <definedName name="M">#REF!</definedName>
    <definedName name="M1_" localSheetId="19">#REF!</definedName>
    <definedName name="M1_" localSheetId="11">#REF!</definedName>
    <definedName name="M1_" localSheetId="12">#REF!</definedName>
    <definedName name="M1_">#REF!</definedName>
    <definedName name="M2_" localSheetId="19">#REF!</definedName>
    <definedName name="M2_" localSheetId="11">#REF!</definedName>
    <definedName name="M2_" localSheetId="12">#REF!</definedName>
    <definedName name="M2_">#REF!</definedName>
    <definedName name="max">#REF!</definedName>
    <definedName name="Mean" localSheetId="19">#REF!</definedName>
    <definedName name="Mean" localSheetId="9">#REF!</definedName>
    <definedName name="mean" localSheetId="1">#REF!</definedName>
    <definedName name="Mean" localSheetId="11">#REF!</definedName>
    <definedName name="Mean" localSheetId="12">#REF!</definedName>
    <definedName name="Mean">#REF!</definedName>
    <definedName name="midprice">#REF!</definedName>
    <definedName name="min">#REF!</definedName>
    <definedName name="monthly">Compounding!$C$8:$D$8</definedName>
    <definedName name="mu">#REF!</definedName>
    <definedName name="MyBank" localSheetId="9">#REF!</definedName>
    <definedName name="MyBank" localSheetId="1">#REF!</definedName>
    <definedName name="MyBank">#REF!</definedName>
    <definedName name="MyBankDeposits" localSheetId="9">#REF!</definedName>
    <definedName name="MyBankDeposits" localSheetId="1">#REF!</definedName>
    <definedName name="MyBankDeposits">#REF!</definedName>
    <definedName name="MyFriendsBank" localSheetId="9">#REF!</definedName>
    <definedName name="MyFriendsBank" localSheetId="1">#REF!</definedName>
    <definedName name="MyFriendsBank">#REF!</definedName>
    <definedName name="MyFriendsDeposits" localSheetId="9">#REF!</definedName>
    <definedName name="MyFriendsDeposits" localSheetId="1">#REF!</definedName>
    <definedName name="MyFriendsDeposits">#REF!</definedName>
    <definedName name="n" localSheetId="20">#REF!</definedName>
    <definedName name="n">#REF!</definedName>
    <definedName name="n_">#REF!</definedName>
    <definedName name="N__d1">#REF!</definedName>
    <definedName name="N__d2">#REF!</definedName>
    <definedName name="N_d1">#REF!</definedName>
    <definedName name="N_d2">#REF!</definedName>
    <definedName name="n1_">#REF!</definedName>
    <definedName name="n2_">#REF!</definedName>
    <definedName name="NewError">#REF!</definedName>
    <definedName name="notional">#REF!</definedName>
    <definedName name="offer">#REF!</definedName>
    <definedName name="p">#REF!</definedName>
    <definedName name="P_D">'4_LIfeAnnuity'!$C$12:$AA$12</definedName>
    <definedName name="P_S">'4_LIfeAnnuity'!$C$13:$AA$13</definedName>
    <definedName name="PD">#REF!</definedName>
    <definedName name="PDF">NextClass2_Dice!$I$3:$I$13</definedName>
    <definedName name="Period">#REF!</definedName>
    <definedName name="Periodicity" localSheetId="24">Compounding!$C$6:$C$14</definedName>
    <definedName name="Periodicity">Compounding!$C$6:$C$14</definedName>
    <definedName name="peso_rate">#REF!</definedName>
    <definedName name="Pij" localSheetId="11">#REF!</definedName>
    <definedName name="Pij" localSheetId="12">#REF!</definedName>
    <definedName name="Pij">#REF!</definedName>
    <definedName name="pmt">#REF!</definedName>
    <definedName name="pmt_">#REF!</definedName>
    <definedName name="pmtperyear">#REF!</definedName>
    <definedName name="pmts">#REF!</definedName>
    <definedName name="Price">#REF!</definedName>
    <definedName name="price1">#REF!</definedName>
    <definedName name="price2">#REF!</definedName>
    <definedName name="price3">#REF!</definedName>
    <definedName name="price4">#REF!</definedName>
    <definedName name="price5">#REF!</definedName>
    <definedName name="Probability1">#REF!</definedName>
    <definedName name="Probability2">#REF!</definedName>
    <definedName name="PS">#REF!</definedName>
    <definedName name="PV" localSheetId="20">'4_LIfeAnnuity'!$C$14:$AA$14</definedName>
    <definedName name="PV">#REF!</definedName>
    <definedName name="PV_">#REF!</definedName>
    <definedName name="pv_rf">#REF!</definedName>
    <definedName name="pv_rf_">#REF!</definedName>
    <definedName name="pv2_">#REF!</definedName>
    <definedName name="PVA">#REF!</definedName>
    <definedName name="Pvalue">#REF!</definedName>
    <definedName name="PVCF">'4_LIfeAnnuity'!$C$17:$AA$17</definedName>
    <definedName name="PVPMT_A">#REF!</definedName>
    <definedName name="q" localSheetId="19">#REF!</definedName>
    <definedName name="q" localSheetId="9">#REF!</definedName>
    <definedName name="q" localSheetId="1">#REF!</definedName>
    <definedName name="q" localSheetId="11">#REF!</definedName>
    <definedName name="q" localSheetId="12">#REF!</definedName>
    <definedName name="q">#REF!</definedName>
    <definedName name="quarterly">Compounding!$C$7:$D$7</definedName>
    <definedName name="r_" localSheetId="20">'4_LIfeAnnuity'!$C$7</definedName>
    <definedName name="r_" localSheetId="19">#REF!</definedName>
    <definedName name="r_" localSheetId="11">#REF!</definedName>
    <definedName name="r_" localSheetId="12">#REF!</definedName>
    <definedName name="r_">#REF!</definedName>
    <definedName name="range">#REF!</definedName>
    <definedName name="Rate" localSheetId="24">Compounding!$C$3</definedName>
    <definedName name="Rate">Compounding!$C$3</definedName>
    <definedName name="rated">#REF!</definedName>
    <definedName name="ratef">#REF!</definedName>
    <definedName name="RatingLast">#REF!</definedName>
    <definedName name="RatingNow">#REF!</definedName>
    <definedName name="ratingsTbl">#REF!</definedName>
    <definedName name="Ratio">#REF!</definedName>
    <definedName name="Recovery">#REF!</definedName>
    <definedName name="risk1">#REF!</definedName>
    <definedName name="risk2">#REF!</definedName>
    <definedName name="risk3">#REF!</definedName>
    <definedName name="RSE">#REF!</definedName>
    <definedName name="RSS">#REF!</definedName>
    <definedName name="s" localSheetId="19">#REF!</definedName>
    <definedName name="s" localSheetId="11">#REF!</definedName>
    <definedName name="s" localSheetId="12">#REF!</definedName>
    <definedName name="s">#REF!</definedName>
    <definedName name="S0_e_qt">#REF!</definedName>
    <definedName name="SampleVar1">#REF!</definedName>
    <definedName name="SampleVar2">#REF!</definedName>
    <definedName name="SD" localSheetId="19">#REF!</definedName>
    <definedName name="SD" localSheetId="9">#REF!</definedName>
    <definedName name="SD" localSheetId="1">#REF!</definedName>
    <definedName name="SD" localSheetId="11">#REF!</definedName>
    <definedName name="SD" localSheetId="12">#REF!</definedName>
    <definedName name="SD">#REF!</definedName>
    <definedName name="sd_x">#REF!</definedName>
    <definedName name="SD_xbar">#REF!</definedName>
    <definedName name="SE1_">#REF!</definedName>
    <definedName name="SE2_">#REF!</definedName>
    <definedName name="semiannual">Compounding!$C$6:$D$6</definedName>
    <definedName name="Shares">#REF!</definedName>
    <definedName name="Sick">#REF!</definedName>
    <definedName name="sigma">#REF!</definedName>
    <definedName name="simS">#REF!</definedName>
    <definedName name="sims_a">#REF!</definedName>
    <definedName name="sims_h">#REF!</definedName>
    <definedName name="simSpread">#REF!</definedName>
    <definedName name="simSpreadPerShare">#REF!</definedName>
    <definedName name="Smoking">#REF!</definedName>
    <definedName name="Spot">#REF!</definedName>
    <definedName name="spread">#REF!</definedName>
    <definedName name="SpreadVaR">#REF!</definedName>
    <definedName name="ssreg">#REF!</definedName>
    <definedName name="ssresid">#REF!</definedName>
    <definedName name="SST">#REF!</definedName>
    <definedName name="SSx">#REF!</definedName>
    <definedName name="StartingPortfolio">#REF!</definedName>
    <definedName name="stdev" localSheetId="9">#REF!</definedName>
    <definedName name="stdev" localSheetId="1">#REF!</definedName>
    <definedName name="stdev">#REF!</definedName>
    <definedName name="sum" localSheetId="9">NextClass2_Dice!$E$3:$E$38</definedName>
    <definedName name="Sum" localSheetId="1">#REF!</definedName>
    <definedName name="sum" localSheetId="24">NextClass2_Dice!$E$3:$E$38</definedName>
    <definedName name="sum">NextClass2_Dice!$E$3:$E$38</definedName>
    <definedName name="t" localSheetId="20">'4_LIfeAnnuity'!$C$11:$AA$11</definedName>
    <definedName name="t" localSheetId="19">#REF!</definedName>
    <definedName name="t" localSheetId="9">#REF!</definedName>
    <definedName name="t" localSheetId="1">#REF!</definedName>
    <definedName name="t" localSheetId="11">#REF!</definedName>
    <definedName name="t" localSheetId="12">#REF!</definedName>
    <definedName name="t">#REF!</definedName>
    <definedName name="t_">#REF!</definedName>
    <definedName name="table_asf">#REF!</definedName>
    <definedName name="Time" localSheetId="19">#REF!</definedName>
    <definedName name="Time" localSheetId="9">#REF!</definedName>
    <definedName name="Time" localSheetId="1">#REF!</definedName>
    <definedName name="Time" localSheetId="11">#REF!</definedName>
    <definedName name="Time" localSheetId="12">#REF!</definedName>
    <definedName name="Time">#REF!</definedName>
    <definedName name="Time_">#REF!</definedName>
    <definedName name="tmat">#REF!</definedName>
    <definedName name="tmat12">#REF!</definedName>
    <definedName name="tmat5">#REF!</definedName>
    <definedName name="tmatInf">#REF!</definedName>
    <definedName name="TotalValue">#REF!</definedName>
    <definedName name="trading_days">Compounding!$C$9:$D$9</definedName>
    <definedName name="TSS">#REF!</definedName>
    <definedName name="u" localSheetId="19">#REF!</definedName>
    <definedName name="u" localSheetId="11">#REF!</definedName>
    <definedName name="u" localSheetId="12">#REF!</definedName>
    <definedName name="u">#REF!</definedName>
    <definedName name="usd_peso">#REF!</definedName>
    <definedName name="v" localSheetId="20">#REF!</definedName>
    <definedName name="v">#REF!</definedName>
    <definedName name="Value">#REF!</definedName>
    <definedName name="value_01">#REF!</definedName>
    <definedName name="value_lo" localSheetId="19">#REF!</definedName>
    <definedName name="value_lo" localSheetId="9">#REF!</definedName>
    <definedName name="value_lo" localSheetId="1">#REF!</definedName>
    <definedName name="value_lo" localSheetId="11">#REF!</definedName>
    <definedName name="value_lo" localSheetId="12">#REF!</definedName>
    <definedName name="value_lo">#REF!</definedName>
    <definedName name="value_rf_">#REF!</definedName>
    <definedName name="Variance">#REF!</definedName>
    <definedName name="Variance_calc" localSheetId="9">#REF!</definedName>
    <definedName name="Variance_calc" localSheetId="1">#REF!</definedName>
    <definedName name="Variance_calc">#REF!</definedName>
    <definedName name="Volatility">#REF!</definedName>
    <definedName name="Volatility_calc">#REF!</definedName>
    <definedName name="volmat" localSheetId="9">#REF!</definedName>
    <definedName name="volmat" localSheetId="1">#REF!</definedName>
    <definedName name="volmat">#REF!</definedName>
    <definedName name="vols" localSheetId="9">#REF!</definedName>
    <definedName name="vols" localSheetId="1">#REF!</definedName>
    <definedName name="vols">#REF!</definedName>
    <definedName name="vols_" localSheetId="9">#REF!</definedName>
    <definedName name="vols_" localSheetId="1">#REF!</definedName>
    <definedName name="vols_">#REF!</definedName>
    <definedName name="w">#REF!</definedName>
    <definedName name="weight">#REF!</definedName>
    <definedName name="weights">#REF!</definedName>
    <definedName name="Withdrawl">#REF!</definedName>
    <definedName name="X" localSheetId="20">#REF!</definedName>
    <definedName name="X" localSheetId="19">#REF!</definedName>
    <definedName name="X" localSheetId="9">#REF!</definedName>
    <definedName name="X" localSheetId="5">#REF!</definedName>
    <definedName name="X" localSheetId="11">#REF!</definedName>
    <definedName name="X" localSheetId="12">#REF!</definedName>
    <definedName name="X">#REF!</definedName>
    <definedName name="x_draw">#REF!</definedName>
    <definedName name="X_e_rt">#REF!</definedName>
    <definedName name="x1_">#REF!</definedName>
    <definedName name="xbar">#REF!</definedName>
    <definedName name="xbar_mu__sigma_average">#REF!</definedName>
    <definedName name="xbar1">#REF!</definedName>
    <definedName name="xbar2">#REF!</definedName>
    <definedName name="y" localSheetId="9">#REF!</definedName>
    <definedName name="Y" localSheetId="5">#REF!</definedName>
    <definedName name="y_draw">#REF!</definedName>
    <definedName name="ybar">#REF!</definedName>
    <definedName name="years">#REF!</definedName>
    <definedName name="yhat">#REF!</definedName>
    <definedName name="YTM">#REF!</definedName>
    <definedName name="YTM_rf">#REF!</definedName>
    <definedName name="σ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0" roundtripDataChecksum="NkOfMPbw0dHJ+jKe6eLod9xVtzrmP1N8HfmtuCtyTQU="/>
    </ext>
  </extLst>
</workbook>
</file>

<file path=xl/calcChain.xml><?xml version="1.0" encoding="utf-8"?>
<calcChain xmlns="http://schemas.openxmlformats.org/spreadsheetml/2006/main">
  <c r="AA14" i="21" l="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F17" i="21" s="1"/>
  <c r="E14" i="21"/>
  <c r="E17" i="21" s="1"/>
  <c r="D14" i="21"/>
  <c r="D17" i="21" s="1"/>
  <c r="C14" i="21"/>
  <c r="C17" i="21" s="1"/>
  <c r="E13" i="21"/>
  <c r="F13" i="21" s="1"/>
  <c r="D13" i="21"/>
  <c r="C13" i="21"/>
  <c r="F12" i="21"/>
  <c r="G12" i="21" s="1"/>
  <c r="H12" i="21" s="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E12" i="21"/>
  <c r="D12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D16" i="13"/>
  <c r="D15" i="13"/>
  <c r="D19" i="12"/>
  <c r="D25" i="12" s="1"/>
  <c r="E18" i="12"/>
  <c r="D18" i="12"/>
  <c r="D24" i="12" s="1"/>
  <c r="D15" i="12"/>
  <c r="D21" i="12" s="1"/>
  <c r="E14" i="12"/>
  <c r="D14" i="12"/>
  <c r="D20" i="12" s="1"/>
  <c r="E13" i="12"/>
  <c r="D13" i="12"/>
  <c r="D12" i="12"/>
  <c r="E12" i="12" s="1"/>
  <c r="D11" i="12"/>
  <c r="E11" i="12" s="1"/>
  <c r="D10" i="12"/>
  <c r="D16" i="12" s="1"/>
  <c r="E9" i="12"/>
  <c r="D9" i="12"/>
  <c r="E8" i="12"/>
  <c r="E7" i="12"/>
  <c r="E6" i="12"/>
  <c r="E5" i="12"/>
  <c r="E4" i="12"/>
  <c r="E3" i="12"/>
  <c r="D9" i="6"/>
  <c r="D8" i="6"/>
  <c r="D7" i="6"/>
  <c r="D6" i="6"/>
  <c r="D5" i="6"/>
  <c r="D4" i="6"/>
  <c r="D14" i="3"/>
  <c r="D13" i="3"/>
  <c r="D12" i="3"/>
  <c r="D11" i="3"/>
  <c r="D10" i="3"/>
  <c r="D9" i="3"/>
  <c r="D8" i="3"/>
  <c r="D7" i="3"/>
  <c r="E6" i="3"/>
  <c r="D6" i="3"/>
  <c r="D26" i="12" l="1"/>
  <c r="E20" i="12"/>
  <c r="E21" i="12"/>
  <c r="D27" i="12"/>
  <c r="W17" i="21"/>
  <c r="P17" i="21"/>
  <c r="E25" i="12"/>
  <c r="D31" i="12"/>
  <c r="N17" i="21"/>
  <c r="D22" i="12"/>
  <c r="E16" i="12"/>
  <c r="D30" i="12"/>
  <c r="E24" i="12"/>
  <c r="G17" i="21"/>
  <c r="I17" i="21"/>
  <c r="G13" i="21"/>
  <c r="H13" i="21" s="1"/>
  <c r="I13" i="21" s="1"/>
  <c r="J13" i="21" s="1"/>
  <c r="K13" i="21" s="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A17" i="21" s="1"/>
  <c r="S17" i="21"/>
  <c r="E10" i="12"/>
  <c r="E15" i="12"/>
  <c r="E19" i="12"/>
  <c r="D17" i="12"/>
  <c r="E17" i="12" l="1"/>
  <c r="D23" i="12"/>
  <c r="K17" i="21"/>
  <c r="D28" i="12"/>
  <c r="E22" i="12"/>
  <c r="U17" i="21"/>
  <c r="M17" i="21"/>
  <c r="D32" i="12"/>
  <c r="E26" i="12"/>
  <c r="J17" i="21"/>
  <c r="O17" i="21"/>
  <c r="H17" i="21"/>
  <c r="C18" i="21" s="1"/>
  <c r="R17" i="21"/>
  <c r="Y17" i="21"/>
  <c r="D33" i="12"/>
  <c r="E33" i="12" s="1"/>
  <c r="E27" i="12"/>
  <c r="T17" i="21"/>
  <c r="Z17" i="21"/>
  <c r="X17" i="21"/>
  <c r="D36" i="12"/>
  <c r="E36" i="12" s="1"/>
  <c r="E30" i="12"/>
  <c r="Q17" i="21"/>
  <c r="L17" i="21"/>
  <c r="D37" i="12"/>
  <c r="E37" i="12" s="1"/>
  <c r="E31" i="12"/>
  <c r="V17" i="21"/>
  <c r="D34" i="12" l="1"/>
  <c r="E34" i="12" s="1"/>
  <c r="E28" i="12"/>
  <c r="D29" i="12"/>
  <c r="E23" i="12"/>
  <c r="D38" i="12"/>
  <c r="E38" i="12" s="1"/>
  <c r="E32" i="12"/>
  <c r="H11" i="12" l="1"/>
  <c r="H5" i="12"/>
  <c r="D35" i="12"/>
  <c r="E35" i="12" s="1"/>
  <c r="E29" i="12"/>
  <c r="H10" i="12" l="1"/>
  <c r="H7" i="12"/>
  <c r="H13" i="12"/>
  <c r="H4" i="12"/>
  <c r="H12" i="12"/>
  <c r="I12" i="12" s="1"/>
  <c r="H6" i="12"/>
  <c r="I6" i="12" s="1"/>
  <c r="H9" i="12"/>
  <c r="H3" i="12"/>
  <c r="H8" i="12"/>
  <c r="I4" i="12" l="1"/>
  <c r="I13" i="12"/>
  <c r="I9" i="12"/>
  <c r="I5" i="12"/>
  <c r="H14" i="12"/>
  <c r="I3" i="12"/>
  <c r="I7" i="12"/>
  <c r="I8" i="12"/>
  <c r="I11" i="12"/>
  <c r="I10" i="12"/>
  <c r="J3" i="12" l="1"/>
  <c r="I14" i="12"/>
  <c r="J4" i="12"/>
  <c r="J5" i="12" s="1"/>
  <c r="J6" i="12" s="1"/>
  <c r="J7" i="12" s="1"/>
  <c r="J8" i="12" s="1"/>
  <c r="J9" i="12" s="1"/>
  <c r="J10" i="12" s="1"/>
  <c r="J11" i="12" s="1"/>
  <c r="J12" i="12" s="1"/>
  <c r="J13" i="12" s="1"/>
</calcChain>
</file>

<file path=xl/sharedStrings.xml><?xml version="1.0" encoding="utf-8"?>
<sst xmlns="http://schemas.openxmlformats.org/spreadsheetml/2006/main" count="456" uniqueCount="284">
  <si>
    <t>Start</t>
  </si>
  <si>
    <t>Quiz</t>
  </si>
  <si>
    <t>Homework Review</t>
  </si>
  <si>
    <t>Lecture for Today</t>
  </si>
  <si>
    <t>Excel: Vlookup &amp; Simulation</t>
  </si>
  <si>
    <t>Compounding &amp; Periodicity</t>
  </si>
  <si>
    <t>Bonds (Question)</t>
  </si>
  <si>
    <t>A bond is a sequence of cash flows paid over time.</t>
  </si>
  <si>
    <t>Rule of 72 (Question)</t>
  </si>
  <si>
    <t>The amount of time it takes to double your money, at rate r%, is estimated by 72/r.</t>
  </si>
  <si>
    <t>Life Annuity Case (Question)</t>
  </si>
  <si>
    <t>Life Annuity Case</t>
  </si>
  <si>
    <t>Lecture for Next Class</t>
  </si>
  <si>
    <t>Geometric Series (Tab)</t>
  </si>
  <si>
    <t>CDF (Tab)</t>
  </si>
  <si>
    <t>Inverse CDF (Tab)</t>
  </si>
  <si>
    <t>Mutually Exclusive Events (Tab)</t>
  </si>
  <si>
    <t>In Class Project</t>
  </si>
  <si>
    <t>Code a bond</t>
  </si>
  <si>
    <t>Rule of 72</t>
  </si>
  <si>
    <t>Life Annuity Case Questions</t>
  </si>
  <si>
    <t>Class Survey</t>
  </si>
  <si>
    <t>Excel</t>
  </si>
  <si>
    <t>Excel Link</t>
  </si>
  <si>
    <t>Video Link</t>
  </si>
  <si>
    <t>Introduction</t>
  </si>
  <si>
    <t>Basics</t>
  </si>
  <si>
    <t>Named Ranges</t>
  </si>
  <si>
    <t>Array Calculations</t>
  </si>
  <si>
    <t>Dropdown Lists</t>
  </si>
  <si>
    <t>Vlookup</t>
  </si>
  <si>
    <t>vlookup &amp; Simulation</t>
  </si>
  <si>
    <t>vlookup</t>
  </si>
  <si>
    <t>Simulation</t>
  </si>
  <si>
    <t>Basic Simulation</t>
  </si>
  <si>
    <t>Offset</t>
  </si>
  <si>
    <t>Data Tables (for later)</t>
  </si>
  <si>
    <t>Datatables</t>
  </si>
  <si>
    <t>Video:</t>
  </si>
  <si>
    <t>Compounding</t>
  </si>
  <si>
    <t>NominalRate</t>
  </si>
  <si>
    <t>Extra detail on Continous Compounding:</t>
  </si>
  <si>
    <t>Label</t>
  </si>
  <si>
    <t>Periodicity</t>
  </si>
  <si>
    <t>EffectiveRate</t>
  </si>
  <si>
    <t>ContinuousRate</t>
  </si>
  <si>
    <t>semiannual</t>
  </si>
  <si>
    <t>quarterly</t>
  </si>
  <si>
    <t>monthly</t>
  </si>
  <si>
    <t>trading days</t>
  </si>
  <si>
    <t>calendar days</t>
  </si>
  <si>
    <t>Videos:</t>
  </si>
  <si>
    <t xml:space="preserve">  </t>
  </si>
  <si>
    <t>Continous Compounding 1</t>
  </si>
  <si>
    <t>https://drive.google.com/open?id=1e4MBnKxjQFYEaueUXr52vOcluboBrXk2</t>
  </si>
  <si>
    <t>Continous Compounding 2</t>
  </si>
  <si>
    <t>https://drive.google.com/open?id=1B7NoP4UEnitTYYijL9DH7sgazTm4k-1S</t>
  </si>
  <si>
    <t>Continous Compounding 3</t>
  </si>
  <si>
    <t>https://drive.google.com/open?id=1Dpk1utMflzWK43Nh3DrDzFBWAAFgl2nt</t>
  </si>
  <si>
    <t>Texbook: Page 1</t>
  </si>
  <si>
    <t>Logarithms</t>
  </si>
  <si>
    <r>
      <rPr>
        <sz val="20"/>
        <color theme="1"/>
        <rFont val="Calibri"/>
        <family val="2"/>
      </rPr>
      <t>aaaaa = a</t>
    </r>
    <r>
      <rPr>
        <vertAlign val="superscript"/>
        <sz val="20"/>
        <color theme="1"/>
        <rFont val="Calibri"/>
        <family val="2"/>
      </rPr>
      <t>5</t>
    </r>
  </si>
  <si>
    <t xml:space="preserve">Multiplying 5 a's is the same as a5 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</si>
  <si>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5</t>
    </r>
    <r>
      <rPr>
        <sz val="20"/>
        <color theme="1"/>
        <rFont val="Calibri"/>
        <family val="2"/>
      </rPr>
      <t xml:space="preserve"> = 5</t>
    </r>
  </si>
  <si>
    <t>a raised to what power equals a5?</t>
  </si>
  <si>
    <r>
      <rPr>
        <sz val="20"/>
        <color theme="1"/>
        <rFont val="Calibri"/>
        <family val="2"/>
      </rPr>
      <t>aaa * aa = a</t>
    </r>
    <r>
      <rPr>
        <vertAlign val="superscript"/>
        <sz val="20"/>
        <color theme="1"/>
        <rFont val="Calibri"/>
        <family val="2"/>
      </rPr>
      <t>5</t>
    </r>
  </si>
  <si>
    <t>Multiplying 3 a's and 2 a's is the same as multiplying 5 a's.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</si>
  <si>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3+2</t>
    </r>
    <r>
      <rPr>
        <sz val="20"/>
        <color theme="1"/>
        <rFont val="Calibri"/>
        <family val="2"/>
      </rPr>
      <t xml:space="preserve"> = 5</t>
    </r>
  </si>
  <si>
    <t>So 3 and 2 are just adding up the times a is multiplied.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</si>
  <si>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(a</t>
    </r>
    <r>
      <rPr>
        <vertAlign val="superscript"/>
        <sz val="20"/>
        <color theme="1"/>
        <rFont val="Calibri"/>
        <family val="2"/>
      </rPr>
      <t>3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 = 5</t>
    </r>
  </si>
  <si>
    <t>And, the log is just also counting the times a is multiplied.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</si>
  <si>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3</t>
    </r>
    <r>
      <rPr>
        <sz val="20"/>
        <color theme="1"/>
        <rFont val="Calibri (Body)"/>
      </rPr>
      <t>+ log</t>
    </r>
    <r>
      <rPr>
        <vertAlign val="subscript"/>
        <sz val="20"/>
        <color theme="1"/>
        <rFont val="Calibri (Body)"/>
      </rPr>
      <t>a</t>
    </r>
    <r>
      <rPr>
        <sz val="20"/>
        <color theme="1"/>
        <rFont val="Calibri (Body)"/>
      </rPr>
      <t>a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 (Body)"/>
      </rPr>
      <t xml:space="preserve"> = 5</t>
    </r>
  </si>
  <si>
    <t>So the logs of a2 and a3 are just adding up the times a is multiplied.</t>
  </si>
  <si>
    <t>Textbook: Page 3</t>
  </si>
  <si>
    <t>Time Value of Money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</si>
  <si>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0</t>
    </r>
  </si>
  <si>
    <t>You have an initial amount of money, aka Principal, at time 0.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</si>
  <si>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+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>r</t>
    </r>
    <r>
      <rPr>
        <vertAlign val="subscript"/>
        <sz val="24"/>
        <color theme="1"/>
        <rFont val="Calibri (Body)"/>
      </rPr>
      <t>1</t>
    </r>
  </si>
  <si>
    <t>At time 1, your principal is the amount of money you started with plus what you earned.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</si>
  <si>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+ 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>r</t>
    </r>
    <r>
      <rPr>
        <vertAlign val="subscript"/>
        <sz val="24"/>
        <color theme="1"/>
        <rFont val="Calibri (Body)"/>
      </rPr>
      <t>2</t>
    </r>
  </si>
  <si>
    <t>At time 1, your principal is the amount of money you started with plus what you earned over period 2.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</si>
  <si>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 (Body)"/>
      </rPr>
      <t>)</t>
    </r>
  </si>
  <si>
    <r>
      <rPr>
        <sz val="24"/>
        <color theme="1"/>
        <rFont val="Calibri"/>
        <family val="2"/>
      </rPr>
      <t>We can restate that more elegantly by factoring out P</t>
    </r>
    <r>
      <rPr>
        <vertAlign val="subscript"/>
        <sz val="24"/>
        <color theme="1"/>
        <rFont val="Calibri (Body)"/>
      </rPr>
      <t>1</t>
    </r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</si>
  <si>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 (Body)"/>
      </rPr>
      <t>)</t>
    </r>
  </si>
  <si>
    <t>And, we can do this for the first period as well.</t>
  </si>
  <si>
    <t>Notice how we are creating multipliers by adding 1 to our rates.</t>
  </si>
  <si>
    <t>We can substitute the definition of P1 above into P2 above that.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</si>
  <si>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>)(1+r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 (Body)"/>
      </rPr>
      <t>)</t>
    </r>
  </si>
  <si>
    <t>We can see how we get from P0 to P2 by way of rate multipliers.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</si>
  <si>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t+1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t+1</t>
    </r>
    <r>
      <rPr>
        <sz val="24"/>
        <color theme="1"/>
        <rFont val="Calibri (Body)"/>
      </rPr>
      <t>)</t>
    </r>
  </si>
  <si>
    <t>We can state this generally.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</si>
  <si>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</t>
    </r>
    <r>
      <rPr>
        <sz val="24"/>
        <color theme="1"/>
        <rFont val="Symbol"/>
        <charset val="2"/>
      </rPr>
      <t>P</t>
    </r>
    <r>
      <rPr>
        <sz val="24"/>
        <color theme="1"/>
        <rFont val="Calibri"/>
        <family val="2"/>
      </rPr>
      <t>(1+r</t>
    </r>
    <r>
      <rPr>
        <vertAlign val="subscript"/>
        <sz val="24"/>
        <color theme="1"/>
        <rFont val="Calibri (Body)"/>
      </rPr>
      <t>i</t>
    </r>
    <r>
      <rPr>
        <sz val="24"/>
        <color theme="1"/>
        <rFont val="Calibri (Body)"/>
      </rPr>
      <t>)</t>
    </r>
  </si>
  <si>
    <t>We can get from P0 to a final time T by way of rate multipliers.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</si>
  <si>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 (Body)"/>
      </rPr>
      <t>)</t>
    </r>
    <r>
      <rPr>
        <vertAlign val="superscript"/>
        <sz val="24"/>
        <color theme="1"/>
        <rFont val="Calibri (Body)"/>
      </rPr>
      <t>T</t>
    </r>
  </si>
  <si>
    <t>If the rates are the same every period, then this is simpler.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</si>
  <si>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 (Body)"/>
      </rPr>
      <t>)</t>
    </r>
    <r>
      <rPr>
        <vertAlign val="superscript"/>
        <sz val="24"/>
        <color theme="1"/>
        <rFont val="Calibri (Body)"/>
      </rPr>
      <t>-T</t>
    </r>
    <r>
      <rPr>
        <sz val="24"/>
        <color theme="1"/>
        <rFont val="Calibri (Body)"/>
      </rPr>
      <t xml:space="preserve"> = P</t>
    </r>
    <r>
      <rPr>
        <vertAlign val="subscript"/>
        <sz val="24"/>
        <color theme="1"/>
        <rFont val="Calibri (Body)"/>
      </rPr>
      <t>0</t>
    </r>
  </si>
  <si>
    <t>And we can go backwards to P0, i.e. 'discount', by dividing PT by the multipler.</t>
  </si>
  <si>
    <t>Textbook: Page 8</t>
  </si>
  <si>
    <t>Combinatorics</t>
  </si>
  <si>
    <t>Order</t>
  </si>
  <si>
    <t>How many orders can the letters in the word 'train' come in?</t>
  </si>
  <si>
    <t>Permutation</t>
  </si>
  <si>
    <t>Theres a race with 5 horses.  How many orders can the horses come in 1st, 2nd, and 3rd place?</t>
  </si>
  <si>
    <t>Order with repetition</t>
  </si>
  <si>
    <t>How many orders can the letters in the word 'moon' come in?</t>
  </si>
  <si>
    <t>Choice</t>
  </si>
  <si>
    <t>How many orders for the letters 'pppuuu'.  Note p can stand for 'picked' and u for 'unpicked'?</t>
  </si>
  <si>
    <t>Binomial</t>
  </si>
  <si>
    <t>How many orders for the letters 'pppqqq'.  Note p can stand for 'success' and q for 'failure'?</t>
  </si>
  <si>
    <t>Trees with choice</t>
  </si>
  <si>
    <r>
      <rPr>
        <sz val="20"/>
        <color theme="1"/>
        <rFont val="Calibri"/>
        <family val="2"/>
      </rPr>
      <t>How many paths to the S</t>
    </r>
    <r>
      <rPr>
        <vertAlign val="subscript"/>
        <sz val="20"/>
        <color theme="1"/>
        <rFont val="Calibri (Body)"/>
      </rPr>
      <t>0</t>
    </r>
    <r>
      <rPr>
        <sz val="20"/>
        <color theme="1"/>
        <rFont val="Calibri"/>
        <family val="2"/>
      </rPr>
      <t>d on the last column?</t>
    </r>
  </si>
  <si>
    <t>Binomial Distribution</t>
  </si>
  <si>
    <t>What is the probability of k successes out of n trials?</t>
  </si>
  <si>
    <t>nCk p^k q^(n-k)</t>
  </si>
  <si>
    <t>&lt;- back to Combinatorics</t>
  </si>
  <si>
    <t>1st Place</t>
  </si>
  <si>
    <t>2nd Place</t>
  </si>
  <si>
    <t>3rd Place</t>
  </si>
  <si>
    <t>4th Place</t>
  </si>
  <si>
    <t>5th Place</t>
  </si>
  <si>
    <t>(\_/)</t>
  </si>
  <si>
    <t>|OO|</t>
  </si>
  <si>
    <t>(0 0)</t>
  </si>
  <si>
    <t>M</t>
  </si>
  <si>
    <t>O</t>
  </si>
  <si>
    <t>N</t>
  </si>
  <si>
    <t>https://en.wikipedia.org/wiki/Hey_Diddle_Diddle</t>
  </si>
  <si>
    <t>C</t>
  </si>
  <si>
    <t>U</t>
  </si>
  <si>
    <t>Textbook:</t>
  </si>
  <si>
    <t>Page 9</t>
  </si>
  <si>
    <t>Geometric Series</t>
  </si>
  <si>
    <t>let v = 1/(1+r)</t>
  </si>
  <si>
    <t>X</t>
  </si>
  <si>
    <t>=</t>
  </si>
  <si>
    <r>
      <rPr>
        <sz val="20"/>
        <color theme="1"/>
        <rFont val="Calibri"/>
        <family val="2"/>
      </rPr>
      <t>v</t>
    </r>
    <r>
      <rPr>
        <vertAlign val="super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 xml:space="preserve"> + v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+ v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 xml:space="preserve"> + … + v</t>
    </r>
    <r>
      <rPr>
        <vertAlign val="superscript"/>
        <sz val="20"/>
        <color theme="1"/>
        <rFont val="Calibri (Body)"/>
      </rPr>
      <t>n</t>
    </r>
  </si>
  <si>
    <t>vX</t>
  </si>
  <si>
    <r>
      <rPr>
        <sz val="20"/>
        <color theme="1"/>
        <rFont val="Calibri"/>
        <family val="2"/>
      </rPr>
      <t>v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+ v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 xml:space="preserve"> + v</t>
    </r>
    <r>
      <rPr>
        <vertAlign val="superscript"/>
        <sz val="20"/>
        <color theme="1"/>
        <rFont val="Calibri (Body)"/>
      </rPr>
      <t>4</t>
    </r>
    <r>
      <rPr>
        <sz val="20"/>
        <color theme="1"/>
        <rFont val="Calibri"/>
        <family val="2"/>
      </rPr>
      <t xml:space="preserve"> + … + v</t>
    </r>
    <r>
      <rPr>
        <vertAlign val="superscript"/>
        <sz val="20"/>
        <color theme="1"/>
        <rFont val="Calibri (Body)"/>
      </rPr>
      <t>n+1</t>
    </r>
  </si>
  <si>
    <t>X-vX</t>
  </si>
  <si>
    <r>
      <rPr>
        <sz val="20"/>
        <color theme="1"/>
        <rFont val="Calibri"/>
        <family val="2"/>
      </rPr>
      <t>v</t>
    </r>
    <r>
      <rPr>
        <vertAlign val="super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 xml:space="preserve"> - v</t>
    </r>
    <r>
      <rPr>
        <vertAlign val="superscript"/>
        <sz val="20"/>
        <color theme="1"/>
        <rFont val="Calibri (Body)"/>
      </rPr>
      <t>n+1</t>
    </r>
  </si>
  <si>
    <t>X(1-v)</t>
  </si>
  <si>
    <r>
      <rPr>
        <sz val="20"/>
        <color theme="1"/>
        <rFont val="Calibri"/>
        <family val="2"/>
      </rPr>
      <t>v</t>
    </r>
    <r>
      <rPr>
        <vertAlign val="super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 xml:space="preserve"> - v</t>
    </r>
    <r>
      <rPr>
        <vertAlign val="superscript"/>
        <sz val="20"/>
        <color theme="1"/>
        <rFont val="Calibri (Body)"/>
      </rPr>
      <t>n+1</t>
    </r>
  </si>
  <si>
    <r>
      <rPr>
        <sz val="20"/>
        <color theme="1"/>
        <rFont val="Calibri"/>
        <family val="2"/>
      </rPr>
      <t>(v</t>
    </r>
    <r>
      <rPr>
        <vertAlign val="super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 xml:space="preserve"> - v</t>
    </r>
    <r>
      <rPr>
        <vertAlign val="superscript"/>
        <sz val="20"/>
        <color theme="1"/>
        <rFont val="Calibri (Body)"/>
      </rPr>
      <t>n+1</t>
    </r>
    <r>
      <rPr>
        <sz val="20"/>
        <color theme="1"/>
        <rFont val="Calibri (Body)"/>
      </rPr>
      <t>)/(1-v)</t>
    </r>
  </si>
  <si>
    <t>CDF_Dice</t>
  </si>
  <si>
    <t>die1</t>
  </si>
  <si>
    <t>die2</t>
  </si>
  <si>
    <t>sum</t>
  </si>
  <si>
    <t>i</t>
  </si>
  <si>
    <t>Count</t>
  </si>
  <si>
    <t>PDF</t>
  </si>
  <si>
    <t>CDF</t>
  </si>
  <si>
    <t>Dice</t>
  </si>
  <si>
    <t>Total</t>
  </si>
  <si>
    <t>InverseCDF</t>
  </si>
  <si>
    <t>Inverse CDF (2.11; p20)</t>
  </si>
  <si>
    <t>The probabilty that a car is less than 3 years old is .7.</t>
  </si>
  <si>
    <t>P[CarAge &lt; 3] = .7</t>
  </si>
  <si>
    <t>We can represent that probability with a CDF:</t>
  </si>
  <si>
    <r>
      <rPr>
        <sz val="20"/>
        <color theme="1"/>
        <rFont val="Calibri"/>
        <family val="2"/>
      </rPr>
      <t>F</t>
    </r>
    <r>
      <rPr>
        <vertAlign val="subscript"/>
        <sz val="20"/>
        <color theme="1"/>
        <rFont val="Calibri (Body)"/>
      </rPr>
      <t>CarAge</t>
    </r>
    <r>
      <rPr>
        <sz val="20"/>
        <color theme="1"/>
        <rFont val="Calibri"/>
        <family val="2"/>
      </rPr>
      <t>(3) = .7</t>
    </r>
  </si>
  <si>
    <t>We can then invert that function to do this backwards.</t>
  </si>
  <si>
    <t>For example: What is the age of a car that 70% of cars are less than?</t>
  </si>
  <si>
    <r>
      <rPr>
        <sz val="20"/>
        <color theme="1"/>
        <rFont val="Calibri"/>
        <family val="2"/>
      </rPr>
      <t>F</t>
    </r>
    <r>
      <rPr>
        <vertAlign val="subscript"/>
        <sz val="20"/>
        <color theme="1"/>
        <rFont val="Calibri (Body)"/>
      </rPr>
      <t>CarAge</t>
    </r>
    <r>
      <rPr>
        <vertAlign val="superscript"/>
        <sz val="20"/>
        <color theme="1"/>
        <rFont val="Calibri (Body)"/>
      </rPr>
      <t>-1</t>
    </r>
    <r>
      <rPr>
        <sz val="20"/>
        <color theme="1"/>
        <rFont val="Calibri"/>
        <family val="2"/>
      </rPr>
      <t>(.7) = 3</t>
    </r>
  </si>
  <si>
    <t>The inverse function can be used for simulation:</t>
  </si>
  <si>
    <r>
      <rPr>
        <sz val="20"/>
        <color theme="1"/>
        <rFont val="Calibri"/>
        <family val="2"/>
      </rPr>
      <t>F</t>
    </r>
    <r>
      <rPr>
        <vertAlign val="subscript"/>
        <sz val="20"/>
        <color theme="1"/>
        <rFont val="Calibri (Body)"/>
      </rPr>
      <t>CarAge</t>
    </r>
    <r>
      <rPr>
        <vertAlign val="superscript"/>
        <sz val="20"/>
        <color theme="1"/>
        <rFont val="Calibri (Body)"/>
      </rPr>
      <t>-1</t>
    </r>
    <r>
      <rPr>
        <sz val="20"/>
        <color theme="1"/>
        <rFont val="Calibri"/>
        <family val="2"/>
      </rPr>
      <t>(rand()) = X</t>
    </r>
  </si>
  <si>
    <t>Example:</t>
  </si>
  <si>
    <t>=NORM.S.INV(0.9772)</t>
  </si>
  <si>
    <t>=NORM.S.DIST(2,1)</t>
  </si>
  <si>
    <t>BasicProbability</t>
  </si>
  <si>
    <t>Mutually exclusive events (2.2 &amp; 2.12; p15,21)</t>
  </si>
  <si>
    <t>A stock either goes up, goes down, or remains unchanged?</t>
  </si>
  <si>
    <t>What is the probability that a stock either goes up or goes down or remains unchanged?</t>
  </si>
  <si>
    <t>This is a demonstration of The Law of Total Probability.</t>
  </si>
  <si>
    <t>Independent events (2.13, p22)</t>
  </si>
  <si>
    <t>If event A doesn't tell you anything about the probability of event B occuring, and …</t>
  </si>
  <si>
    <t>Event B doesn't tell you anything about the probability of event A occuring, then …</t>
  </si>
  <si>
    <t>A and B are independent.</t>
  </si>
  <si>
    <t>If A and B are independent, then P(A&amp;B) = PA * PB</t>
  </si>
  <si>
    <t>Class 3 Pre-work</t>
  </si>
  <si>
    <t>Chapter 1 questions 8-10.</t>
  </si>
  <si>
    <t>Chapter 2 questions 1-4</t>
  </si>
  <si>
    <t>Reading Sections from Chapter 2</t>
  </si>
  <si>
    <t>2.1 Discrete Random Variable</t>
  </si>
  <si>
    <t>2.2 Discrete Random Variable</t>
  </si>
  <si>
    <t>2.3 Continuous Random Variable</t>
  </si>
  <si>
    <t>2.11 Inverse CDF</t>
  </si>
  <si>
    <t>2.12 Sets of events</t>
  </si>
  <si>
    <t>2.13 Independence</t>
  </si>
  <si>
    <t>2.13+ Contingency Table</t>
  </si>
  <si>
    <t>Task</t>
  </si>
  <si>
    <t>Minutes</t>
  </si>
  <si>
    <t>Points</t>
  </si>
  <si>
    <t>Model a bond</t>
  </si>
  <si>
    <t>Log Scale</t>
  </si>
  <si>
    <t>Bond Calculation</t>
  </si>
  <si>
    <t>Model a bond manually in Excel.</t>
  </si>
  <si>
    <t>Do not use any premade Excel functions.</t>
  </si>
  <si>
    <t>Assume annual payments.</t>
  </si>
  <si>
    <t>Face</t>
  </si>
  <si>
    <t>ytm</t>
  </si>
  <si>
    <t>coupon</t>
  </si>
  <si>
    <t>maturity</t>
  </si>
  <si>
    <t>Surf the web for The Rule of 72.</t>
  </si>
  <si>
    <t>Display the calculations that motivate the rule of 72.</t>
  </si>
  <si>
    <t>Make a chart displaying the time to double that corresponds to different rates.</t>
  </si>
  <si>
    <t>Where is the rule of 72 most accurate?</t>
  </si>
  <si>
    <t>Is there a rule of thumb to enhance the rule of 72?</t>
  </si>
  <si>
    <t>A trader boasts that he's earned at least a 25% return each year for the last 8 years.</t>
  </si>
  <si>
    <t>If he started with $100,000, using the rule of 72, estimate how much principle he currently has.</t>
  </si>
  <si>
    <t>Bitcoin</t>
  </si>
  <si>
    <t>Date</t>
  </si>
  <si>
    <t>Adj Close</t>
  </si>
  <si>
    <t>Make a scatter plot of the data vectors below.</t>
  </si>
  <si>
    <t>Yahoo Finance</t>
  </si>
  <si>
    <t>What's wrong with it?</t>
  </si>
  <si>
    <t>Take the log of the y values and plot again.</t>
  </si>
  <si>
    <t>x</t>
  </si>
  <si>
    <t>y</t>
  </si>
  <si>
    <t>LifeAnnuityCaseIntro</t>
  </si>
  <si>
    <t>ModelTour</t>
  </si>
  <si>
    <t>Introdution</t>
  </si>
  <si>
    <t>A life annuity is a financial product that you buy from a life insurance company.</t>
  </si>
  <si>
    <t>It pays a you a fixed amount of money for as long as you live.</t>
  </si>
  <si>
    <t>This protects you from outliving your money.</t>
  </si>
  <si>
    <t>Of course, the insurance company needs to make money, so they will price this financial product accordingly.</t>
  </si>
  <si>
    <t>To find the value of the annuity, the insurance company considers your probability of survival.</t>
  </si>
  <si>
    <t>Excel Practice Questions</t>
  </si>
  <si>
    <t>E1.</t>
  </si>
  <si>
    <t>What is the impact of raising the discount rate by 1%?</t>
  </si>
  <si>
    <t>E2.</t>
  </si>
  <si>
    <t>What is the impact if the probabilty of death increases by 2% each year instead of 1% each year?</t>
  </si>
  <si>
    <t>E3.</t>
  </si>
  <si>
    <t>What is the value for an annuity with the same specification but it begins at age 70? (You'll need to make a larger version)</t>
  </si>
  <si>
    <t>Tip: Note that the probability of death is linked to the actual age.</t>
  </si>
  <si>
    <t>P(S)</t>
  </si>
  <si>
    <t>Probability of surviving up to time t</t>
  </si>
  <si>
    <t>Probability of dying at time t</t>
  </si>
  <si>
    <t>r</t>
  </si>
  <si>
    <t>Discount rate</t>
  </si>
  <si>
    <t>Promised payment amount</t>
  </si>
  <si>
    <t>Age</t>
  </si>
  <si>
    <t>t</t>
  </si>
  <si>
    <t>PV</t>
  </si>
  <si>
    <t>PVCF</t>
  </si>
  <si>
    <t>value</t>
  </si>
  <si>
    <t>What is the rule of 72?</t>
  </si>
  <si>
    <t>What is continuous compounding?</t>
  </si>
  <si>
    <t>How do you use an inverse CDF to simulate random draws?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</si>
  <si>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</si>
  <si>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</si>
  <si>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</si>
  <si>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</si>
  <si>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</si>
  <si>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</si>
  <si>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</si>
  <si>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</si>
  <si>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</si>
  <si>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</si>
  <si>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</si>
  <si>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</si>
  <si>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</si>
  <si>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</si>
  <si>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</si>
  <si>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</si>
  <si>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</si>
  <si>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</si>
  <si>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</si>
  <si>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</si>
  <si>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</si>
  <si>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</si>
  <si>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</si>
  <si>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</si>
  <si>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</si>
  <si>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</si>
  <si>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</si>
  <si>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</si>
  <si>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</si>
  <si>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</si>
  <si>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</si>
  <si>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</si>
  <si>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</si>
  <si>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</si>
  <si>
    <t>Create a function that prices a bond given the following inputs:</t>
  </si>
  <si>
    <t>Use the function to value the bond in question 1_ModelABond.</t>
  </si>
  <si>
    <t>P(d)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</si>
</sst>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"/>
    <numFmt numFmtId="166" formatCode="_(&quot;$&quot;* #,##0_);_(&quot;$&quot;* \(#,##0\);_(&quot;$&quot;* &quot;-&quot;??_);_(@_)"/>
    <numFmt numFmtId="167" formatCode="0.0%"/>
    <numFmt numFmtId="168" formatCode="_(* #,##0_);_(* \(#,##0\);_(* &quot;-&quot;??_);_(@_)"/>
  </numFmts>
  <fonts count="30" x14ac:knownFonts="1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12"/>
      <color rgb="FF0000FF"/>
      <name val="Calibri"/>
      <family val="2"/>
    </font>
    <font>
      <sz val="20"/>
      <color rgb="FF00000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20"/>
      <color rgb="FFD8D8D8"/>
      <name val="Calibri"/>
      <family val="2"/>
    </font>
    <font>
      <u/>
      <sz val="20"/>
      <color theme="10"/>
      <name val="Calibri"/>
      <family val="2"/>
    </font>
    <font>
      <u/>
      <sz val="12"/>
      <color rgb="FFD8D8D8"/>
      <name val="Calibri"/>
      <family val="2"/>
    </font>
    <font>
      <u/>
      <sz val="12"/>
      <color theme="10"/>
      <name val="Calibri"/>
      <family val="2"/>
    </font>
    <font>
      <sz val="24"/>
      <color theme="1"/>
      <name val="Calibri"/>
      <family val="2"/>
    </font>
    <font>
      <u/>
      <sz val="20"/>
      <color theme="10"/>
      <name val="Calibri"/>
      <family val="2"/>
    </font>
    <font>
      <sz val="20"/>
      <color rgb="FFFF0000"/>
      <name val="Calibri"/>
      <family val="2"/>
    </font>
    <font>
      <sz val="20"/>
      <color theme="0"/>
      <name val="Calibri"/>
      <family val="2"/>
    </font>
    <font>
      <sz val="20"/>
      <color rgb="FF0070C0"/>
      <name val="Calibri"/>
      <family val="2"/>
    </font>
    <font>
      <sz val="20"/>
      <color rgb="FF00B050"/>
      <name val="Calibri"/>
      <family val="2"/>
    </font>
    <font>
      <sz val="20"/>
      <color rgb="FFFFFF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vertAlign val="superscript"/>
      <sz val="20"/>
      <color theme="1"/>
      <name val="Calibri"/>
      <family val="2"/>
    </font>
    <font>
      <vertAlign val="subscript"/>
      <sz val="20"/>
      <color theme="1"/>
      <name val="Calibri"/>
      <family val="2"/>
    </font>
    <font>
      <sz val="20"/>
      <color theme="1"/>
      <name val="Calibri (Body)"/>
    </font>
    <font>
      <vertAlign val="subscript"/>
      <sz val="20"/>
      <color theme="1"/>
      <name val="Calibri (Body)"/>
    </font>
    <font>
      <vertAlign val="superscript"/>
      <sz val="20"/>
      <color theme="1"/>
      <name val="Calibri (Body)"/>
    </font>
    <font>
      <vertAlign val="subscript"/>
      <sz val="24"/>
      <color theme="1"/>
      <name val="Calibri (Body)"/>
    </font>
    <font>
      <sz val="24"/>
      <color theme="1"/>
      <name val="Calibri (Body)"/>
    </font>
    <font>
      <sz val="24"/>
      <color theme="1"/>
      <name val="Symbol"/>
      <charset val="2"/>
    </font>
    <font>
      <vertAlign val="superscript"/>
      <sz val="24"/>
      <color theme="1"/>
      <name val="Calibri (Body)"/>
    </font>
    <font>
      <u/>
      <sz val="12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D8D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/>
    <xf numFmtId="0" fontId="5" fillId="2" borderId="1" xfId="0" applyFont="1" applyFill="1" applyBorder="1"/>
    <xf numFmtId="0" fontId="1" fillId="3" borderId="1" xfId="0" applyFont="1" applyFill="1" applyBorder="1"/>
    <xf numFmtId="0" fontId="6" fillId="3" borderId="1" xfId="0" applyFont="1" applyFill="1" applyBorder="1"/>
    <xf numFmtId="9" fontId="1" fillId="3" borderId="1" xfId="0" applyNumberFormat="1" applyFont="1" applyFill="1" applyBorder="1"/>
    <xf numFmtId="164" fontId="1" fillId="3" borderId="1" xfId="0" applyNumberFormat="1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9" fillId="2" borderId="1" xfId="0" applyFont="1" applyFill="1" applyBorder="1"/>
    <xf numFmtId="0" fontId="1" fillId="4" borderId="1" xfId="0" applyFont="1" applyFill="1" applyBorder="1"/>
    <xf numFmtId="0" fontId="0" fillId="5" borderId="0" xfId="0" applyFill="1"/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5" fillId="4" borderId="1" xfId="0" applyFont="1" applyFill="1" applyBorder="1"/>
    <xf numFmtId="2" fontId="1" fillId="4" borderId="1" xfId="0" applyNumberFormat="1" applyFont="1" applyFill="1" applyBorder="1"/>
    <xf numFmtId="0" fontId="10" fillId="4" borderId="1" xfId="0" applyFont="1" applyFill="1" applyBorder="1" applyAlignment="1">
      <alignment horizontal="left"/>
    </xf>
    <xf numFmtId="0" fontId="6" fillId="6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" fillId="7" borderId="1" xfId="0" applyFont="1" applyFill="1" applyBorder="1"/>
    <xf numFmtId="0" fontId="2" fillId="7" borderId="1" xfId="0" applyFont="1" applyFill="1" applyBorder="1"/>
    <xf numFmtId="0" fontId="0" fillId="8" borderId="0" xfId="0" applyFill="1"/>
    <xf numFmtId="0" fontId="3" fillId="7" borderId="1" xfId="0" applyFont="1" applyFill="1" applyBorder="1"/>
    <xf numFmtId="0" fontId="4" fillId="7" borderId="1" xfId="0" applyFont="1" applyFill="1" applyBorder="1" applyAlignment="1">
      <alignment horizontal="left"/>
    </xf>
    <xf numFmtId="0" fontId="5" fillId="7" borderId="1" xfId="0" applyFont="1" applyFill="1" applyBorder="1"/>
    <xf numFmtId="1" fontId="1" fillId="9" borderId="1" xfId="0" applyNumberFormat="1" applyFont="1" applyFill="1" applyBorder="1"/>
    <xf numFmtId="1" fontId="1" fillId="7" borderId="1" xfId="0" quotePrefix="1" applyNumberFormat="1" applyFont="1" applyFill="1" applyBorder="1"/>
    <xf numFmtId="165" fontId="1" fillId="9" borderId="1" xfId="0" applyNumberFormat="1" applyFont="1" applyFill="1" applyBorder="1"/>
    <xf numFmtId="165" fontId="1" fillId="7" borderId="1" xfId="0" quotePrefix="1" applyNumberFormat="1" applyFont="1" applyFill="1" applyBorder="1"/>
    <xf numFmtId="0" fontId="1" fillId="7" borderId="1" xfId="0" applyFont="1" applyFill="1" applyBorder="1" applyAlignment="1">
      <alignment horizontal="right"/>
    </xf>
    <xf numFmtId="0" fontId="1" fillId="7" borderId="1" xfId="0" quotePrefix="1" applyFont="1" applyFill="1" applyBorder="1"/>
    <xf numFmtId="0" fontId="1" fillId="7" borderId="2" xfId="0" applyFont="1" applyFill="1" applyBorder="1"/>
    <xf numFmtId="0" fontId="4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9" fontId="1" fillId="7" borderId="1" xfId="0" applyNumberFormat="1" applyFont="1" applyFill="1" applyBorder="1"/>
    <xf numFmtId="168" fontId="1" fillId="7" borderId="1" xfId="0" applyNumberFormat="1" applyFont="1" applyFill="1" applyBorder="1"/>
    <xf numFmtId="0" fontId="15" fillId="7" borderId="1" xfId="0" applyFont="1" applyFill="1" applyBorder="1" applyAlignment="1">
      <alignment horizontal="center"/>
    </xf>
    <xf numFmtId="167" fontId="1" fillId="7" borderId="1" xfId="0" applyNumberFormat="1" applyFont="1" applyFill="1" applyBorder="1"/>
    <xf numFmtId="0" fontId="6" fillId="10" borderId="1" xfId="0" applyFont="1" applyFill="1" applyBorder="1"/>
    <xf numFmtId="0" fontId="1" fillId="10" borderId="1" xfId="0" applyFont="1" applyFill="1" applyBorder="1"/>
    <xf numFmtId="0" fontId="18" fillId="8" borderId="0" xfId="0" applyFont="1" applyFill="1"/>
    <xf numFmtId="14" fontId="19" fillId="8" borderId="0" xfId="0" applyNumberFormat="1" applyFont="1" applyFill="1"/>
    <xf numFmtId="0" fontId="1" fillId="10" borderId="1" xfId="0" applyFont="1" applyFill="1" applyBorder="1" applyAlignment="1">
      <alignment horizontal="center"/>
    </xf>
    <xf numFmtId="166" fontId="1" fillId="7" borderId="1" xfId="0" applyNumberFormat="1" applyFont="1" applyFill="1" applyBorder="1"/>
    <xf numFmtId="0" fontId="29" fillId="4" borderId="1" xfId="1" applyFill="1" applyBorder="1"/>
    <xf numFmtId="2" fontId="29" fillId="4" borderId="1" xfId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50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114300</xdr:rowOff>
    </xdr:from>
    <xdr:ext cx="4486275" cy="3810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107625" y="1879763"/>
          <a:ext cx="4476750" cy="38004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e to Continuous Compounding:</a:t>
          </a: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  = (1+1/n)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  = (1+1/m)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</a:t>
          </a: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| m = n/r</a:t>
          </a: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  = (1+r/n)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(n/r)</a:t>
          </a: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</a:t>
          </a: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(1+r/n)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(n/r)*r</a:t>
          </a: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</a:t>
          </a:r>
          <a:r>
            <a:rPr lang="en-US" sz="20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(1+r/n)</a:t>
          </a:r>
          <a:r>
            <a:rPr lang="en-US" sz="2000" b="0" i="0" u="none" strike="noStrike" baseline="30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9</xdr:row>
      <xdr:rowOff>161925</xdr:rowOff>
    </xdr:from>
    <xdr:ext cx="3028950" cy="2676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7239000" cy="9039225"/>
    <xdr:pic>
      <xdr:nvPicPr>
        <xdr:cNvPr id="2" name="image2.jpg" descr="Items Similar To The Cow Jumped Over The Moon Printable 8x10 Nursery | Moon  quilt, Cow drawing, Cow and moo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800100</xdr:colOff>
      <xdr:row>4</xdr:row>
      <xdr:rowOff>19050</xdr:rowOff>
    </xdr:from>
    <xdr:ext cx="6496050" cy="4781550"/>
    <xdr:pic>
      <xdr:nvPicPr>
        <xdr:cNvPr id="2" name="image3.jpg" descr="The Difference Between Making A Choice And A Decision - InLight Coach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6</xdr:row>
      <xdr:rowOff>209550</xdr:rowOff>
    </xdr:from>
    <xdr:ext cx="3733800" cy="7048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171450</xdr:rowOff>
    </xdr:from>
    <xdr:ext cx="9820275" cy="4533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/>
      </xdr:nvSpPr>
      <xdr:spPr>
        <a:xfrm>
          <a:off x="440625" y="1517813"/>
          <a:ext cx="9810750" cy="45243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face = 2000000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ytm = .03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coupon = .04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maturity = 10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def Bond(face,ytm,coupon,maturity):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pfcf = 0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i in range(maturity):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 = i+1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df = (1+ytm)**(-t)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cf = face * coupon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pfcf = pfcf + df * cf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#print(df*cf)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pvcf = pfcf + face*((1+ytm)**(-(maturity)))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return(pvcf)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 = Bond(face,ytm,coupon,maturity)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print(x)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blob/main/class2_LifeAnnuityCase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4K9GqdhUPk7yNV3OBOZqs2Ok2eNfBZlu" TargetMode="External"/><Relationship Id="rId13" Type="http://schemas.openxmlformats.org/officeDocument/2006/relationships/hyperlink" Target="https://github.com/DavidRomoff/iQRM_Files/raw/refs/heads/main/class1_excel_basic.xlsx" TargetMode="External"/><Relationship Id="rId3" Type="http://schemas.openxmlformats.org/officeDocument/2006/relationships/hyperlink" Target="https://drive.google.com/open?id=1u5I-6XBNl8K5cV4O1ITw2KPFvGEMMimV" TargetMode="External"/><Relationship Id="rId7" Type="http://schemas.openxmlformats.org/officeDocument/2006/relationships/hyperlink" Target="https://drive.google.com/open?id=1tSIql1HBP7IIbWPO_4tYWnsUDWnVdwGr" TargetMode="External"/><Relationship Id="rId12" Type="http://schemas.openxmlformats.org/officeDocument/2006/relationships/hyperlink" Target="https://drive.google.com/open?id=1pQ6XX9VrrUnf-fgjGbogTtugYv2sIXi0" TargetMode="External"/><Relationship Id="rId2" Type="http://schemas.openxmlformats.org/officeDocument/2006/relationships/hyperlink" Target="https://drive.google.com/open?id=1K9EIErby10rxGjA1oZOy0eEO5Tl04FT8" TargetMode="External"/><Relationship Id="rId1" Type="http://schemas.openxmlformats.org/officeDocument/2006/relationships/hyperlink" Target="https://github.com/DavidRomoff/iQRM_Files/raw/refs/heads/main/class1_excel_basic.xlsx" TargetMode="External"/><Relationship Id="rId6" Type="http://schemas.openxmlformats.org/officeDocument/2006/relationships/hyperlink" Target="https://github.com/DavidRomoff/iQRM_Files/raw/refs/heads/main/class1_excel_vlookup&amp;Simulation.xlsx" TargetMode="External"/><Relationship Id="rId11" Type="http://schemas.openxmlformats.org/officeDocument/2006/relationships/hyperlink" Target="https://github.com/DavidRomoff/iQRM_Files/raw/refs/heads/main/class1_excel_DataTables.xlsx" TargetMode="External"/><Relationship Id="rId5" Type="http://schemas.openxmlformats.org/officeDocument/2006/relationships/hyperlink" Target="https://drive.google.com/open?id=1v4XMIFeETOjk-8HbefMNWihzDFG-2FE1" TargetMode="External"/><Relationship Id="rId10" Type="http://schemas.openxmlformats.org/officeDocument/2006/relationships/hyperlink" Target="https://drive.google.com/open?id=1yUlgMcN8uLQNuNLs0sDbz94qS1l6Vv8L" TargetMode="External"/><Relationship Id="rId4" Type="http://schemas.openxmlformats.org/officeDocument/2006/relationships/hyperlink" Target="https://drive.google.com/open?id=1b_uZWCbl50OfBS5rONCMrb47BsWU5IzU" TargetMode="External"/><Relationship Id="rId9" Type="http://schemas.openxmlformats.org/officeDocument/2006/relationships/hyperlink" Target="https://github.com/DavidRomoff/iQRM_Files/raw/refs/heads/main/class1_Excel_Offset.xlsx" TargetMode="External"/><Relationship Id="rId14" Type="http://schemas.openxmlformats.org/officeDocument/2006/relationships/hyperlink" Target="https://github.com/DavidRomoff/iQRM_Files/raw/refs/heads/main/class1_excel_vlookup&amp;Simulation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B7NoP4UEnitTYYijL9DH7sgazTm4k-1S" TargetMode="External"/><Relationship Id="rId2" Type="http://schemas.openxmlformats.org/officeDocument/2006/relationships/hyperlink" Target="https://drive.google.com/open?id=1e4MBnKxjQFYEaueUXr52vOcluboBrXk2" TargetMode="External"/><Relationship Id="rId1" Type="http://schemas.openxmlformats.org/officeDocument/2006/relationships/hyperlink" Target="https://drive.google.com/open?id=1Cqb9D7w40-oeDDPzVQEOuVz47jMpmRZO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rive.google.com/open?id=1Dpk1utMflzWK43Nh3DrDzFBWAAFgl2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gIJMKgdDfBQRPmSuZvbxVpxes1_MGxs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mBXZGy56k-4CM0_Zt4y-nzbMYJDpW-M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open?id=1GqI3u06TzjY5dGE2_99nDAz6sO10QH9K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n.wikipedia.org/wiki/Hey_Diddle_Diddl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Xg7TW-0WbIDvMLjOeMeplwoAoUlICTuD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4GO5xcUqrEko-MXKOcg6p5FR5XBgjCyt/view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nsbZFmUB1jefDmpnH-NQDGBXLnF_TNRV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rive.google.com/open?id=1U9_bF2ahdbJgaeQn2ujMRYHnMyiZaCAZ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-D69wTCzPiJ-phOhXdJcwz1eufGvZeWJ&amp;authuser=davethemovie%40gmail.com&amp;usp=drive_fs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-4RFW2xExc0yWHbGIaMKiLp5slNtvuIN&amp;authuser=davethemovie%40gmail.com&amp;usp=drive_fs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-5Ch4jnsGR_7PdPfaTBEw-Ky28KRb4n0&amp;authuser=davethemovie%40gmail.com&amp;usp=drive_fs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I_uURP361iyDf85xHD4hQOXWgf9cohe5" TargetMode="External"/><Relationship Id="rId1" Type="http://schemas.openxmlformats.org/officeDocument/2006/relationships/hyperlink" Target="https://drive.google.com/open?id=1zUhVFesigwLV0nfhSscnnJIu_6AMqZ4b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I_uURP361iyDf85xHD4hQOXWgf9cohe5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 x14ac:dyDescent="0.2"/>
  <cols>
    <col min="1" max="1" width="10.83203125" style="30" customWidth="1"/>
    <col min="2" max="2" width="15.33203125" style="30" customWidth="1"/>
    <col min="3" max="26" width="10.83203125" style="30" customWidth="1"/>
    <col min="27" max="16384" width="11.1640625" style="30"/>
  </cols>
  <sheetData>
    <row r="1" spans="1:26" ht="25.5" customHeight="1" x14ac:dyDescent="0.3">
      <c r="A1" s="28"/>
      <c r="B1" s="29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29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29"/>
      <c r="C3" s="28" t="s">
        <v>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9"/>
      <c r="C4" s="28" t="s">
        <v>2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9" t="s">
        <v>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9"/>
      <c r="C7" s="28" t="s">
        <v>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9"/>
      <c r="C8" s="28" t="s">
        <v>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9"/>
      <c r="C9" s="28" t="s">
        <v>6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9"/>
      <c r="C10" s="28"/>
      <c r="D10" s="28" t="s">
        <v>7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9"/>
      <c r="C12" s="28" t="s">
        <v>8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9"/>
      <c r="C13" s="28"/>
      <c r="D13" s="28" t="s">
        <v>9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9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9"/>
      <c r="C15" s="28" t="s">
        <v>10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9"/>
      <c r="C16" s="28"/>
      <c r="D16" s="31" t="s">
        <v>11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9" t="s">
        <v>12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9"/>
      <c r="C19" s="28" t="s">
        <v>13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9"/>
      <c r="C20" s="28" t="s">
        <v>14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9"/>
      <c r="C21" s="28" t="s">
        <v>15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9"/>
      <c r="C22" s="28" t="s">
        <v>16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9" t="s">
        <v>17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9"/>
      <c r="C25" s="32" t="s">
        <v>18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9"/>
      <c r="C26" s="32" t="s">
        <v>19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9"/>
      <c r="C27" s="32" t="s">
        <v>20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9" t="s">
        <v>21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9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9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9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9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9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9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9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9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9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9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9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9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9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9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9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9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9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9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9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9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9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9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9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9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9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9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9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9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9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9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9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9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9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9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9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9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9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9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9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9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9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9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9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9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9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D16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999"/>
  <sheetViews>
    <sheetView workbookViewId="0"/>
  </sheetViews>
  <sheetFormatPr baseColWidth="10" defaultColWidth="11.1640625" defaultRowHeight="15" customHeight="1" x14ac:dyDescent="0.2"/>
  <cols>
    <col min="1" max="1" width="10.83203125" style="14" customWidth="1"/>
    <col min="2" max="2" width="32.6640625" style="14" customWidth="1"/>
    <col min="3" max="4" width="22" style="14" customWidth="1"/>
    <col min="5" max="26" width="10.83203125" style="14" customWidth="1"/>
    <col min="27" max="16384" width="11.1640625" style="14"/>
  </cols>
  <sheetData>
    <row r="1" spans="1:26" ht="25.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5.5" customHeight="1" x14ac:dyDescent="0.3">
      <c r="A2" s="13"/>
      <c r="B2" s="13" t="s">
        <v>22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5.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5.5" customHeight="1" x14ac:dyDescent="0.3">
      <c r="A4" s="13"/>
      <c r="B4" s="15"/>
      <c r="C4" s="16" t="s">
        <v>23</v>
      </c>
      <c r="D4" s="16" t="s">
        <v>24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5.5" customHeight="1" x14ac:dyDescent="0.3">
      <c r="A5" s="13"/>
      <c r="B5" s="15" t="s">
        <v>25</v>
      </c>
      <c r="C5" s="53" t="s">
        <v>26</v>
      </c>
      <c r="D5" s="17" t="s">
        <v>26</v>
      </c>
      <c r="E5" s="13"/>
      <c r="F5" s="18"/>
      <c r="G5" s="1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5.5" customHeight="1" x14ac:dyDescent="0.3">
      <c r="A6" s="13"/>
      <c r="B6" s="15" t="s">
        <v>27</v>
      </c>
      <c r="C6" s="53" t="s">
        <v>26</v>
      </c>
      <c r="D6" s="17" t="s">
        <v>27</v>
      </c>
      <c r="E6" s="13"/>
      <c r="F6" s="18"/>
      <c r="G6" s="1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5.5" customHeight="1" x14ac:dyDescent="0.3">
      <c r="A7" s="13"/>
      <c r="B7" s="15" t="s">
        <v>28</v>
      </c>
      <c r="C7" s="53" t="s">
        <v>26</v>
      </c>
      <c r="D7" s="17" t="s">
        <v>28</v>
      </c>
      <c r="E7" s="13"/>
      <c r="F7" s="18"/>
      <c r="G7" s="1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5.5" customHeight="1" x14ac:dyDescent="0.3">
      <c r="A8" s="13"/>
      <c r="B8" s="15" t="s">
        <v>29</v>
      </c>
      <c r="C8" s="53" t="s">
        <v>26</v>
      </c>
      <c r="D8" s="17" t="s">
        <v>29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5.5" customHeight="1" x14ac:dyDescent="0.3">
      <c r="A9" s="13"/>
      <c r="B9" s="15" t="s">
        <v>30</v>
      </c>
      <c r="C9" s="53" t="s">
        <v>31</v>
      </c>
      <c r="D9" s="17" t="s">
        <v>32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5.5" customHeight="1" x14ac:dyDescent="0.3">
      <c r="A10" s="13"/>
      <c r="B10" s="15" t="s">
        <v>33</v>
      </c>
      <c r="C10" s="53" t="s">
        <v>31</v>
      </c>
      <c r="D10" s="17" t="s">
        <v>34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5.5" customHeight="1" x14ac:dyDescent="0.3">
      <c r="A11" s="13"/>
      <c r="B11" s="18" t="s">
        <v>35</v>
      </c>
      <c r="C11" s="54" t="s">
        <v>35</v>
      </c>
      <c r="D11" s="17" t="s">
        <v>35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5.5" customHeight="1" x14ac:dyDescent="0.3">
      <c r="A12" s="13"/>
      <c r="B12" s="15" t="s">
        <v>36</v>
      </c>
      <c r="C12" s="53" t="s">
        <v>37</v>
      </c>
      <c r="D12" s="17" t="s">
        <v>37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5.5" customHeight="1" x14ac:dyDescent="0.3">
      <c r="A13" s="13"/>
      <c r="B13" s="18"/>
      <c r="C13" s="18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5.5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5.5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5.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5.5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5.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5.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5.5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5.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5.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5.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5.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5.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5.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5.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5.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5.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5.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5.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5.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5.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5.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5.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5.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5.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5.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5.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5.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5.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5.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5.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5.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5.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5.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5.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5.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5.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5.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5.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5.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5.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5.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5.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5.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5.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5.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5.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5.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5.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5.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5.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5.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5.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5.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5.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5.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5.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5.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5.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5.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5.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5.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5.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5.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5.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5.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5.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5.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5.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5.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5.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5.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5.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5.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5.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5.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5.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5.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5.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5.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5.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5.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5.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5.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5.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5.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5.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5.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5.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5.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5.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5.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5.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5.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5.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5.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5.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5.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5.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5.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5.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5.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5.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5.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5.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5.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5.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5.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5.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5.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5.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5.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5.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5.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5.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5.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5.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5.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5.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5.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5.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5.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5.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5.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5.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5.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5.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5.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5.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5.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5.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5.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5.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5.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5.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5.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5.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5.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5.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5.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5.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5.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5.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5.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5.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5.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5.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5.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5.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5.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5.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5.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5.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5.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5.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5.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5.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5.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5.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5.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5.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5.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5.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5.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5.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5.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5.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5.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5.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5.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5.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5.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5.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5.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5.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5.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5.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5.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5.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5.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5.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5.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5.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5.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5.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5.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5.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5.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5.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5.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5.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5.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5.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5.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5.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5.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5.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5.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5.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5.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5.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5.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5.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5.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5.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5.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5.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5.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5.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5.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5.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5.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5.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5.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5.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5.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5.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5.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5.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5.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5.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5.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5.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5.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5.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5.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5.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5.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5.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5.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5.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5.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5.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5.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5.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5.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5.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5.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5.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5.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5.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5.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5.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5.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5.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5.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5.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5.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5.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5.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5.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5.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5.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5.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5.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5.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5.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5.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5.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5.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5.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5.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5.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5.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5.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5.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5.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5.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5.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5.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5.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5.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5.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5.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5.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5.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5.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5.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5.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5.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5.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5.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5.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5.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5.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5.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5.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5.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5.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5.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5.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5.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5.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5.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5.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5.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5.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5.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5.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5.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5.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5.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5.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5.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5.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5.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5.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5.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5.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5.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5.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5.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5.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5.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5.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5.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5.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5.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5.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5.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5.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5.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5.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5.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5.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5.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5.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5.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5.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5.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5.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5.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5.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5.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5.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5.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5.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5.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5.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5.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5.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5.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5.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5.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5.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5.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5.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5.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5.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5.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5.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5.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5.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5.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5.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5.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5.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5.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5.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5.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5.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5.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5.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5.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5.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5.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5.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5.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5.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5.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5.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5.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5.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5.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5.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5.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5.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5.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5.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5.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5.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5.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5.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5.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5.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5.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5.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5.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5.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5.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5.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5.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5.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5.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5.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5.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5.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5.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5.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5.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5.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5.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5.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5.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5.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5.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5.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5.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5.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5.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5.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5.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5.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5.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5.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5.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5.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5.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5.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5.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5.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5.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5.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5.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5.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5.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5.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5.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5.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5.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5.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5.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5.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5.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5.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5.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5.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5.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5.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5.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5.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5.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5.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5.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5.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5.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5.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5.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5.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5.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5.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5.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5.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5.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5.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5.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5.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5.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5.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5.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5.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5.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5.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5.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5.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5.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5.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5.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5.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5.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5.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5.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5.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5.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5.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5.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5.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5.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5.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5.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5.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5.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5.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5.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5.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5.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5.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5.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5.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5.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5.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5.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5.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5.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5.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5.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5.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5.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5.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5.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5.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5.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5.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5.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5.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5.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5.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5.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5.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5.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5.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5.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5.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5.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5.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5.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5.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5.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5.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5.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5.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5.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5.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5.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5.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5.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5.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5.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5.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5.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5.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5.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5.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5.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5.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5.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5.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5.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5.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5.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5.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5.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5.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5.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5.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5.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5.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5.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5.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5.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5.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5.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5.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5.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5.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5.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5.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5.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5.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5.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5.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5.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5.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5.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5.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5.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5.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5.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5.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5.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5.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5.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5.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5.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5.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5.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5.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5.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5.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5.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5.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5.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5.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5.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5.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5.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5.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5.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5.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5.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5.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5.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5.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5.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5.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5.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5.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5.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5.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5.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5.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5.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5.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5.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5.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5.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5.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5.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5.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5.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5.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5.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5.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5.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5.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5.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5.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5.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5.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5.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5.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5.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5.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5.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5.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5.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5.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5.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5.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5.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5.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5.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5.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5.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5.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5.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5.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5.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5.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5.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5.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5.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5.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5.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5.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5.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5.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5.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5.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5.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5.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5.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5.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5.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5.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5.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5.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5.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5.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5.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5.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5.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5.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5.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5.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5.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5.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5.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5.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5.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5.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5.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5.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5.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5.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5.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5.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5.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5.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5.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5.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5.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5.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5.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5.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5.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5.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5.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5.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5.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5.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5.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5.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5.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5.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5.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5.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5.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5.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5.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5.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5.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5.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5.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5.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5.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5.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5.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5.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5.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5.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5.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5.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5.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5.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5.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5.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5.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5.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5.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5.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5.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5.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5.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5.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5.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5.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5.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5.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5.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5.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5.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5.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5.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5.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5.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5.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5.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5.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5.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5.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5.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5.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5.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5.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5.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5.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5.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5.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5.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5.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5.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5.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5.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5.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5.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5.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5.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5.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5.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5.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5.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5.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5.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5.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5.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5.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5.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5.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5.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5.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5.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5.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5.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5.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5.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5.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5.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5.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5.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5.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5.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5.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5.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5.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5.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5.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5.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5.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5.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5.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5.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5.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5.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5.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5.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5.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5.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5.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5.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5.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5.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5.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5.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5.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5.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5.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5.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5.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5.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5.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5.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5.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5.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5.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5.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5.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5.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5.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5.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5.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5.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5.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5.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5.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5.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5.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5.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5.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5.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5.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5.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5.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5.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5.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5.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5.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5.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5.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5.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5.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5.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5.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5.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5.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5.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5.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5.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5.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5.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5.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5.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5.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5.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5.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5.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5.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5.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5.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5.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5.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5.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5.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5.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5.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5.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5.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5.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5.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5.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5.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5.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5.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5.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5.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5.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5.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5.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5.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5.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5.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5.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5.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5.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5.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5.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5.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5.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5.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5.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5.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5.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5.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5.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5.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5.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5.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5.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5.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5.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5.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5.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5.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5.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5.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5.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5.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5.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5.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5.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5.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5.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5.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5.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5.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5.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5.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5.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5.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5.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5.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5.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5.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5.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5.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5.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5.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5.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5.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5.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5.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5.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5.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5.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5.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5.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5.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5.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5.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5.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5.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5.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5.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5.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5.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5.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5.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5.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5.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5.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5.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5.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5.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5.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5.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5.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5.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5.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5.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5.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5.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5.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5.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5.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5.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5.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5.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5.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5.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5.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5.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5.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5.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5.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5.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5.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5.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5.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5.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5.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5.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5.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5.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5.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5.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5.5" customHeight="1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5.5" customHeight="1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hyperlinks>
    <hyperlink ref="C5" r:id="rId1" xr:uid="{00000000-0004-0000-0100-000000000000}"/>
    <hyperlink ref="D5" r:id="rId2" xr:uid="{00000000-0004-0000-0100-000001000000}"/>
    <hyperlink ref="D6" r:id="rId3" xr:uid="{00000000-0004-0000-0100-000003000000}"/>
    <hyperlink ref="D7" r:id="rId4" xr:uid="{00000000-0004-0000-0100-000005000000}"/>
    <hyperlink ref="D8" r:id="rId5" xr:uid="{00000000-0004-0000-0100-000007000000}"/>
    <hyperlink ref="C9" r:id="rId6" xr:uid="{00000000-0004-0000-0100-000008000000}"/>
    <hyperlink ref="D9" r:id="rId7" xr:uid="{00000000-0004-0000-0100-000009000000}"/>
    <hyperlink ref="D10" r:id="rId8" xr:uid="{00000000-0004-0000-0100-00000B000000}"/>
    <hyperlink ref="C11" r:id="rId9" xr:uid="{00000000-0004-0000-0100-00000C000000}"/>
    <hyperlink ref="D11" r:id="rId10" xr:uid="{00000000-0004-0000-0100-00000D000000}"/>
    <hyperlink ref="C12" r:id="rId11" xr:uid="{00000000-0004-0000-0100-00000F000000}"/>
    <hyperlink ref="D12" r:id="rId12" xr:uid="{00000000-0004-0000-0100-000010000000}"/>
    <hyperlink ref="C6:C8" r:id="rId13" display="Basics" xr:uid="{801497B4-61EE-2E49-9C32-82A218F358B0}"/>
    <hyperlink ref="C10" r:id="rId14" xr:uid="{A8028027-0245-1E4C-959A-EF7813AF6ABE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20.83203125" customWidth="1"/>
    <col min="3" max="3" width="16.1640625" customWidth="1"/>
    <col min="4" max="4" width="19.83203125" customWidth="1"/>
    <col min="5" max="5" width="24.33203125" customWidth="1"/>
    <col min="6" max="8" width="10.83203125" customWidth="1"/>
    <col min="9" max="9" width="60" customWidth="1"/>
    <col min="10" max="26" width="10.83203125" customWidth="1"/>
  </cols>
  <sheetData>
    <row r="1" spans="1:26" ht="25.5" customHeight="1" x14ac:dyDescent="0.3">
      <c r="A1" s="3" t="s">
        <v>38</v>
      </c>
      <c r="B1" s="4" t="s">
        <v>39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3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5.5" customHeight="1" x14ac:dyDescent="0.3">
      <c r="A3" s="3"/>
      <c r="B3" s="3" t="s">
        <v>40</v>
      </c>
      <c r="C3" s="5">
        <v>0.1</v>
      </c>
      <c r="D3" s="3"/>
      <c r="E3" s="3"/>
      <c r="F3" s="3"/>
      <c r="G3" s="3"/>
      <c r="H3" s="3"/>
      <c r="I3" s="3" t="s">
        <v>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.5" customHeight="1" x14ac:dyDescent="0.3">
      <c r="A4" s="3"/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customHeight="1" x14ac:dyDescent="0.3">
      <c r="A5" s="3"/>
      <c r="B5" s="3" t="s">
        <v>42</v>
      </c>
      <c r="C5" s="3" t="s">
        <v>43</v>
      </c>
      <c r="D5" s="3" t="s">
        <v>44</v>
      </c>
      <c r="E5" s="3" t="s">
        <v>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customHeight="1" x14ac:dyDescent="0.3">
      <c r="A6" s="3"/>
      <c r="B6" s="3" t="s">
        <v>46</v>
      </c>
      <c r="C6" s="3">
        <v>2</v>
      </c>
      <c r="D6" s="6">
        <f t="shared" ref="D6:D14" si="0">(1+Rate/Periodicity)^Periodicity-1</f>
        <v>0.10250000000000004</v>
      </c>
      <c r="E6" s="6">
        <f>EXP(Rate)-1</f>
        <v>0.10517091807564771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customHeight="1" x14ac:dyDescent="0.3">
      <c r="A7" s="3"/>
      <c r="B7" s="3" t="s">
        <v>47</v>
      </c>
      <c r="C7" s="3">
        <v>4</v>
      </c>
      <c r="D7" s="6">
        <f t="shared" si="0"/>
        <v>0.10381289062499977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5" customHeight="1" x14ac:dyDescent="0.3">
      <c r="A8" s="3"/>
      <c r="B8" s="3" t="s">
        <v>48</v>
      </c>
      <c r="C8" s="3">
        <v>12</v>
      </c>
      <c r="D8" s="6">
        <f t="shared" si="0"/>
        <v>0.10471306744129683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customHeight="1" x14ac:dyDescent="0.3">
      <c r="A9" s="3"/>
      <c r="B9" s="3" t="s">
        <v>49</v>
      </c>
      <c r="C9" s="3">
        <v>252</v>
      </c>
      <c r="D9" s="6">
        <f t="shared" si="0"/>
        <v>0.10514899609799522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customHeight="1" x14ac:dyDescent="0.3">
      <c r="A10" s="3"/>
      <c r="B10" s="3" t="s">
        <v>50</v>
      </c>
      <c r="C10" s="3">
        <v>365</v>
      </c>
      <c r="D10" s="6">
        <f t="shared" si="0"/>
        <v>0.10515578161622718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customHeight="1" x14ac:dyDescent="0.3">
      <c r="A11" s="3"/>
      <c r="B11" s="3"/>
      <c r="C11" s="3">
        <v>1000</v>
      </c>
      <c r="D11" s="6">
        <f t="shared" si="0"/>
        <v>0.10516539260319702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customHeight="1" x14ac:dyDescent="0.3">
      <c r="A12" s="3"/>
      <c r="B12" s="3"/>
      <c r="C12" s="3">
        <v>10000</v>
      </c>
      <c r="D12" s="6">
        <f t="shared" si="0"/>
        <v>0.10517036549494718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5" customHeight="1" x14ac:dyDescent="0.3">
      <c r="A13" s="3"/>
      <c r="B13" s="3"/>
      <c r="C13" s="3">
        <v>100000</v>
      </c>
      <c r="D13" s="6">
        <f t="shared" si="0"/>
        <v>0.10517086281051458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5" customHeight="1" x14ac:dyDescent="0.3">
      <c r="A14" s="3"/>
      <c r="B14" s="3"/>
      <c r="C14" s="3">
        <v>1000000</v>
      </c>
      <c r="D14" s="6">
        <f t="shared" si="0"/>
        <v>0.10517091260815259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5.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5" customHeight="1" x14ac:dyDescent="0.3">
      <c r="A18" s="3"/>
      <c r="B18" s="3"/>
      <c r="C18" s="3"/>
      <c r="D18" s="3"/>
      <c r="E18" s="3"/>
      <c r="F18" s="3"/>
      <c r="G18" s="3"/>
      <c r="H18" s="3"/>
      <c r="I18" s="3" t="s">
        <v>51</v>
      </c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5" customHeight="1" x14ac:dyDescent="0.3">
      <c r="A19" s="3"/>
      <c r="B19" s="3"/>
      <c r="C19" s="3"/>
      <c r="D19" s="3"/>
      <c r="E19" s="3" t="s">
        <v>52</v>
      </c>
      <c r="F19" s="3"/>
      <c r="G19" s="3"/>
      <c r="H19" s="3"/>
      <c r="I19" s="8" t="s">
        <v>53</v>
      </c>
      <c r="J19" s="9" t="s">
        <v>54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5" customHeight="1" x14ac:dyDescent="0.3">
      <c r="A20" s="3"/>
      <c r="B20" s="3"/>
      <c r="C20" s="3"/>
      <c r="D20" s="3"/>
      <c r="E20" s="3"/>
      <c r="F20" s="3"/>
      <c r="G20" s="3"/>
      <c r="H20" s="3"/>
      <c r="I20" s="8" t="s">
        <v>55</v>
      </c>
      <c r="J20" s="9" t="s">
        <v>56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.5" customHeight="1" x14ac:dyDescent="0.3">
      <c r="A21" s="3"/>
      <c r="B21" s="3"/>
      <c r="C21" s="3"/>
      <c r="D21" s="3"/>
      <c r="E21" s="3"/>
      <c r="F21" s="3"/>
      <c r="G21" s="3"/>
      <c r="H21" s="3"/>
      <c r="I21" s="8" t="s">
        <v>57</v>
      </c>
      <c r="J21" s="9" t="s">
        <v>58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5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5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5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5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5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5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5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5.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5.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.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5.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5.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5.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5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5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5.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5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5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5.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5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5.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5.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5.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5.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5.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5.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.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5.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5.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5.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5.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5.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5.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5.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5.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5.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5.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5.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5.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5.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5.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5.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5.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5.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5.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5.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5.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5.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5.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5.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5.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5.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5.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5.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5.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5.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5.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5.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5.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5.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5.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5.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5.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5.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5.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5.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5.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5.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5.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5.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5.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5.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5.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5.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5.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5.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5.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5.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5.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5.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5.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5.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5.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5.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5.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5.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5.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5.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5.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5.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5.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5.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5.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5.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5.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5.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5.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5.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5.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5.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5.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5.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5.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5.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5.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5.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5.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5.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5.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5.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5.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5.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5.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5.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5.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5.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5.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5.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5.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5.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5.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5.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5.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5.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5.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5.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5.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5.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5.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5.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5.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5.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5.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5.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5.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5.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5.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5.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5.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5.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5.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5.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5.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5.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5.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5.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5.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5.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5.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5.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5.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5.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5.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5.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5.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5.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5.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5.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5.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5.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5.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5.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5.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5.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5.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5.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5.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5.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5.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5.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5.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5.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5.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5.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5.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5.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5.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5.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5.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5.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5.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5.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5.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5.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5.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5.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5.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5.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5.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5.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5.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5.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5.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5.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5.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5.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5.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5.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5.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5.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5.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5.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5.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5.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5.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5.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5.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5.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5.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5.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5.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5.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5.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5.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5.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5.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5.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5.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5.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5.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5.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5.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5.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5.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5.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5.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5.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5.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5.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5.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5.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5.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5.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5.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5.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5.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5.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5.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5.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5.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5.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5.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5.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5.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5.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5.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5.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5.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5.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5.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5.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5.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5.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5.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5.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5.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5.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5.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5.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5.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5.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5.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5.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5.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5.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5.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5.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5.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5.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5.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5.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5.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5.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5.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5.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5.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5.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5.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5.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5.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5.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5.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5.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5.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5.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5.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5.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5.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5.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5.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5.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5.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5.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5.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5.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5.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5.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5.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5.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5.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5.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5.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5.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5.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5.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5.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5.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5.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5.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5.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5.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5.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5.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5.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5.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5.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5.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5.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5.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5.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5.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5.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5.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5.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5.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5.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5.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5.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5.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5.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5.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5.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5.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5.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5.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5.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5.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5.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5.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5.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5.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5.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5.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5.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5.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5.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5.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5.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5.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5.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5.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5.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5.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5.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5.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5.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5.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5.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5.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5.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5.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5.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5.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5.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5.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5.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5.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5.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5.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5.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5.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5.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5.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5.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5.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5.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5.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5.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5.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5.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5.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5.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5.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5.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5.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5.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5.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5.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5.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5.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5.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5.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5.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5.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5.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5.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5.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5.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5.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5.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5.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5.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5.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5.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5.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5.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5.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5.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5.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5.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5.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5.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5.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5.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5.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5.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5.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5.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5.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5.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5.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5.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5.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5.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5.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5.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5.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5.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5.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5.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5.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5.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5.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5.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5.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5.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5.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5.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5.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5.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5.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5.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5.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5.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5.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5.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5.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5.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5.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5.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5.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5.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5.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5.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5.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5.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5.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5.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5.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5.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5.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5.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5.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5.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5.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5.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5.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5.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5.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5.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5.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5.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5.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5.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5.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5.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5.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5.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5.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5.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5.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5.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5.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5.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5.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5.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5.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5.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5.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5.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5.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5.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5.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5.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5.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5.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5.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5.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5.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5.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5.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5.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5.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5.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5.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5.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5.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5.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5.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5.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5.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5.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5.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5.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5.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5.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5.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5.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5.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5.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5.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5.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5.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5.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5.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5.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5.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5.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5.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5.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5.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5.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5.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5.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5.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5.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5.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5.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5.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5.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5.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5.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5.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5.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5.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5.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5.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5.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5.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5.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5.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5.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5.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5.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5.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5.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5.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5.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5.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5.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5.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5.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5.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5.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5.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5.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5.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5.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5.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5.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5.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5.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5.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5.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5.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5.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5.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5.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5.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5.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5.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5.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5.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5.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5.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5.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5.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5.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5.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5.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5.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5.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5.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5.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5.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5.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5.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5.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5.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5.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5.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5.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5.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5.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5.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5.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5.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5.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5.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5.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5.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5.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5.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5.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5.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5.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5.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5.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5.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5.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5.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5.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5.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5.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5.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5.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5.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5.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5.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5.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5.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5.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5.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5.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5.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5.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5.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5.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5.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5.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5.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5.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5.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5.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5.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5.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5.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5.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5.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5.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5.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5.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5.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5.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5.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5.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5.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5.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5.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5.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5.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5.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5.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5.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5.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5.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5.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5.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5.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5.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5.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5.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5.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5.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5.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5.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5.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5.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5.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5.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5.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5.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5.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5.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5.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5.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5.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5.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5.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5.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5.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5.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5.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5.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5.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5.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5.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5.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5.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5.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5.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5.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5.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5.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5.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5.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5.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5.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5.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5.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5.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5.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5.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5.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5.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5.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5.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5.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5.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5.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5.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5.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5.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5.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5.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5.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5.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5.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5.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5.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5.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5.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5.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5.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5.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5.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5.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5.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5.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5.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5.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5.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5.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5.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5.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5.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5.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5.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5.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5.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5.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5.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5.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5.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5.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5.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5.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5.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5.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5.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5.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5.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5.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5.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5.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5.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5.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5.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5.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5.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5.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5.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5.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5.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5.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5.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5.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5.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5.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5.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5.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5.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5.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5.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5.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5.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5.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5.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5.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5.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5.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5.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5.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5.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5.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5.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5.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5.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5.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5.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5.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5.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5.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5.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5.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5.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5.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5.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5.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5.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5.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5.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5.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5.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5.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5.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5.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5.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5.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5.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5.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5.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5.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5.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5.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5.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5.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5.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5.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5.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5.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5.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5.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5.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5.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5.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5.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5.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5.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5.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5.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5.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5.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5.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5.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5.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5.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5.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5.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5.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5.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5.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5.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5.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5.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5.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5.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5.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5.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5.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5.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5.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5.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5.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5.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5.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5.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5.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5.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5.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5.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5.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5.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5.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5.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5.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5.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5.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5.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5.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5.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5.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5.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5.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5.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5.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5.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5.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5.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5.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5.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5.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5.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5.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5.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5.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5.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5.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5.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5.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5.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5.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5.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5.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5.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5.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5.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5.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5.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5.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5.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5.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5.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5.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5.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5.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5.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5.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5.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5.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5.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5.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5.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5.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5.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5.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5.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5.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5.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5.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5.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5.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5.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5.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5.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5.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5.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5.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5.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5.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5.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5.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5.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5.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5.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5.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5.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5.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5.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5.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5.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5.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5.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5.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5.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5.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5.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5.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5.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5.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5.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5.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5.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5.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5.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5.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5.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5.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5.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5.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5.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B1" r:id="rId1" xr:uid="{00000000-0004-0000-0200-000000000000}"/>
    <hyperlink ref="J19" r:id="rId2" xr:uid="{00000000-0004-0000-0200-000001000000}"/>
    <hyperlink ref="J20" r:id="rId3" xr:uid="{00000000-0004-0000-0200-000002000000}"/>
    <hyperlink ref="J21" r:id="rId4" xr:uid="{00000000-0004-0000-0200-000003000000}"/>
  </hyperlinks>
  <pageMargins left="0.7" right="0.7" top="0.75" bottom="0.75" header="0" footer="0"/>
  <pageSetup orientation="landscape"/>
  <drawing r:id="rId5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200-000000000000}">
          <x14:colorSeries rgb="FF376092"/>
          <x14:sparklines>
            <x14:sparkline>
              <xm:f>Compounding!D6:D14</xm:f>
              <xm:sqref>D16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style="14" customWidth="1"/>
    <col min="2" max="2" width="11.33203125" style="14" customWidth="1"/>
    <col min="3" max="3" width="24.5" style="14" customWidth="1"/>
    <col min="4" max="26" width="10.83203125" style="14" customWidth="1"/>
    <col min="27" max="16384" width="11.1640625" style="14"/>
  </cols>
  <sheetData>
    <row r="1" spans="1:26" ht="25.5" customHeight="1" x14ac:dyDescent="0.3">
      <c r="A1" s="13" t="s">
        <v>59</v>
      </c>
      <c r="B1" s="1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5.5" customHeight="1" x14ac:dyDescent="0.3">
      <c r="A2" s="13" t="s">
        <v>38</v>
      </c>
      <c r="B2" s="19" t="s">
        <v>60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5.5" customHeight="1" x14ac:dyDescent="0.3">
      <c r="A3" s="13"/>
      <c r="B3" s="15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5.5" customHeight="1" x14ac:dyDescent="0.3">
      <c r="A4" s="13"/>
      <c r="B4" s="15" t="s">
        <v>60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5.5" customHeight="1" x14ac:dyDescent="0.3">
      <c r="A5" s="13"/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5.5" customHeight="1" x14ac:dyDescent="0.3">
      <c r="A6" s="13"/>
      <c r="B6" s="15"/>
      <c r="C6" s="13" t="s">
        <v>61</v>
      </c>
      <c r="D6" s="13"/>
      <c r="E6" s="13" t="s">
        <v>62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5.5" customHeight="1" x14ac:dyDescent="0.3">
      <c r="A7" s="13"/>
      <c r="B7" s="1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5.5" customHeight="1" x14ac:dyDescent="0.4">
      <c r="A8" s="13"/>
      <c r="B8" s="15"/>
      <c r="C8" s="13" t="s">
        <v>63</v>
      </c>
      <c r="D8" s="13"/>
      <c r="E8" s="13" t="s">
        <v>64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5.5" customHeight="1" x14ac:dyDescent="0.3">
      <c r="A9" s="13"/>
      <c r="B9" s="15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5.5" customHeight="1" x14ac:dyDescent="0.3">
      <c r="A10" s="13"/>
      <c r="B10" s="15"/>
      <c r="C10" s="13" t="s">
        <v>65</v>
      </c>
      <c r="D10" s="13"/>
      <c r="E10" s="13" t="s">
        <v>66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5.5" customHeight="1" x14ac:dyDescent="0.3">
      <c r="A11" s="13"/>
      <c r="B11" s="1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5.5" customHeight="1" x14ac:dyDescent="0.4">
      <c r="A12" s="13"/>
      <c r="B12" s="15"/>
      <c r="C12" s="13" t="s">
        <v>67</v>
      </c>
      <c r="D12" s="13"/>
      <c r="E12" s="13" t="s">
        <v>68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5.5" customHeight="1" x14ac:dyDescent="0.3">
      <c r="A13" s="13"/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5.5" customHeight="1" x14ac:dyDescent="0.4">
      <c r="A14" s="13"/>
      <c r="B14" s="15"/>
      <c r="C14" s="13" t="s">
        <v>69</v>
      </c>
      <c r="D14" s="13"/>
      <c r="E14" s="13" t="s">
        <v>70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5.5" customHeight="1" x14ac:dyDescent="0.3">
      <c r="A15" s="13"/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5.5" customHeight="1" x14ac:dyDescent="0.4">
      <c r="A16" s="13"/>
      <c r="B16" s="15"/>
      <c r="C16" s="13" t="s">
        <v>71</v>
      </c>
      <c r="D16" s="13"/>
      <c r="E16" s="13" t="s">
        <v>72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5.5" customHeight="1" x14ac:dyDescent="0.3">
      <c r="A17" s="13"/>
      <c r="B17" s="1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5.5" customHeight="1" x14ac:dyDescent="0.3">
      <c r="A18" s="13"/>
      <c r="B18" s="1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5.5" customHeight="1" x14ac:dyDescent="0.3">
      <c r="A19" s="13"/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5.5" customHeight="1" x14ac:dyDescent="0.3">
      <c r="A20" s="13"/>
      <c r="B20" s="1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5.5" customHeight="1" x14ac:dyDescent="0.3">
      <c r="A21" s="13"/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5.5" customHeight="1" x14ac:dyDescent="0.3">
      <c r="A22" s="13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5.5" customHeight="1" x14ac:dyDescent="0.3">
      <c r="A23" s="13"/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5.5" customHeight="1" x14ac:dyDescent="0.3">
      <c r="A24" s="13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5.5" customHeight="1" x14ac:dyDescent="0.3">
      <c r="A25" s="13"/>
      <c r="B25" s="15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5.5" customHeight="1" x14ac:dyDescent="0.3">
      <c r="A26" s="13"/>
      <c r="B26" s="15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5.5" customHeight="1" x14ac:dyDescent="0.3">
      <c r="A27" s="13"/>
      <c r="B27" s="15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5.5" customHeight="1" x14ac:dyDescent="0.3">
      <c r="A28" s="13"/>
      <c r="B28" s="1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5.5" customHeight="1" x14ac:dyDescent="0.3">
      <c r="A29" s="13"/>
      <c r="B29" s="15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5.5" customHeight="1" x14ac:dyDescent="0.3">
      <c r="A30" s="13"/>
      <c r="B30" s="1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5.5" customHeight="1" x14ac:dyDescent="0.3">
      <c r="A31" s="13"/>
      <c r="B31" s="15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5.5" customHeight="1" x14ac:dyDescent="0.3">
      <c r="A32" s="13"/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5.5" customHeight="1" x14ac:dyDescent="0.3">
      <c r="A33" s="13"/>
      <c r="B33" s="15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5.5" customHeight="1" x14ac:dyDescent="0.3">
      <c r="A34" s="13"/>
      <c r="B34" s="15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5.5" customHeight="1" x14ac:dyDescent="0.3">
      <c r="A35" s="13"/>
      <c r="B35" s="15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5.5" customHeight="1" x14ac:dyDescent="0.3">
      <c r="A36" s="13"/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5.5" customHeight="1" x14ac:dyDescent="0.3">
      <c r="A37" s="13"/>
      <c r="B37" s="15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5.5" customHeight="1" x14ac:dyDescent="0.3">
      <c r="A38" s="13"/>
      <c r="B38" s="15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5.5" customHeight="1" x14ac:dyDescent="0.3">
      <c r="A39" s="13"/>
      <c r="B39" s="15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5.5" customHeight="1" x14ac:dyDescent="0.3">
      <c r="A40" s="13"/>
      <c r="B40" s="15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5.5" customHeight="1" x14ac:dyDescent="0.3">
      <c r="A41" s="13"/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5.5" customHeight="1" x14ac:dyDescent="0.3">
      <c r="A42" s="13"/>
      <c r="B42" s="15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5.5" customHeight="1" x14ac:dyDescent="0.3">
      <c r="A43" s="13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5.5" customHeight="1" x14ac:dyDescent="0.3">
      <c r="A44" s="13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5.5" customHeight="1" x14ac:dyDescent="0.3">
      <c r="A45" s="13"/>
      <c r="B45" s="15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5.5" customHeight="1" x14ac:dyDescent="0.3">
      <c r="A46" s="13"/>
      <c r="B46" s="15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5.5" customHeight="1" x14ac:dyDescent="0.3">
      <c r="A47" s="13"/>
      <c r="B47" s="15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5.5" customHeight="1" x14ac:dyDescent="0.3">
      <c r="A48" s="13"/>
      <c r="B48" s="15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5.5" customHeight="1" x14ac:dyDescent="0.3">
      <c r="A49" s="13"/>
      <c r="B49" s="15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5.5" customHeight="1" x14ac:dyDescent="0.3">
      <c r="A50" s="13"/>
      <c r="B50" s="15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5.5" customHeight="1" x14ac:dyDescent="0.3">
      <c r="A51" s="13"/>
      <c r="B51" s="15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5.5" customHeight="1" x14ac:dyDescent="0.3">
      <c r="A52" s="13"/>
      <c r="B52" s="15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5.5" customHeight="1" x14ac:dyDescent="0.3">
      <c r="A53" s="13"/>
      <c r="B53" s="15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5.5" customHeight="1" x14ac:dyDescent="0.3">
      <c r="A54" s="13"/>
      <c r="B54" s="1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5.5" customHeight="1" x14ac:dyDescent="0.3">
      <c r="A55" s="13"/>
      <c r="B55" s="15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5.5" customHeight="1" x14ac:dyDescent="0.3">
      <c r="A56" s="13"/>
      <c r="B56" s="15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5.5" customHeight="1" x14ac:dyDescent="0.3">
      <c r="A57" s="13"/>
      <c r="B57" s="15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5.5" customHeight="1" x14ac:dyDescent="0.3">
      <c r="A58" s="13"/>
      <c r="B58" s="1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5.5" customHeight="1" x14ac:dyDescent="0.3">
      <c r="A59" s="13"/>
      <c r="B59" s="15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5.5" customHeight="1" x14ac:dyDescent="0.3">
      <c r="A60" s="13"/>
      <c r="B60" s="15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5.5" customHeight="1" x14ac:dyDescent="0.3">
      <c r="A61" s="13"/>
      <c r="B61" s="15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5.5" customHeight="1" x14ac:dyDescent="0.3">
      <c r="A62" s="13"/>
      <c r="B62" s="15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5.5" customHeight="1" x14ac:dyDescent="0.3">
      <c r="A63" s="13"/>
      <c r="B63" s="15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5.5" customHeight="1" x14ac:dyDescent="0.3">
      <c r="A64" s="13"/>
      <c r="B64" s="15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5.5" customHeight="1" x14ac:dyDescent="0.3">
      <c r="A65" s="13"/>
      <c r="B65" s="15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5.5" customHeight="1" x14ac:dyDescent="0.3">
      <c r="A66" s="13"/>
      <c r="B66" s="15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5.5" customHeight="1" x14ac:dyDescent="0.3">
      <c r="A67" s="13"/>
      <c r="B67" s="15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5.5" customHeight="1" x14ac:dyDescent="0.3">
      <c r="A68" s="13"/>
      <c r="B68" s="15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5.5" customHeight="1" x14ac:dyDescent="0.3">
      <c r="A69" s="13"/>
      <c r="B69" s="15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5.5" customHeight="1" x14ac:dyDescent="0.3">
      <c r="A70" s="13"/>
      <c r="B70" s="15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5.5" customHeight="1" x14ac:dyDescent="0.3">
      <c r="A71" s="13"/>
      <c r="B71" s="15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5.5" customHeight="1" x14ac:dyDescent="0.3">
      <c r="A72" s="13"/>
      <c r="B72" s="15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5.5" customHeight="1" x14ac:dyDescent="0.3">
      <c r="A73" s="13"/>
      <c r="B73" s="15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5.5" customHeight="1" x14ac:dyDescent="0.3">
      <c r="A74" s="13"/>
      <c r="B74" s="15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5.5" customHeight="1" x14ac:dyDescent="0.3">
      <c r="A75" s="13"/>
      <c r="B75" s="1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5.5" customHeight="1" x14ac:dyDescent="0.3">
      <c r="A76" s="13"/>
      <c r="B76" s="15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5.5" customHeight="1" x14ac:dyDescent="0.3">
      <c r="A77" s="13"/>
      <c r="B77" s="15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5.5" customHeight="1" x14ac:dyDescent="0.3">
      <c r="A78" s="13"/>
      <c r="B78" s="15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5.5" customHeight="1" x14ac:dyDescent="0.3">
      <c r="A79" s="13"/>
      <c r="B79" s="15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5.5" customHeight="1" x14ac:dyDescent="0.3">
      <c r="A80" s="13"/>
      <c r="B80" s="15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5.5" customHeight="1" x14ac:dyDescent="0.3">
      <c r="A81" s="13"/>
      <c r="B81" s="15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5.5" customHeight="1" x14ac:dyDescent="0.3">
      <c r="A82" s="13"/>
      <c r="B82" s="15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5.5" customHeight="1" x14ac:dyDescent="0.3">
      <c r="A83" s="13"/>
      <c r="B83" s="15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5.5" customHeight="1" x14ac:dyDescent="0.3">
      <c r="A84" s="13"/>
      <c r="B84" s="15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5.5" customHeight="1" x14ac:dyDescent="0.3">
      <c r="A85" s="13"/>
      <c r="B85" s="15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5.5" customHeight="1" x14ac:dyDescent="0.3">
      <c r="A86" s="13"/>
      <c r="B86" s="15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5.5" customHeight="1" x14ac:dyDescent="0.3">
      <c r="A87" s="13"/>
      <c r="B87" s="15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5.5" customHeight="1" x14ac:dyDescent="0.3">
      <c r="A88" s="13"/>
      <c r="B88" s="15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5.5" customHeight="1" x14ac:dyDescent="0.3">
      <c r="A89" s="13"/>
      <c r="B89" s="15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5.5" customHeight="1" x14ac:dyDescent="0.3">
      <c r="A90" s="13"/>
      <c r="B90" s="15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5.5" customHeight="1" x14ac:dyDescent="0.3">
      <c r="A91" s="13"/>
      <c r="B91" s="15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5.5" customHeight="1" x14ac:dyDescent="0.3">
      <c r="A92" s="13"/>
      <c r="B92" s="15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5.5" customHeight="1" x14ac:dyDescent="0.3">
      <c r="A93" s="13"/>
      <c r="B93" s="15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5.5" customHeight="1" x14ac:dyDescent="0.3">
      <c r="A94" s="13"/>
      <c r="B94" s="15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5.5" customHeight="1" x14ac:dyDescent="0.3">
      <c r="A95" s="13"/>
      <c r="B95" s="15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5.5" customHeight="1" x14ac:dyDescent="0.3">
      <c r="A96" s="13"/>
      <c r="B96" s="15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5.5" customHeight="1" x14ac:dyDescent="0.3">
      <c r="A97" s="13"/>
      <c r="B97" s="15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5.5" customHeight="1" x14ac:dyDescent="0.3">
      <c r="A98" s="13"/>
      <c r="B98" s="15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5.5" customHeight="1" x14ac:dyDescent="0.3">
      <c r="A99" s="13"/>
      <c r="B99" s="15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5.5" customHeight="1" x14ac:dyDescent="0.3">
      <c r="A100" s="13"/>
      <c r="B100" s="15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5.5" customHeight="1" x14ac:dyDescent="0.3">
      <c r="A101" s="13"/>
      <c r="B101" s="15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5.5" customHeight="1" x14ac:dyDescent="0.3">
      <c r="A102" s="13"/>
      <c r="B102" s="15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5.5" customHeight="1" x14ac:dyDescent="0.3">
      <c r="A103" s="13"/>
      <c r="B103" s="15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5.5" customHeight="1" x14ac:dyDescent="0.3">
      <c r="A104" s="13"/>
      <c r="B104" s="15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5.5" customHeight="1" x14ac:dyDescent="0.3">
      <c r="A105" s="13"/>
      <c r="B105" s="15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5.5" customHeight="1" x14ac:dyDescent="0.3">
      <c r="A106" s="13"/>
      <c r="B106" s="15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5.5" customHeight="1" x14ac:dyDescent="0.3">
      <c r="A107" s="13"/>
      <c r="B107" s="15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5.5" customHeight="1" x14ac:dyDescent="0.3">
      <c r="A108" s="13"/>
      <c r="B108" s="15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5.5" customHeight="1" x14ac:dyDescent="0.3">
      <c r="A109" s="13"/>
      <c r="B109" s="15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5.5" customHeight="1" x14ac:dyDescent="0.3">
      <c r="A110" s="13"/>
      <c r="B110" s="15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5.5" customHeight="1" x14ac:dyDescent="0.3">
      <c r="A111" s="13"/>
      <c r="B111" s="15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5.5" customHeight="1" x14ac:dyDescent="0.3">
      <c r="A112" s="13"/>
      <c r="B112" s="15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5.5" customHeight="1" x14ac:dyDescent="0.3">
      <c r="A113" s="13"/>
      <c r="B113" s="15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5.5" customHeight="1" x14ac:dyDescent="0.3">
      <c r="A114" s="13"/>
      <c r="B114" s="15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5.5" customHeight="1" x14ac:dyDescent="0.3">
      <c r="A115" s="13"/>
      <c r="B115" s="15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5.5" customHeight="1" x14ac:dyDescent="0.3">
      <c r="A116" s="13"/>
      <c r="B116" s="15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5.5" customHeight="1" x14ac:dyDescent="0.3">
      <c r="A117" s="13"/>
      <c r="B117" s="15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5.5" customHeight="1" x14ac:dyDescent="0.3">
      <c r="A118" s="13"/>
      <c r="B118" s="15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5.5" customHeight="1" x14ac:dyDescent="0.3">
      <c r="A119" s="13"/>
      <c r="B119" s="15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5.5" customHeight="1" x14ac:dyDescent="0.3">
      <c r="A120" s="13"/>
      <c r="B120" s="15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5.5" customHeight="1" x14ac:dyDescent="0.3">
      <c r="A121" s="13"/>
      <c r="B121" s="15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5.5" customHeight="1" x14ac:dyDescent="0.3">
      <c r="A122" s="13"/>
      <c r="B122" s="15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5.5" customHeight="1" x14ac:dyDescent="0.3">
      <c r="A123" s="13"/>
      <c r="B123" s="15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5.5" customHeight="1" x14ac:dyDescent="0.3">
      <c r="A124" s="13"/>
      <c r="B124" s="15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5.5" customHeight="1" x14ac:dyDescent="0.3">
      <c r="A125" s="13"/>
      <c r="B125" s="15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5.5" customHeight="1" x14ac:dyDescent="0.3">
      <c r="A126" s="13"/>
      <c r="B126" s="15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5.5" customHeight="1" x14ac:dyDescent="0.3">
      <c r="A127" s="13"/>
      <c r="B127" s="15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5.5" customHeight="1" x14ac:dyDescent="0.3">
      <c r="A128" s="13"/>
      <c r="B128" s="15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5.5" customHeight="1" x14ac:dyDescent="0.3">
      <c r="A129" s="13"/>
      <c r="B129" s="15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5.5" customHeight="1" x14ac:dyDescent="0.3">
      <c r="A130" s="13"/>
      <c r="B130" s="15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5.5" customHeight="1" x14ac:dyDescent="0.3">
      <c r="A131" s="13"/>
      <c r="B131" s="15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5.5" customHeight="1" x14ac:dyDescent="0.3">
      <c r="A132" s="13"/>
      <c r="B132" s="15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5.5" customHeight="1" x14ac:dyDescent="0.3">
      <c r="A133" s="13"/>
      <c r="B133" s="15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5.5" customHeight="1" x14ac:dyDescent="0.3">
      <c r="A134" s="13"/>
      <c r="B134" s="15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5.5" customHeight="1" x14ac:dyDescent="0.3">
      <c r="A135" s="13"/>
      <c r="B135" s="15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5.5" customHeight="1" x14ac:dyDescent="0.3">
      <c r="A136" s="13"/>
      <c r="B136" s="15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5.5" customHeight="1" x14ac:dyDescent="0.3">
      <c r="A137" s="13"/>
      <c r="B137" s="15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5.5" customHeight="1" x14ac:dyDescent="0.3">
      <c r="A138" s="13"/>
      <c r="B138" s="15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5.5" customHeight="1" x14ac:dyDescent="0.3">
      <c r="A139" s="13"/>
      <c r="B139" s="15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5.5" customHeight="1" x14ac:dyDescent="0.3">
      <c r="A140" s="13"/>
      <c r="B140" s="15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5.5" customHeight="1" x14ac:dyDescent="0.3">
      <c r="A141" s="13"/>
      <c r="B141" s="15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5.5" customHeight="1" x14ac:dyDescent="0.3">
      <c r="A142" s="13"/>
      <c r="B142" s="15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5.5" customHeight="1" x14ac:dyDescent="0.3">
      <c r="A143" s="13"/>
      <c r="B143" s="15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5.5" customHeight="1" x14ac:dyDescent="0.3">
      <c r="A144" s="13"/>
      <c r="B144" s="15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5.5" customHeight="1" x14ac:dyDescent="0.3">
      <c r="A145" s="13"/>
      <c r="B145" s="15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5.5" customHeight="1" x14ac:dyDescent="0.3">
      <c r="A146" s="13"/>
      <c r="B146" s="15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5.5" customHeight="1" x14ac:dyDescent="0.3">
      <c r="A147" s="13"/>
      <c r="B147" s="15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5.5" customHeight="1" x14ac:dyDescent="0.3">
      <c r="A148" s="13"/>
      <c r="B148" s="15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5.5" customHeight="1" x14ac:dyDescent="0.3">
      <c r="A149" s="13"/>
      <c r="B149" s="15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5.5" customHeight="1" x14ac:dyDescent="0.3">
      <c r="A150" s="13"/>
      <c r="B150" s="15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5.5" customHeight="1" x14ac:dyDescent="0.3">
      <c r="A151" s="13"/>
      <c r="B151" s="15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5.5" customHeight="1" x14ac:dyDescent="0.3">
      <c r="A152" s="13"/>
      <c r="B152" s="15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5.5" customHeight="1" x14ac:dyDescent="0.3">
      <c r="A153" s="13"/>
      <c r="B153" s="15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5.5" customHeight="1" x14ac:dyDescent="0.3">
      <c r="A154" s="13"/>
      <c r="B154" s="15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5.5" customHeight="1" x14ac:dyDescent="0.3">
      <c r="A155" s="13"/>
      <c r="B155" s="15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5.5" customHeight="1" x14ac:dyDescent="0.3">
      <c r="A156" s="13"/>
      <c r="B156" s="15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5.5" customHeight="1" x14ac:dyDescent="0.3">
      <c r="A157" s="13"/>
      <c r="B157" s="15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5.5" customHeight="1" x14ac:dyDescent="0.3">
      <c r="A158" s="13"/>
      <c r="B158" s="15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5.5" customHeight="1" x14ac:dyDescent="0.3">
      <c r="A159" s="13"/>
      <c r="B159" s="15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5.5" customHeight="1" x14ac:dyDescent="0.3">
      <c r="A160" s="13"/>
      <c r="B160" s="15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5.5" customHeight="1" x14ac:dyDescent="0.3">
      <c r="A161" s="13"/>
      <c r="B161" s="15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5.5" customHeight="1" x14ac:dyDescent="0.3">
      <c r="A162" s="13"/>
      <c r="B162" s="15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5.5" customHeight="1" x14ac:dyDescent="0.3">
      <c r="A163" s="13"/>
      <c r="B163" s="15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5.5" customHeight="1" x14ac:dyDescent="0.3">
      <c r="A164" s="13"/>
      <c r="B164" s="15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5.5" customHeight="1" x14ac:dyDescent="0.3">
      <c r="A165" s="13"/>
      <c r="B165" s="15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5.5" customHeight="1" x14ac:dyDescent="0.3">
      <c r="A166" s="13"/>
      <c r="B166" s="15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5.5" customHeight="1" x14ac:dyDescent="0.3">
      <c r="A167" s="13"/>
      <c r="B167" s="15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5.5" customHeight="1" x14ac:dyDescent="0.3">
      <c r="A168" s="13"/>
      <c r="B168" s="15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5.5" customHeight="1" x14ac:dyDescent="0.3">
      <c r="A169" s="13"/>
      <c r="B169" s="15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5.5" customHeight="1" x14ac:dyDescent="0.3">
      <c r="A170" s="13"/>
      <c r="B170" s="15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5.5" customHeight="1" x14ac:dyDescent="0.3">
      <c r="A171" s="13"/>
      <c r="B171" s="15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5.5" customHeight="1" x14ac:dyDescent="0.3">
      <c r="A172" s="13"/>
      <c r="B172" s="15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5.5" customHeight="1" x14ac:dyDescent="0.3">
      <c r="A173" s="13"/>
      <c r="B173" s="15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5.5" customHeight="1" x14ac:dyDescent="0.3">
      <c r="A174" s="13"/>
      <c r="B174" s="15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5.5" customHeight="1" x14ac:dyDescent="0.3">
      <c r="A175" s="13"/>
      <c r="B175" s="15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5.5" customHeight="1" x14ac:dyDescent="0.3">
      <c r="A176" s="13"/>
      <c r="B176" s="15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5.5" customHeight="1" x14ac:dyDescent="0.3">
      <c r="A177" s="13"/>
      <c r="B177" s="15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5.5" customHeight="1" x14ac:dyDescent="0.3">
      <c r="A178" s="13"/>
      <c r="B178" s="15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5.5" customHeight="1" x14ac:dyDescent="0.3">
      <c r="A179" s="13"/>
      <c r="B179" s="15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5.5" customHeight="1" x14ac:dyDescent="0.3">
      <c r="A180" s="13"/>
      <c r="B180" s="15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5.5" customHeight="1" x14ac:dyDescent="0.3">
      <c r="A181" s="13"/>
      <c r="B181" s="15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5.5" customHeight="1" x14ac:dyDescent="0.3">
      <c r="A182" s="13"/>
      <c r="B182" s="15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5.5" customHeight="1" x14ac:dyDescent="0.3">
      <c r="A183" s="13"/>
      <c r="B183" s="15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5.5" customHeight="1" x14ac:dyDescent="0.3">
      <c r="A184" s="13"/>
      <c r="B184" s="15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5.5" customHeight="1" x14ac:dyDescent="0.3">
      <c r="A185" s="13"/>
      <c r="B185" s="15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5.5" customHeight="1" x14ac:dyDescent="0.3">
      <c r="A186" s="13"/>
      <c r="B186" s="15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5.5" customHeight="1" x14ac:dyDescent="0.3">
      <c r="A187" s="13"/>
      <c r="B187" s="15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5.5" customHeight="1" x14ac:dyDescent="0.3">
      <c r="A188" s="13"/>
      <c r="B188" s="15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5.5" customHeight="1" x14ac:dyDescent="0.3">
      <c r="A189" s="13"/>
      <c r="B189" s="15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5.5" customHeight="1" x14ac:dyDescent="0.3">
      <c r="A190" s="13"/>
      <c r="B190" s="15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5.5" customHeight="1" x14ac:dyDescent="0.3">
      <c r="A191" s="13"/>
      <c r="B191" s="15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5.5" customHeight="1" x14ac:dyDescent="0.3">
      <c r="A192" s="13"/>
      <c r="B192" s="15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5.5" customHeight="1" x14ac:dyDescent="0.3">
      <c r="A193" s="13"/>
      <c r="B193" s="15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5.5" customHeight="1" x14ac:dyDescent="0.3">
      <c r="A194" s="13"/>
      <c r="B194" s="15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5.5" customHeight="1" x14ac:dyDescent="0.3">
      <c r="A195" s="13"/>
      <c r="B195" s="15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5.5" customHeight="1" x14ac:dyDescent="0.3">
      <c r="A196" s="13"/>
      <c r="B196" s="15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5.5" customHeight="1" x14ac:dyDescent="0.3">
      <c r="A197" s="13"/>
      <c r="B197" s="15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5.5" customHeight="1" x14ac:dyDescent="0.3">
      <c r="A198" s="13"/>
      <c r="B198" s="15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5.5" customHeight="1" x14ac:dyDescent="0.3">
      <c r="A199" s="13"/>
      <c r="B199" s="15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5.5" customHeight="1" x14ac:dyDescent="0.3">
      <c r="A200" s="13"/>
      <c r="B200" s="15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5.5" customHeight="1" x14ac:dyDescent="0.3">
      <c r="A201" s="13"/>
      <c r="B201" s="15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5.5" customHeight="1" x14ac:dyDescent="0.3">
      <c r="A202" s="13"/>
      <c r="B202" s="15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5.5" customHeight="1" x14ac:dyDescent="0.3">
      <c r="A203" s="13"/>
      <c r="B203" s="15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5.5" customHeight="1" x14ac:dyDescent="0.3">
      <c r="A204" s="13"/>
      <c r="B204" s="15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5.5" customHeight="1" x14ac:dyDescent="0.3">
      <c r="A205" s="13"/>
      <c r="B205" s="15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5.5" customHeight="1" x14ac:dyDescent="0.3">
      <c r="A206" s="13"/>
      <c r="B206" s="15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5.5" customHeight="1" x14ac:dyDescent="0.3">
      <c r="A207" s="13"/>
      <c r="B207" s="15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5.5" customHeight="1" x14ac:dyDescent="0.3">
      <c r="A208" s="13"/>
      <c r="B208" s="15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5.5" customHeight="1" x14ac:dyDescent="0.3">
      <c r="A209" s="13"/>
      <c r="B209" s="15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5.5" customHeight="1" x14ac:dyDescent="0.3">
      <c r="A210" s="13"/>
      <c r="B210" s="15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5.5" customHeight="1" x14ac:dyDescent="0.3">
      <c r="A211" s="13"/>
      <c r="B211" s="15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5.5" customHeight="1" x14ac:dyDescent="0.3">
      <c r="A212" s="13"/>
      <c r="B212" s="15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5.5" customHeight="1" x14ac:dyDescent="0.3">
      <c r="A213" s="13"/>
      <c r="B213" s="15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5.5" customHeight="1" x14ac:dyDescent="0.3">
      <c r="A214" s="13"/>
      <c r="B214" s="15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5.5" customHeight="1" x14ac:dyDescent="0.3">
      <c r="A215" s="13"/>
      <c r="B215" s="15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5.5" customHeight="1" x14ac:dyDescent="0.3">
      <c r="A216" s="13"/>
      <c r="B216" s="15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5.5" customHeight="1" x14ac:dyDescent="0.3">
      <c r="A217" s="13"/>
      <c r="B217" s="15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5.5" customHeight="1" x14ac:dyDescent="0.3">
      <c r="A218" s="13"/>
      <c r="B218" s="15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5.5" customHeight="1" x14ac:dyDescent="0.3">
      <c r="A219" s="13"/>
      <c r="B219" s="15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5.5" customHeight="1" x14ac:dyDescent="0.3">
      <c r="A220" s="13"/>
      <c r="B220" s="15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5.5" customHeight="1" x14ac:dyDescent="0.3">
      <c r="A221" s="13"/>
      <c r="B221" s="15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5.5" customHeight="1" x14ac:dyDescent="0.3">
      <c r="A222" s="13"/>
      <c r="B222" s="15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5.5" customHeight="1" x14ac:dyDescent="0.3">
      <c r="A223" s="13"/>
      <c r="B223" s="15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5.5" customHeight="1" x14ac:dyDescent="0.3">
      <c r="A224" s="13"/>
      <c r="B224" s="15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5.5" customHeight="1" x14ac:dyDescent="0.3">
      <c r="A225" s="13"/>
      <c r="B225" s="15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5.5" customHeight="1" x14ac:dyDescent="0.3">
      <c r="A226" s="13"/>
      <c r="B226" s="15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5.5" customHeight="1" x14ac:dyDescent="0.3">
      <c r="A227" s="13"/>
      <c r="B227" s="15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5.5" customHeight="1" x14ac:dyDescent="0.3">
      <c r="A228" s="13"/>
      <c r="B228" s="15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5.5" customHeight="1" x14ac:dyDescent="0.3">
      <c r="A229" s="13"/>
      <c r="B229" s="15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5.5" customHeight="1" x14ac:dyDescent="0.3">
      <c r="A230" s="13"/>
      <c r="B230" s="15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5.5" customHeight="1" x14ac:dyDescent="0.3">
      <c r="A231" s="13"/>
      <c r="B231" s="15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5.5" customHeight="1" x14ac:dyDescent="0.3">
      <c r="A232" s="13"/>
      <c r="B232" s="15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5.5" customHeight="1" x14ac:dyDescent="0.3">
      <c r="A233" s="13"/>
      <c r="B233" s="15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5.5" customHeight="1" x14ac:dyDescent="0.3">
      <c r="A234" s="13"/>
      <c r="B234" s="15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5.5" customHeight="1" x14ac:dyDescent="0.3">
      <c r="A235" s="13"/>
      <c r="B235" s="15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5.5" customHeight="1" x14ac:dyDescent="0.3">
      <c r="A236" s="13"/>
      <c r="B236" s="15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5.5" customHeight="1" x14ac:dyDescent="0.3">
      <c r="A237" s="13"/>
      <c r="B237" s="15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5.5" customHeight="1" x14ac:dyDescent="0.3">
      <c r="A238" s="13"/>
      <c r="B238" s="15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5.5" customHeight="1" x14ac:dyDescent="0.3">
      <c r="A239" s="13"/>
      <c r="B239" s="15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5.5" customHeight="1" x14ac:dyDescent="0.3">
      <c r="A240" s="13"/>
      <c r="B240" s="15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5.5" customHeight="1" x14ac:dyDescent="0.3">
      <c r="A241" s="13"/>
      <c r="B241" s="15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5.5" customHeight="1" x14ac:dyDescent="0.3">
      <c r="A242" s="13"/>
      <c r="B242" s="15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5.5" customHeight="1" x14ac:dyDescent="0.3">
      <c r="A243" s="13"/>
      <c r="B243" s="15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5.5" customHeight="1" x14ac:dyDescent="0.3">
      <c r="A244" s="13"/>
      <c r="B244" s="15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5.5" customHeight="1" x14ac:dyDescent="0.3">
      <c r="A245" s="13"/>
      <c r="B245" s="15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5.5" customHeight="1" x14ac:dyDescent="0.3">
      <c r="A246" s="13"/>
      <c r="B246" s="15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5.5" customHeight="1" x14ac:dyDescent="0.3">
      <c r="A247" s="13"/>
      <c r="B247" s="15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5.5" customHeight="1" x14ac:dyDescent="0.3">
      <c r="A248" s="13"/>
      <c r="B248" s="15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5.5" customHeight="1" x14ac:dyDescent="0.3">
      <c r="A249" s="13"/>
      <c r="B249" s="15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5.5" customHeight="1" x14ac:dyDescent="0.3">
      <c r="A250" s="13"/>
      <c r="B250" s="15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5.5" customHeight="1" x14ac:dyDescent="0.3">
      <c r="A251" s="13"/>
      <c r="B251" s="15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5.5" customHeight="1" x14ac:dyDescent="0.3">
      <c r="A252" s="13"/>
      <c r="B252" s="15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5.5" customHeight="1" x14ac:dyDescent="0.3">
      <c r="A253" s="13"/>
      <c r="B253" s="15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5.5" customHeight="1" x14ac:dyDescent="0.3">
      <c r="A254" s="13"/>
      <c r="B254" s="15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5.5" customHeight="1" x14ac:dyDescent="0.3">
      <c r="A255" s="13"/>
      <c r="B255" s="15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5.5" customHeight="1" x14ac:dyDescent="0.3">
      <c r="A256" s="13"/>
      <c r="B256" s="15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5.5" customHeight="1" x14ac:dyDescent="0.3">
      <c r="A257" s="13"/>
      <c r="B257" s="15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5.5" customHeight="1" x14ac:dyDescent="0.3">
      <c r="A258" s="13"/>
      <c r="B258" s="15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5.5" customHeight="1" x14ac:dyDescent="0.3">
      <c r="A259" s="13"/>
      <c r="B259" s="15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5.5" customHeight="1" x14ac:dyDescent="0.3">
      <c r="A260" s="13"/>
      <c r="B260" s="15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5.5" customHeight="1" x14ac:dyDescent="0.3">
      <c r="A261" s="13"/>
      <c r="B261" s="15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5.5" customHeight="1" x14ac:dyDescent="0.3">
      <c r="A262" s="13"/>
      <c r="B262" s="15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5.5" customHeight="1" x14ac:dyDescent="0.3">
      <c r="A263" s="13"/>
      <c r="B263" s="15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5.5" customHeight="1" x14ac:dyDescent="0.3">
      <c r="A264" s="13"/>
      <c r="B264" s="15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5.5" customHeight="1" x14ac:dyDescent="0.3">
      <c r="A265" s="13"/>
      <c r="B265" s="15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5.5" customHeight="1" x14ac:dyDescent="0.3">
      <c r="A266" s="13"/>
      <c r="B266" s="15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5.5" customHeight="1" x14ac:dyDescent="0.3">
      <c r="A267" s="13"/>
      <c r="B267" s="15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5.5" customHeight="1" x14ac:dyDescent="0.3">
      <c r="A268" s="13"/>
      <c r="B268" s="15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5.5" customHeight="1" x14ac:dyDescent="0.3">
      <c r="A269" s="13"/>
      <c r="B269" s="15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5.5" customHeight="1" x14ac:dyDescent="0.3">
      <c r="A270" s="13"/>
      <c r="B270" s="15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5.5" customHeight="1" x14ac:dyDescent="0.3">
      <c r="A271" s="13"/>
      <c r="B271" s="15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5.5" customHeight="1" x14ac:dyDescent="0.3">
      <c r="A272" s="13"/>
      <c r="B272" s="15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5.5" customHeight="1" x14ac:dyDescent="0.3">
      <c r="A273" s="13"/>
      <c r="B273" s="15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5.5" customHeight="1" x14ac:dyDescent="0.3">
      <c r="A274" s="13"/>
      <c r="B274" s="15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5.5" customHeight="1" x14ac:dyDescent="0.3">
      <c r="A275" s="13"/>
      <c r="B275" s="15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5.5" customHeight="1" x14ac:dyDescent="0.3">
      <c r="A276" s="13"/>
      <c r="B276" s="15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5.5" customHeight="1" x14ac:dyDescent="0.3">
      <c r="A277" s="13"/>
      <c r="B277" s="15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5.5" customHeight="1" x14ac:dyDescent="0.3">
      <c r="A278" s="13"/>
      <c r="B278" s="15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5.5" customHeight="1" x14ac:dyDescent="0.3">
      <c r="A279" s="13"/>
      <c r="B279" s="15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5.5" customHeight="1" x14ac:dyDescent="0.3">
      <c r="A280" s="13"/>
      <c r="B280" s="15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5.5" customHeight="1" x14ac:dyDescent="0.3">
      <c r="A281" s="13"/>
      <c r="B281" s="15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5.5" customHeight="1" x14ac:dyDescent="0.3">
      <c r="A282" s="13"/>
      <c r="B282" s="15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5.5" customHeight="1" x14ac:dyDescent="0.3">
      <c r="A283" s="13"/>
      <c r="B283" s="15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5.5" customHeight="1" x14ac:dyDescent="0.3">
      <c r="A284" s="13"/>
      <c r="B284" s="15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5.5" customHeight="1" x14ac:dyDescent="0.3">
      <c r="A285" s="13"/>
      <c r="B285" s="15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5.5" customHeight="1" x14ac:dyDescent="0.3">
      <c r="A286" s="13"/>
      <c r="B286" s="15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5.5" customHeight="1" x14ac:dyDescent="0.3">
      <c r="A287" s="13"/>
      <c r="B287" s="15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5.5" customHeight="1" x14ac:dyDescent="0.3">
      <c r="A288" s="13"/>
      <c r="B288" s="15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5.5" customHeight="1" x14ac:dyDescent="0.3">
      <c r="A289" s="13"/>
      <c r="B289" s="15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5.5" customHeight="1" x14ac:dyDescent="0.3">
      <c r="A290" s="13"/>
      <c r="B290" s="15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5.5" customHeight="1" x14ac:dyDescent="0.3">
      <c r="A291" s="13"/>
      <c r="B291" s="15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5.5" customHeight="1" x14ac:dyDescent="0.3">
      <c r="A292" s="13"/>
      <c r="B292" s="15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5.5" customHeight="1" x14ac:dyDescent="0.3">
      <c r="A293" s="13"/>
      <c r="B293" s="15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5.5" customHeight="1" x14ac:dyDescent="0.3">
      <c r="A294" s="13"/>
      <c r="B294" s="15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5.5" customHeight="1" x14ac:dyDescent="0.3">
      <c r="A295" s="13"/>
      <c r="B295" s="15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5.5" customHeight="1" x14ac:dyDescent="0.3">
      <c r="A296" s="13"/>
      <c r="B296" s="15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5.5" customHeight="1" x14ac:dyDescent="0.3">
      <c r="A297" s="13"/>
      <c r="B297" s="15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5.5" customHeight="1" x14ac:dyDescent="0.3">
      <c r="A298" s="13"/>
      <c r="B298" s="15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5.5" customHeight="1" x14ac:dyDescent="0.3">
      <c r="A299" s="13"/>
      <c r="B299" s="15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5.5" customHeight="1" x14ac:dyDescent="0.3">
      <c r="A300" s="13"/>
      <c r="B300" s="15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5.5" customHeight="1" x14ac:dyDescent="0.3">
      <c r="A301" s="13"/>
      <c r="B301" s="15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5.5" customHeight="1" x14ac:dyDescent="0.3">
      <c r="A302" s="13"/>
      <c r="B302" s="15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5.5" customHeight="1" x14ac:dyDescent="0.3">
      <c r="A303" s="13"/>
      <c r="B303" s="15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5.5" customHeight="1" x14ac:dyDescent="0.3">
      <c r="A304" s="13"/>
      <c r="B304" s="15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5.5" customHeight="1" x14ac:dyDescent="0.3">
      <c r="A305" s="13"/>
      <c r="B305" s="15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5.5" customHeight="1" x14ac:dyDescent="0.3">
      <c r="A306" s="13"/>
      <c r="B306" s="15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5.5" customHeight="1" x14ac:dyDescent="0.3">
      <c r="A307" s="13"/>
      <c r="B307" s="15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5.5" customHeight="1" x14ac:dyDescent="0.3">
      <c r="A308" s="13"/>
      <c r="B308" s="15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5.5" customHeight="1" x14ac:dyDescent="0.3">
      <c r="A309" s="13"/>
      <c r="B309" s="15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5.5" customHeight="1" x14ac:dyDescent="0.3">
      <c r="A310" s="13"/>
      <c r="B310" s="15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5.5" customHeight="1" x14ac:dyDescent="0.3">
      <c r="A311" s="13"/>
      <c r="B311" s="15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5.5" customHeight="1" x14ac:dyDescent="0.3">
      <c r="A312" s="13"/>
      <c r="B312" s="15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5.5" customHeight="1" x14ac:dyDescent="0.3">
      <c r="A313" s="13"/>
      <c r="B313" s="15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5.5" customHeight="1" x14ac:dyDescent="0.3">
      <c r="A314" s="13"/>
      <c r="B314" s="15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5.5" customHeight="1" x14ac:dyDescent="0.3">
      <c r="A315" s="13"/>
      <c r="B315" s="15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5.5" customHeight="1" x14ac:dyDescent="0.3">
      <c r="A316" s="13"/>
      <c r="B316" s="15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5.5" customHeight="1" x14ac:dyDescent="0.3">
      <c r="A317" s="13"/>
      <c r="B317" s="15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5.5" customHeight="1" x14ac:dyDescent="0.3">
      <c r="A318" s="13"/>
      <c r="B318" s="15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5.5" customHeight="1" x14ac:dyDescent="0.3">
      <c r="A319" s="13"/>
      <c r="B319" s="15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5.5" customHeight="1" x14ac:dyDescent="0.3">
      <c r="A320" s="13"/>
      <c r="B320" s="15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5.5" customHeight="1" x14ac:dyDescent="0.3">
      <c r="A321" s="13"/>
      <c r="B321" s="15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5.5" customHeight="1" x14ac:dyDescent="0.3">
      <c r="A322" s="13"/>
      <c r="B322" s="15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5.5" customHeight="1" x14ac:dyDescent="0.3">
      <c r="A323" s="13"/>
      <c r="B323" s="15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5.5" customHeight="1" x14ac:dyDescent="0.3">
      <c r="A324" s="13"/>
      <c r="B324" s="15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5.5" customHeight="1" x14ac:dyDescent="0.3">
      <c r="A325" s="13"/>
      <c r="B325" s="15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5.5" customHeight="1" x14ac:dyDescent="0.3">
      <c r="A326" s="13"/>
      <c r="B326" s="15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5.5" customHeight="1" x14ac:dyDescent="0.3">
      <c r="A327" s="13"/>
      <c r="B327" s="15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5.5" customHeight="1" x14ac:dyDescent="0.3">
      <c r="A328" s="13"/>
      <c r="B328" s="15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5.5" customHeight="1" x14ac:dyDescent="0.3">
      <c r="A329" s="13"/>
      <c r="B329" s="15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5.5" customHeight="1" x14ac:dyDescent="0.3">
      <c r="A330" s="13"/>
      <c r="B330" s="15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5.5" customHeight="1" x14ac:dyDescent="0.3">
      <c r="A331" s="13"/>
      <c r="B331" s="15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5.5" customHeight="1" x14ac:dyDescent="0.3">
      <c r="A332" s="13"/>
      <c r="B332" s="15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5.5" customHeight="1" x14ac:dyDescent="0.3">
      <c r="A333" s="13"/>
      <c r="B333" s="15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5.5" customHeight="1" x14ac:dyDescent="0.3">
      <c r="A334" s="13"/>
      <c r="B334" s="15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5.5" customHeight="1" x14ac:dyDescent="0.3">
      <c r="A335" s="13"/>
      <c r="B335" s="15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5.5" customHeight="1" x14ac:dyDescent="0.3">
      <c r="A336" s="13"/>
      <c r="B336" s="15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5.5" customHeight="1" x14ac:dyDescent="0.3">
      <c r="A337" s="13"/>
      <c r="B337" s="15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5.5" customHeight="1" x14ac:dyDescent="0.3">
      <c r="A338" s="13"/>
      <c r="B338" s="15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5.5" customHeight="1" x14ac:dyDescent="0.3">
      <c r="A339" s="13"/>
      <c r="B339" s="15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5.5" customHeight="1" x14ac:dyDescent="0.3">
      <c r="A340" s="13"/>
      <c r="B340" s="15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5.5" customHeight="1" x14ac:dyDescent="0.3">
      <c r="A341" s="13"/>
      <c r="B341" s="15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5.5" customHeight="1" x14ac:dyDescent="0.3">
      <c r="A342" s="13"/>
      <c r="B342" s="15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5.5" customHeight="1" x14ac:dyDescent="0.3">
      <c r="A343" s="13"/>
      <c r="B343" s="15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5.5" customHeight="1" x14ac:dyDescent="0.3">
      <c r="A344" s="13"/>
      <c r="B344" s="15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5.5" customHeight="1" x14ac:dyDescent="0.3">
      <c r="A345" s="13"/>
      <c r="B345" s="15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5.5" customHeight="1" x14ac:dyDescent="0.3">
      <c r="A346" s="13"/>
      <c r="B346" s="15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5.5" customHeight="1" x14ac:dyDescent="0.3">
      <c r="A347" s="13"/>
      <c r="B347" s="15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5.5" customHeight="1" x14ac:dyDescent="0.3">
      <c r="A348" s="13"/>
      <c r="B348" s="15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5.5" customHeight="1" x14ac:dyDescent="0.3">
      <c r="A349" s="13"/>
      <c r="B349" s="15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5.5" customHeight="1" x14ac:dyDescent="0.3">
      <c r="A350" s="13"/>
      <c r="B350" s="15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5.5" customHeight="1" x14ac:dyDescent="0.3">
      <c r="A351" s="13"/>
      <c r="B351" s="15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5.5" customHeight="1" x14ac:dyDescent="0.3">
      <c r="A352" s="13"/>
      <c r="B352" s="15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5.5" customHeight="1" x14ac:dyDescent="0.3">
      <c r="A353" s="13"/>
      <c r="B353" s="15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5.5" customHeight="1" x14ac:dyDescent="0.3">
      <c r="A354" s="13"/>
      <c r="B354" s="15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5.5" customHeight="1" x14ac:dyDescent="0.3">
      <c r="A355" s="13"/>
      <c r="B355" s="15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5.5" customHeight="1" x14ac:dyDescent="0.3">
      <c r="A356" s="13"/>
      <c r="B356" s="15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5.5" customHeight="1" x14ac:dyDescent="0.3">
      <c r="A357" s="13"/>
      <c r="B357" s="15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5.5" customHeight="1" x14ac:dyDescent="0.3">
      <c r="A358" s="13"/>
      <c r="B358" s="15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5.5" customHeight="1" x14ac:dyDescent="0.3">
      <c r="A359" s="13"/>
      <c r="B359" s="15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5.5" customHeight="1" x14ac:dyDescent="0.3">
      <c r="A360" s="13"/>
      <c r="B360" s="15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5.5" customHeight="1" x14ac:dyDescent="0.3">
      <c r="A361" s="13"/>
      <c r="B361" s="15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5.5" customHeight="1" x14ac:dyDescent="0.3">
      <c r="A362" s="13"/>
      <c r="B362" s="15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5.5" customHeight="1" x14ac:dyDescent="0.3">
      <c r="A363" s="13"/>
      <c r="B363" s="15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5.5" customHeight="1" x14ac:dyDescent="0.3">
      <c r="A364" s="13"/>
      <c r="B364" s="15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5.5" customHeight="1" x14ac:dyDescent="0.3">
      <c r="A365" s="13"/>
      <c r="B365" s="15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5.5" customHeight="1" x14ac:dyDescent="0.3">
      <c r="A366" s="13"/>
      <c r="B366" s="15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5.5" customHeight="1" x14ac:dyDescent="0.3">
      <c r="A367" s="13"/>
      <c r="B367" s="15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5.5" customHeight="1" x14ac:dyDescent="0.3">
      <c r="A368" s="13"/>
      <c r="B368" s="15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5.5" customHeight="1" x14ac:dyDescent="0.3">
      <c r="A369" s="13"/>
      <c r="B369" s="15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5.5" customHeight="1" x14ac:dyDescent="0.3">
      <c r="A370" s="13"/>
      <c r="B370" s="15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5.5" customHeight="1" x14ac:dyDescent="0.3">
      <c r="A371" s="13"/>
      <c r="B371" s="15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5.5" customHeight="1" x14ac:dyDescent="0.3">
      <c r="A372" s="13"/>
      <c r="B372" s="15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5.5" customHeight="1" x14ac:dyDescent="0.3">
      <c r="A373" s="13"/>
      <c r="B373" s="15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5.5" customHeight="1" x14ac:dyDescent="0.3">
      <c r="A374" s="13"/>
      <c r="B374" s="15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5.5" customHeight="1" x14ac:dyDescent="0.3">
      <c r="A375" s="13"/>
      <c r="B375" s="15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5.5" customHeight="1" x14ac:dyDescent="0.3">
      <c r="A376" s="13"/>
      <c r="B376" s="15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5.5" customHeight="1" x14ac:dyDescent="0.3">
      <c r="A377" s="13"/>
      <c r="B377" s="15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5.5" customHeight="1" x14ac:dyDescent="0.3">
      <c r="A378" s="13"/>
      <c r="B378" s="15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5.5" customHeight="1" x14ac:dyDescent="0.3">
      <c r="A379" s="13"/>
      <c r="B379" s="15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5.5" customHeight="1" x14ac:dyDescent="0.3">
      <c r="A380" s="13"/>
      <c r="B380" s="15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5.5" customHeight="1" x14ac:dyDescent="0.3">
      <c r="A381" s="13"/>
      <c r="B381" s="15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5.5" customHeight="1" x14ac:dyDescent="0.3">
      <c r="A382" s="13"/>
      <c r="B382" s="15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5.5" customHeight="1" x14ac:dyDescent="0.3">
      <c r="A383" s="13"/>
      <c r="B383" s="15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5.5" customHeight="1" x14ac:dyDescent="0.3">
      <c r="A384" s="13"/>
      <c r="B384" s="15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5.5" customHeight="1" x14ac:dyDescent="0.3">
      <c r="A385" s="13"/>
      <c r="B385" s="15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5.5" customHeight="1" x14ac:dyDescent="0.3">
      <c r="A386" s="13"/>
      <c r="B386" s="15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5.5" customHeight="1" x14ac:dyDescent="0.3">
      <c r="A387" s="13"/>
      <c r="B387" s="15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5.5" customHeight="1" x14ac:dyDescent="0.3">
      <c r="A388" s="13"/>
      <c r="B388" s="15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5.5" customHeight="1" x14ac:dyDescent="0.3">
      <c r="A389" s="13"/>
      <c r="B389" s="15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5.5" customHeight="1" x14ac:dyDescent="0.3">
      <c r="A390" s="13"/>
      <c r="B390" s="15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5.5" customHeight="1" x14ac:dyDescent="0.3">
      <c r="A391" s="13"/>
      <c r="B391" s="15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5.5" customHeight="1" x14ac:dyDescent="0.3">
      <c r="A392" s="13"/>
      <c r="B392" s="15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5.5" customHeight="1" x14ac:dyDescent="0.3">
      <c r="A393" s="13"/>
      <c r="B393" s="15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5.5" customHeight="1" x14ac:dyDescent="0.3">
      <c r="A394" s="13"/>
      <c r="B394" s="15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5.5" customHeight="1" x14ac:dyDescent="0.3">
      <c r="A395" s="13"/>
      <c r="B395" s="15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5.5" customHeight="1" x14ac:dyDescent="0.3">
      <c r="A396" s="13"/>
      <c r="B396" s="15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5.5" customHeight="1" x14ac:dyDescent="0.3">
      <c r="A397" s="13"/>
      <c r="B397" s="15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5.5" customHeight="1" x14ac:dyDescent="0.3">
      <c r="A398" s="13"/>
      <c r="B398" s="15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5.5" customHeight="1" x14ac:dyDescent="0.3">
      <c r="A399" s="13"/>
      <c r="B399" s="15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5.5" customHeight="1" x14ac:dyDescent="0.3">
      <c r="A400" s="13"/>
      <c r="B400" s="15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5.5" customHeight="1" x14ac:dyDescent="0.3">
      <c r="A401" s="13"/>
      <c r="B401" s="15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5.5" customHeight="1" x14ac:dyDescent="0.3">
      <c r="A402" s="13"/>
      <c r="B402" s="15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5.5" customHeight="1" x14ac:dyDescent="0.3">
      <c r="A403" s="13"/>
      <c r="B403" s="15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5.5" customHeight="1" x14ac:dyDescent="0.3">
      <c r="A404" s="13"/>
      <c r="B404" s="15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5.5" customHeight="1" x14ac:dyDescent="0.3">
      <c r="A405" s="13"/>
      <c r="B405" s="15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5.5" customHeight="1" x14ac:dyDescent="0.3">
      <c r="A406" s="13"/>
      <c r="B406" s="15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5.5" customHeight="1" x14ac:dyDescent="0.3">
      <c r="A407" s="13"/>
      <c r="B407" s="15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5.5" customHeight="1" x14ac:dyDescent="0.3">
      <c r="A408" s="13"/>
      <c r="B408" s="15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5.5" customHeight="1" x14ac:dyDescent="0.3">
      <c r="A409" s="13"/>
      <c r="B409" s="15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5.5" customHeight="1" x14ac:dyDescent="0.3">
      <c r="A410" s="13"/>
      <c r="B410" s="15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5.5" customHeight="1" x14ac:dyDescent="0.3">
      <c r="A411" s="13"/>
      <c r="B411" s="15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5.5" customHeight="1" x14ac:dyDescent="0.3">
      <c r="A412" s="13"/>
      <c r="B412" s="15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5.5" customHeight="1" x14ac:dyDescent="0.3">
      <c r="A413" s="13"/>
      <c r="B413" s="15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5.5" customHeight="1" x14ac:dyDescent="0.3">
      <c r="A414" s="13"/>
      <c r="B414" s="15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5.5" customHeight="1" x14ac:dyDescent="0.3">
      <c r="A415" s="13"/>
      <c r="B415" s="15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5.5" customHeight="1" x14ac:dyDescent="0.3">
      <c r="A416" s="13"/>
      <c r="B416" s="15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5.5" customHeight="1" x14ac:dyDescent="0.3">
      <c r="A417" s="13"/>
      <c r="B417" s="15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5.5" customHeight="1" x14ac:dyDescent="0.3">
      <c r="A418" s="13"/>
      <c r="B418" s="15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5.5" customHeight="1" x14ac:dyDescent="0.3">
      <c r="A419" s="13"/>
      <c r="B419" s="15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5.5" customHeight="1" x14ac:dyDescent="0.3">
      <c r="A420" s="13"/>
      <c r="B420" s="15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5.5" customHeight="1" x14ac:dyDescent="0.3">
      <c r="A421" s="13"/>
      <c r="B421" s="15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5.5" customHeight="1" x14ac:dyDescent="0.3">
      <c r="A422" s="13"/>
      <c r="B422" s="15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5.5" customHeight="1" x14ac:dyDescent="0.3">
      <c r="A423" s="13"/>
      <c r="B423" s="15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5.5" customHeight="1" x14ac:dyDescent="0.3">
      <c r="A424" s="13"/>
      <c r="B424" s="15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5.5" customHeight="1" x14ac:dyDescent="0.3">
      <c r="A425" s="13"/>
      <c r="B425" s="15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5.5" customHeight="1" x14ac:dyDescent="0.3">
      <c r="A426" s="13"/>
      <c r="B426" s="15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5.5" customHeight="1" x14ac:dyDescent="0.3">
      <c r="A427" s="13"/>
      <c r="B427" s="15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5.5" customHeight="1" x14ac:dyDescent="0.3">
      <c r="A428" s="13"/>
      <c r="B428" s="15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5.5" customHeight="1" x14ac:dyDescent="0.3">
      <c r="A429" s="13"/>
      <c r="B429" s="15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5.5" customHeight="1" x14ac:dyDescent="0.3">
      <c r="A430" s="13"/>
      <c r="B430" s="15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5.5" customHeight="1" x14ac:dyDescent="0.3">
      <c r="A431" s="13"/>
      <c r="B431" s="15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5.5" customHeight="1" x14ac:dyDescent="0.3">
      <c r="A432" s="13"/>
      <c r="B432" s="15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5.5" customHeight="1" x14ac:dyDescent="0.3">
      <c r="A433" s="13"/>
      <c r="B433" s="15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5.5" customHeight="1" x14ac:dyDescent="0.3">
      <c r="A434" s="13"/>
      <c r="B434" s="15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5.5" customHeight="1" x14ac:dyDescent="0.3">
      <c r="A435" s="13"/>
      <c r="B435" s="15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5.5" customHeight="1" x14ac:dyDescent="0.3">
      <c r="A436" s="13"/>
      <c r="B436" s="15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5.5" customHeight="1" x14ac:dyDescent="0.3">
      <c r="A437" s="13"/>
      <c r="B437" s="15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5.5" customHeight="1" x14ac:dyDescent="0.3">
      <c r="A438" s="13"/>
      <c r="B438" s="15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5.5" customHeight="1" x14ac:dyDescent="0.3">
      <c r="A439" s="13"/>
      <c r="B439" s="15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5.5" customHeight="1" x14ac:dyDescent="0.3">
      <c r="A440" s="13"/>
      <c r="B440" s="15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5.5" customHeight="1" x14ac:dyDescent="0.3">
      <c r="A441" s="13"/>
      <c r="B441" s="15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5.5" customHeight="1" x14ac:dyDescent="0.3">
      <c r="A442" s="13"/>
      <c r="B442" s="15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5.5" customHeight="1" x14ac:dyDescent="0.3">
      <c r="A443" s="13"/>
      <c r="B443" s="15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5.5" customHeight="1" x14ac:dyDescent="0.3">
      <c r="A444" s="13"/>
      <c r="B444" s="15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5.5" customHeight="1" x14ac:dyDescent="0.3">
      <c r="A445" s="13"/>
      <c r="B445" s="15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5.5" customHeight="1" x14ac:dyDescent="0.3">
      <c r="A446" s="13"/>
      <c r="B446" s="15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5.5" customHeight="1" x14ac:dyDescent="0.3">
      <c r="A447" s="13"/>
      <c r="B447" s="15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5.5" customHeight="1" x14ac:dyDescent="0.3">
      <c r="A448" s="13"/>
      <c r="B448" s="15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5.5" customHeight="1" x14ac:dyDescent="0.3">
      <c r="A449" s="13"/>
      <c r="B449" s="15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5.5" customHeight="1" x14ac:dyDescent="0.3">
      <c r="A450" s="13"/>
      <c r="B450" s="15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5.5" customHeight="1" x14ac:dyDescent="0.3">
      <c r="A451" s="13"/>
      <c r="B451" s="15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5.5" customHeight="1" x14ac:dyDescent="0.3">
      <c r="A452" s="13"/>
      <c r="B452" s="15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5.5" customHeight="1" x14ac:dyDescent="0.3">
      <c r="A453" s="13"/>
      <c r="B453" s="15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5.5" customHeight="1" x14ac:dyDescent="0.3">
      <c r="A454" s="13"/>
      <c r="B454" s="15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5.5" customHeight="1" x14ac:dyDescent="0.3">
      <c r="A455" s="13"/>
      <c r="B455" s="15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5.5" customHeight="1" x14ac:dyDescent="0.3">
      <c r="A456" s="13"/>
      <c r="B456" s="15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5.5" customHeight="1" x14ac:dyDescent="0.3">
      <c r="A457" s="13"/>
      <c r="B457" s="15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5.5" customHeight="1" x14ac:dyDescent="0.3">
      <c r="A458" s="13"/>
      <c r="B458" s="15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5.5" customHeight="1" x14ac:dyDescent="0.3">
      <c r="A459" s="13"/>
      <c r="B459" s="15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5.5" customHeight="1" x14ac:dyDescent="0.3">
      <c r="A460" s="13"/>
      <c r="B460" s="15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5.5" customHeight="1" x14ac:dyDescent="0.3">
      <c r="A461" s="13"/>
      <c r="B461" s="15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5.5" customHeight="1" x14ac:dyDescent="0.3">
      <c r="A462" s="13"/>
      <c r="B462" s="15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5.5" customHeight="1" x14ac:dyDescent="0.3">
      <c r="A463" s="13"/>
      <c r="B463" s="15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5.5" customHeight="1" x14ac:dyDescent="0.3">
      <c r="A464" s="13"/>
      <c r="B464" s="15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5.5" customHeight="1" x14ac:dyDescent="0.3">
      <c r="A465" s="13"/>
      <c r="B465" s="15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5.5" customHeight="1" x14ac:dyDescent="0.3">
      <c r="A466" s="13"/>
      <c r="B466" s="15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5.5" customHeight="1" x14ac:dyDescent="0.3">
      <c r="A467" s="13"/>
      <c r="B467" s="15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5.5" customHeight="1" x14ac:dyDescent="0.3">
      <c r="A468" s="13"/>
      <c r="B468" s="15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5.5" customHeight="1" x14ac:dyDescent="0.3">
      <c r="A469" s="13"/>
      <c r="B469" s="15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5.5" customHeight="1" x14ac:dyDescent="0.3">
      <c r="A470" s="13"/>
      <c r="B470" s="15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5.5" customHeight="1" x14ac:dyDescent="0.3">
      <c r="A471" s="13"/>
      <c r="B471" s="15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5.5" customHeight="1" x14ac:dyDescent="0.3">
      <c r="A472" s="13"/>
      <c r="B472" s="15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5.5" customHeight="1" x14ac:dyDescent="0.3">
      <c r="A473" s="13"/>
      <c r="B473" s="15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5.5" customHeight="1" x14ac:dyDescent="0.3">
      <c r="A474" s="13"/>
      <c r="B474" s="15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5.5" customHeight="1" x14ac:dyDescent="0.3">
      <c r="A475" s="13"/>
      <c r="B475" s="15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5.5" customHeight="1" x14ac:dyDescent="0.3">
      <c r="A476" s="13"/>
      <c r="B476" s="15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5.5" customHeight="1" x14ac:dyDescent="0.3">
      <c r="A477" s="13"/>
      <c r="B477" s="15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5.5" customHeight="1" x14ac:dyDescent="0.3">
      <c r="A478" s="13"/>
      <c r="B478" s="15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5.5" customHeight="1" x14ac:dyDescent="0.3">
      <c r="A479" s="13"/>
      <c r="B479" s="15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5.5" customHeight="1" x14ac:dyDescent="0.3">
      <c r="A480" s="13"/>
      <c r="B480" s="15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5.5" customHeight="1" x14ac:dyDescent="0.3">
      <c r="A481" s="13"/>
      <c r="B481" s="15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5.5" customHeight="1" x14ac:dyDescent="0.3">
      <c r="A482" s="13"/>
      <c r="B482" s="15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5.5" customHeight="1" x14ac:dyDescent="0.3">
      <c r="A483" s="13"/>
      <c r="B483" s="15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5.5" customHeight="1" x14ac:dyDescent="0.3">
      <c r="A484" s="13"/>
      <c r="B484" s="15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5.5" customHeight="1" x14ac:dyDescent="0.3">
      <c r="A485" s="13"/>
      <c r="B485" s="15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5.5" customHeight="1" x14ac:dyDescent="0.3">
      <c r="A486" s="13"/>
      <c r="B486" s="15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5.5" customHeight="1" x14ac:dyDescent="0.3">
      <c r="A487" s="13"/>
      <c r="B487" s="15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5.5" customHeight="1" x14ac:dyDescent="0.3">
      <c r="A488" s="13"/>
      <c r="B488" s="15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5.5" customHeight="1" x14ac:dyDescent="0.3">
      <c r="A489" s="13"/>
      <c r="B489" s="15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5.5" customHeight="1" x14ac:dyDescent="0.3">
      <c r="A490" s="13"/>
      <c r="B490" s="15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5.5" customHeight="1" x14ac:dyDescent="0.3">
      <c r="A491" s="13"/>
      <c r="B491" s="15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5.5" customHeight="1" x14ac:dyDescent="0.3">
      <c r="A492" s="13"/>
      <c r="B492" s="15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5.5" customHeight="1" x14ac:dyDescent="0.3">
      <c r="A493" s="13"/>
      <c r="B493" s="15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5.5" customHeight="1" x14ac:dyDescent="0.3">
      <c r="A494" s="13"/>
      <c r="B494" s="15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5.5" customHeight="1" x14ac:dyDescent="0.3">
      <c r="A495" s="13"/>
      <c r="B495" s="15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5.5" customHeight="1" x14ac:dyDescent="0.3">
      <c r="A496" s="13"/>
      <c r="B496" s="15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5.5" customHeight="1" x14ac:dyDescent="0.3">
      <c r="A497" s="13"/>
      <c r="B497" s="15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5.5" customHeight="1" x14ac:dyDescent="0.3">
      <c r="A498" s="13"/>
      <c r="B498" s="15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5.5" customHeight="1" x14ac:dyDescent="0.3">
      <c r="A499" s="13"/>
      <c r="B499" s="15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5.5" customHeight="1" x14ac:dyDescent="0.3">
      <c r="A500" s="13"/>
      <c r="B500" s="15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5.5" customHeight="1" x14ac:dyDescent="0.3">
      <c r="A501" s="13"/>
      <c r="B501" s="15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5.5" customHeight="1" x14ac:dyDescent="0.3">
      <c r="A502" s="13"/>
      <c r="B502" s="15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5.5" customHeight="1" x14ac:dyDescent="0.3">
      <c r="A503" s="13"/>
      <c r="B503" s="15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5.5" customHeight="1" x14ac:dyDescent="0.3">
      <c r="A504" s="13"/>
      <c r="B504" s="15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5.5" customHeight="1" x14ac:dyDescent="0.3">
      <c r="A505" s="13"/>
      <c r="B505" s="15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5.5" customHeight="1" x14ac:dyDescent="0.3">
      <c r="A506" s="13"/>
      <c r="B506" s="15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5.5" customHeight="1" x14ac:dyDescent="0.3">
      <c r="A507" s="13"/>
      <c r="B507" s="15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5.5" customHeight="1" x14ac:dyDescent="0.3">
      <c r="A508" s="13"/>
      <c r="B508" s="15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5.5" customHeight="1" x14ac:dyDescent="0.3">
      <c r="A509" s="13"/>
      <c r="B509" s="15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5.5" customHeight="1" x14ac:dyDescent="0.3">
      <c r="A510" s="13"/>
      <c r="B510" s="15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5.5" customHeight="1" x14ac:dyDescent="0.3">
      <c r="A511" s="13"/>
      <c r="B511" s="15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5.5" customHeight="1" x14ac:dyDescent="0.3">
      <c r="A512" s="13"/>
      <c r="B512" s="15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5.5" customHeight="1" x14ac:dyDescent="0.3">
      <c r="A513" s="13"/>
      <c r="B513" s="15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5.5" customHeight="1" x14ac:dyDescent="0.3">
      <c r="A514" s="13"/>
      <c r="B514" s="15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5.5" customHeight="1" x14ac:dyDescent="0.3">
      <c r="A515" s="13"/>
      <c r="B515" s="15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5.5" customHeight="1" x14ac:dyDescent="0.3">
      <c r="A516" s="13"/>
      <c r="B516" s="15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5.5" customHeight="1" x14ac:dyDescent="0.3">
      <c r="A517" s="13"/>
      <c r="B517" s="15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5.5" customHeight="1" x14ac:dyDescent="0.3">
      <c r="A518" s="13"/>
      <c r="B518" s="15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5.5" customHeight="1" x14ac:dyDescent="0.3">
      <c r="A519" s="13"/>
      <c r="B519" s="15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5.5" customHeight="1" x14ac:dyDescent="0.3">
      <c r="A520" s="13"/>
      <c r="B520" s="15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5.5" customHeight="1" x14ac:dyDescent="0.3">
      <c r="A521" s="13"/>
      <c r="B521" s="15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5.5" customHeight="1" x14ac:dyDescent="0.3">
      <c r="A522" s="13"/>
      <c r="B522" s="15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5.5" customHeight="1" x14ac:dyDescent="0.3">
      <c r="A523" s="13"/>
      <c r="B523" s="15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5.5" customHeight="1" x14ac:dyDescent="0.3">
      <c r="A524" s="13"/>
      <c r="B524" s="15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5.5" customHeight="1" x14ac:dyDescent="0.3">
      <c r="A525" s="13"/>
      <c r="B525" s="15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5.5" customHeight="1" x14ac:dyDescent="0.3">
      <c r="A526" s="13"/>
      <c r="B526" s="15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5.5" customHeight="1" x14ac:dyDescent="0.3">
      <c r="A527" s="13"/>
      <c r="B527" s="15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5.5" customHeight="1" x14ac:dyDescent="0.3">
      <c r="A528" s="13"/>
      <c r="B528" s="15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5.5" customHeight="1" x14ac:dyDescent="0.3">
      <c r="A529" s="13"/>
      <c r="B529" s="15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5.5" customHeight="1" x14ac:dyDescent="0.3">
      <c r="A530" s="13"/>
      <c r="B530" s="15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5.5" customHeight="1" x14ac:dyDescent="0.3">
      <c r="A531" s="13"/>
      <c r="B531" s="15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5.5" customHeight="1" x14ac:dyDescent="0.3">
      <c r="A532" s="13"/>
      <c r="B532" s="15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5.5" customHeight="1" x14ac:dyDescent="0.3">
      <c r="A533" s="13"/>
      <c r="B533" s="15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5.5" customHeight="1" x14ac:dyDescent="0.3">
      <c r="A534" s="13"/>
      <c r="B534" s="15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5.5" customHeight="1" x14ac:dyDescent="0.3">
      <c r="A535" s="13"/>
      <c r="B535" s="15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5.5" customHeight="1" x14ac:dyDescent="0.3">
      <c r="A536" s="13"/>
      <c r="B536" s="15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5.5" customHeight="1" x14ac:dyDescent="0.3">
      <c r="A537" s="13"/>
      <c r="B537" s="15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5.5" customHeight="1" x14ac:dyDescent="0.3">
      <c r="A538" s="13"/>
      <c r="B538" s="15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5.5" customHeight="1" x14ac:dyDescent="0.3">
      <c r="A539" s="13"/>
      <c r="B539" s="15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5.5" customHeight="1" x14ac:dyDescent="0.3">
      <c r="A540" s="13"/>
      <c r="B540" s="15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5.5" customHeight="1" x14ac:dyDescent="0.3">
      <c r="A541" s="13"/>
      <c r="B541" s="15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5.5" customHeight="1" x14ac:dyDescent="0.3">
      <c r="A542" s="13"/>
      <c r="B542" s="15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5.5" customHeight="1" x14ac:dyDescent="0.3">
      <c r="A543" s="13"/>
      <c r="B543" s="15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5.5" customHeight="1" x14ac:dyDescent="0.3">
      <c r="A544" s="13"/>
      <c r="B544" s="15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5.5" customHeight="1" x14ac:dyDescent="0.3">
      <c r="A545" s="13"/>
      <c r="B545" s="15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5.5" customHeight="1" x14ac:dyDescent="0.3">
      <c r="A546" s="13"/>
      <c r="B546" s="15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5.5" customHeight="1" x14ac:dyDescent="0.3">
      <c r="A547" s="13"/>
      <c r="B547" s="15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5.5" customHeight="1" x14ac:dyDescent="0.3">
      <c r="A548" s="13"/>
      <c r="B548" s="15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5.5" customHeight="1" x14ac:dyDescent="0.3">
      <c r="A549" s="13"/>
      <c r="B549" s="15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5.5" customHeight="1" x14ac:dyDescent="0.3">
      <c r="A550" s="13"/>
      <c r="B550" s="15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5.5" customHeight="1" x14ac:dyDescent="0.3">
      <c r="A551" s="13"/>
      <c r="B551" s="15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5.5" customHeight="1" x14ac:dyDescent="0.3">
      <c r="A552" s="13"/>
      <c r="B552" s="15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5.5" customHeight="1" x14ac:dyDescent="0.3">
      <c r="A553" s="13"/>
      <c r="B553" s="15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5.5" customHeight="1" x14ac:dyDescent="0.3">
      <c r="A554" s="13"/>
      <c r="B554" s="15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5.5" customHeight="1" x14ac:dyDescent="0.3">
      <c r="A555" s="13"/>
      <c r="B555" s="15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5.5" customHeight="1" x14ac:dyDescent="0.3">
      <c r="A556" s="13"/>
      <c r="B556" s="15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5.5" customHeight="1" x14ac:dyDescent="0.3">
      <c r="A557" s="13"/>
      <c r="B557" s="15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5.5" customHeight="1" x14ac:dyDescent="0.3">
      <c r="A558" s="13"/>
      <c r="B558" s="15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5.5" customHeight="1" x14ac:dyDescent="0.3">
      <c r="A559" s="13"/>
      <c r="B559" s="15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5.5" customHeight="1" x14ac:dyDescent="0.3">
      <c r="A560" s="13"/>
      <c r="B560" s="15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5.5" customHeight="1" x14ac:dyDescent="0.3">
      <c r="A561" s="13"/>
      <c r="B561" s="15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5.5" customHeight="1" x14ac:dyDescent="0.3">
      <c r="A562" s="13"/>
      <c r="B562" s="15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5.5" customHeight="1" x14ac:dyDescent="0.3">
      <c r="A563" s="13"/>
      <c r="B563" s="15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5.5" customHeight="1" x14ac:dyDescent="0.3">
      <c r="A564" s="13"/>
      <c r="B564" s="15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5.5" customHeight="1" x14ac:dyDescent="0.3">
      <c r="A565" s="13"/>
      <c r="B565" s="15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5.5" customHeight="1" x14ac:dyDescent="0.3">
      <c r="A566" s="13"/>
      <c r="B566" s="15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5.5" customHeight="1" x14ac:dyDescent="0.3">
      <c r="A567" s="13"/>
      <c r="B567" s="15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5.5" customHeight="1" x14ac:dyDescent="0.3">
      <c r="A568" s="13"/>
      <c r="B568" s="15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5.5" customHeight="1" x14ac:dyDescent="0.3">
      <c r="A569" s="13"/>
      <c r="B569" s="15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5.5" customHeight="1" x14ac:dyDescent="0.3">
      <c r="A570" s="13"/>
      <c r="B570" s="15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5.5" customHeight="1" x14ac:dyDescent="0.3">
      <c r="A571" s="13"/>
      <c r="B571" s="15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5.5" customHeight="1" x14ac:dyDescent="0.3">
      <c r="A572" s="13"/>
      <c r="B572" s="15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5.5" customHeight="1" x14ac:dyDescent="0.3">
      <c r="A573" s="13"/>
      <c r="B573" s="15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5.5" customHeight="1" x14ac:dyDescent="0.3">
      <c r="A574" s="13"/>
      <c r="B574" s="15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5.5" customHeight="1" x14ac:dyDescent="0.3">
      <c r="A575" s="13"/>
      <c r="B575" s="15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5.5" customHeight="1" x14ac:dyDescent="0.3">
      <c r="A576" s="13"/>
      <c r="B576" s="15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5.5" customHeight="1" x14ac:dyDescent="0.3">
      <c r="A577" s="13"/>
      <c r="B577" s="15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5.5" customHeight="1" x14ac:dyDescent="0.3">
      <c r="A578" s="13"/>
      <c r="B578" s="15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5.5" customHeight="1" x14ac:dyDescent="0.3">
      <c r="A579" s="13"/>
      <c r="B579" s="15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5.5" customHeight="1" x14ac:dyDescent="0.3">
      <c r="A580" s="13"/>
      <c r="B580" s="15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5.5" customHeight="1" x14ac:dyDescent="0.3">
      <c r="A581" s="13"/>
      <c r="B581" s="15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5.5" customHeight="1" x14ac:dyDescent="0.3">
      <c r="A582" s="13"/>
      <c r="B582" s="15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5.5" customHeight="1" x14ac:dyDescent="0.3">
      <c r="A583" s="13"/>
      <c r="B583" s="15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5.5" customHeight="1" x14ac:dyDescent="0.3">
      <c r="A584" s="13"/>
      <c r="B584" s="15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5.5" customHeight="1" x14ac:dyDescent="0.3">
      <c r="A585" s="13"/>
      <c r="B585" s="15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5.5" customHeight="1" x14ac:dyDescent="0.3">
      <c r="A586" s="13"/>
      <c r="B586" s="15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5.5" customHeight="1" x14ac:dyDescent="0.3">
      <c r="A587" s="13"/>
      <c r="B587" s="15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5.5" customHeight="1" x14ac:dyDescent="0.3">
      <c r="A588" s="13"/>
      <c r="B588" s="15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5.5" customHeight="1" x14ac:dyDescent="0.3">
      <c r="A589" s="13"/>
      <c r="B589" s="15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5.5" customHeight="1" x14ac:dyDescent="0.3">
      <c r="A590" s="13"/>
      <c r="B590" s="15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5.5" customHeight="1" x14ac:dyDescent="0.3">
      <c r="A591" s="13"/>
      <c r="B591" s="15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5.5" customHeight="1" x14ac:dyDescent="0.3">
      <c r="A592" s="13"/>
      <c r="B592" s="15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5.5" customHeight="1" x14ac:dyDescent="0.3">
      <c r="A593" s="13"/>
      <c r="B593" s="15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5.5" customHeight="1" x14ac:dyDescent="0.3">
      <c r="A594" s="13"/>
      <c r="B594" s="15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5.5" customHeight="1" x14ac:dyDescent="0.3">
      <c r="A595" s="13"/>
      <c r="B595" s="15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5.5" customHeight="1" x14ac:dyDescent="0.3">
      <c r="A596" s="13"/>
      <c r="B596" s="15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5.5" customHeight="1" x14ac:dyDescent="0.3">
      <c r="A597" s="13"/>
      <c r="B597" s="15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5.5" customHeight="1" x14ac:dyDescent="0.3">
      <c r="A598" s="13"/>
      <c r="B598" s="15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5.5" customHeight="1" x14ac:dyDescent="0.3">
      <c r="A599" s="13"/>
      <c r="B599" s="15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5.5" customHeight="1" x14ac:dyDescent="0.3">
      <c r="A600" s="13"/>
      <c r="B600" s="15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5.5" customHeight="1" x14ac:dyDescent="0.3">
      <c r="A601" s="13"/>
      <c r="B601" s="15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5.5" customHeight="1" x14ac:dyDescent="0.3">
      <c r="A602" s="13"/>
      <c r="B602" s="15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5.5" customHeight="1" x14ac:dyDescent="0.3">
      <c r="A603" s="13"/>
      <c r="B603" s="15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5.5" customHeight="1" x14ac:dyDescent="0.3">
      <c r="A604" s="13"/>
      <c r="B604" s="15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5.5" customHeight="1" x14ac:dyDescent="0.3">
      <c r="A605" s="13"/>
      <c r="B605" s="15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5.5" customHeight="1" x14ac:dyDescent="0.3">
      <c r="A606" s="13"/>
      <c r="B606" s="15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5.5" customHeight="1" x14ac:dyDescent="0.3">
      <c r="A607" s="13"/>
      <c r="B607" s="15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5.5" customHeight="1" x14ac:dyDescent="0.3">
      <c r="A608" s="13"/>
      <c r="B608" s="15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5.5" customHeight="1" x14ac:dyDescent="0.3">
      <c r="A609" s="13"/>
      <c r="B609" s="15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5.5" customHeight="1" x14ac:dyDescent="0.3">
      <c r="A610" s="13"/>
      <c r="B610" s="15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5.5" customHeight="1" x14ac:dyDescent="0.3">
      <c r="A611" s="13"/>
      <c r="B611" s="15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5.5" customHeight="1" x14ac:dyDescent="0.3">
      <c r="A612" s="13"/>
      <c r="B612" s="15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5.5" customHeight="1" x14ac:dyDescent="0.3">
      <c r="A613" s="13"/>
      <c r="B613" s="15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5.5" customHeight="1" x14ac:dyDescent="0.3">
      <c r="A614" s="13"/>
      <c r="B614" s="15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5.5" customHeight="1" x14ac:dyDescent="0.3">
      <c r="A615" s="13"/>
      <c r="B615" s="15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5.5" customHeight="1" x14ac:dyDescent="0.3">
      <c r="A616" s="13"/>
      <c r="B616" s="15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5.5" customHeight="1" x14ac:dyDescent="0.3">
      <c r="A617" s="13"/>
      <c r="B617" s="15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5.5" customHeight="1" x14ac:dyDescent="0.3">
      <c r="A618" s="13"/>
      <c r="B618" s="15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5.5" customHeight="1" x14ac:dyDescent="0.3">
      <c r="A619" s="13"/>
      <c r="B619" s="15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5.5" customHeight="1" x14ac:dyDescent="0.3">
      <c r="A620" s="13"/>
      <c r="B620" s="15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5.5" customHeight="1" x14ac:dyDescent="0.3">
      <c r="A621" s="13"/>
      <c r="B621" s="15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5.5" customHeight="1" x14ac:dyDescent="0.3">
      <c r="A622" s="13"/>
      <c r="B622" s="15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5.5" customHeight="1" x14ac:dyDescent="0.3">
      <c r="A623" s="13"/>
      <c r="B623" s="15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5.5" customHeight="1" x14ac:dyDescent="0.3">
      <c r="A624" s="13"/>
      <c r="B624" s="15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5.5" customHeight="1" x14ac:dyDescent="0.3">
      <c r="A625" s="13"/>
      <c r="B625" s="15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5.5" customHeight="1" x14ac:dyDescent="0.3">
      <c r="A626" s="13"/>
      <c r="B626" s="15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5.5" customHeight="1" x14ac:dyDescent="0.3">
      <c r="A627" s="13"/>
      <c r="B627" s="15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5.5" customHeight="1" x14ac:dyDescent="0.3">
      <c r="A628" s="13"/>
      <c r="B628" s="15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5.5" customHeight="1" x14ac:dyDescent="0.3">
      <c r="A629" s="13"/>
      <c r="B629" s="15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5.5" customHeight="1" x14ac:dyDescent="0.3">
      <c r="A630" s="13"/>
      <c r="B630" s="15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5.5" customHeight="1" x14ac:dyDescent="0.3">
      <c r="A631" s="13"/>
      <c r="B631" s="15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5.5" customHeight="1" x14ac:dyDescent="0.3">
      <c r="A632" s="13"/>
      <c r="B632" s="15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5.5" customHeight="1" x14ac:dyDescent="0.3">
      <c r="A633" s="13"/>
      <c r="B633" s="15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5.5" customHeight="1" x14ac:dyDescent="0.3">
      <c r="A634" s="13"/>
      <c r="B634" s="15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5.5" customHeight="1" x14ac:dyDescent="0.3">
      <c r="A635" s="13"/>
      <c r="B635" s="15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5.5" customHeight="1" x14ac:dyDescent="0.3">
      <c r="A636" s="13"/>
      <c r="B636" s="15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5.5" customHeight="1" x14ac:dyDescent="0.3">
      <c r="A637" s="13"/>
      <c r="B637" s="15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5.5" customHeight="1" x14ac:dyDescent="0.3">
      <c r="A638" s="13"/>
      <c r="B638" s="15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5.5" customHeight="1" x14ac:dyDescent="0.3">
      <c r="A639" s="13"/>
      <c r="B639" s="15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5.5" customHeight="1" x14ac:dyDescent="0.3">
      <c r="A640" s="13"/>
      <c r="B640" s="15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5.5" customHeight="1" x14ac:dyDescent="0.3">
      <c r="A641" s="13"/>
      <c r="B641" s="15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5.5" customHeight="1" x14ac:dyDescent="0.3">
      <c r="A642" s="13"/>
      <c r="B642" s="15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5.5" customHeight="1" x14ac:dyDescent="0.3">
      <c r="A643" s="13"/>
      <c r="B643" s="15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5.5" customHeight="1" x14ac:dyDescent="0.3">
      <c r="A644" s="13"/>
      <c r="B644" s="15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5.5" customHeight="1" x14ac:dyDescent="0.3">
      <c r="A645" s="13"/>
      <c r="B645" s="15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5.5" customHeight="1" x14ac:dyDescent="0.3">
      <c r="A646" s="13"/>
      <c r="B646" s="15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5.5" customHeight="1" x14ac:dyDescent="0.3">
      <c r="A647" s="13"/>
      <c r="B647" s="15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5.5" customHeight="1" x14ac:dyDescent="0.3">
      <c r="A648" s="13"/>
      <c r="B648" s="15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5.5" customHeight="1" x14ac:dyDescent="0.3">
      <c r="A649" s="13"/>
      <c r="B649" s="15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5.5" customHeight="1" x14ac:dyDescent="0.3">
      <c r="A650" s="13"/>
      <c r="B650" s="15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5.5" customHeight="1" x14ac:dyDescent="0.3">
      <c r="A651" s="13"/>
      <c r="B651" s="15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5.5" customHeight="1" x14ac:dyDescent="0.3">
      <c r="A652" s="13"/>
      <c r="B652" s="15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5.5" customHeight="1" x14ac:dyDescent="0.3">
      <c r="A653" s="13"/>
      <c r="B653" s="15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5.5" customHeight="1" x14ac:dyDescent="0.3">
      <c r="A654" s="13"/>
      <c r="B654" s="15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5.5" customHeight="1" x14ac:dyDescent="0.3">
      <c r="A655" s="13"/>
      <c r="B655" s="15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5.5" customHeight="1" x14ac:dyDescent="0.3">
      <c r="A656" s="13"/>
      <c r="B656" s="15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5.5" customHeight="1" x14ac:dyDescent="0.3">
      <c r="A657" s="13"/>
      <c r="B657" s="15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5.5" customHeight="1" x14ac:dyDescent="0.3">
      <c r="A658" s="13"/>
      <c r="B658" s="15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5.5" customHeight="1" x14ac:dyDescent="0.3">
      <c r="A659" s="13"/>
      <c r="B659" s="15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5.5" customHeight="1" x14ac:dyDescent="0.3">
      <c r="A660" s="13"/>
      <c r="B660" s="15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5.5" customHeight="1" x14ac:dyDescent="0.3">
      <c r="A661" s="13"/>
      <c r="B661" s="15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5.5" customHeight="1" x14ac:dyDescent="0.3">
      <c r="A662" s="13"/>
      <c r="B662" s="15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5.5" customHeight="1" x14ac:dyDescent="0.3">
      <c r="A663" s="13"/>
      <c r="B663" s="15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5.5" customHeight="1" x14ac:dyDescent="0.3">
      <c r="A664" s="13"/>
      <c r="B664" s="15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5.5" customHeight="1" x14ac:dyDescent="0.3">
      <c r="A665" s="13"/>
      <c r="B665" s="15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5.5" customHeight="1" x14ac:dyDescent="0.3">
      <c r="A666" s="13"/>
      <c r="B666" s="15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5.5" customHeight="1" x14ac:dyDescent="0.3">
      <c r="A667" s="13"/>
      <c r="B667" s="15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5.5" customHeight="1" x14ac:dyDescent="0.3">
      <c r="A668" s="13"/>
      <c r="B668" s="15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5.5" customHeight="1" x14ac:dyDescent="0.3">
      <c r="A669" s="13"/>
      <c r="B669" s="15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5.5" customHeight="1" x14ac:dyDescent="0.3">
      <c r="A670" s="13"/>
      <c r="B670" s="15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5.5" customHeight="1" x14ac:dyDescent="0.3">
      <c r="A671" s="13"/>
      <c r="B671" s="15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5.5" customHeight="1" x14ac:dyDescent="0.3">
      <c r="A672" s="13"/>
      <c r="B672" s="15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5.5" customHeight="1" x14ac:dyDescent="0.3">
      <c r="A673" s="13"/>
      <c r="B673" s="15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5.5" customHeight="1" x14ac:dyDescent="0.3">
      <c r="A674" s="13"/>
      <c r="B674" s="15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5.5" customHeight="1" x14ac:dyDescent="0.3">
      <c r="A675" s="13"/>
      <c r="B675" s="15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5.5" customHeight="1" x14ac:dyDescent="0.3">
      <c r="A676" s="13"/>
      <c r="B676" s="15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5.5" customHeight="1" x14ac:dyDescent="0.3">
      <c r="A677" s="13"/>
      <c r="B677" s="15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5.5" customHeight="1" x14ac:dyDescent="0.3">
      <c r="A678" s="13"/>
      <c r="B678" s="15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5.5" customHeight="1" x14ac:dyDescent="0.3">
      <c r="A679" s="13"/>
      <c r="B679" s="15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5.5" customHeight="1" x14ac:dyDescent="0.3">
      <c r="A680" s="13"/>
      <c r="B680" s="15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5.5" customHeight="1" x14ac:dyDescent="0.3">
      <c r="A681" s="13"/>
      <c r="B681" s="15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5.5" customHeight="1" x14ac:dyDescent="0.3">
      <c r="A682" s="13"/>
      <c r="B682" s="15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5.5" customHeight="1" x14ac:dyDescent="0.3">
      <c r="A683" s="13"/>
      <c r="B683" s="15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5.5" customHeight="1" x14ac:dyDescent="0.3">
      <c r="A684" s="13"/>
      <c r="B684" s="15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5.5" customHeight="1" x14ac:dyDescent="0.3">
      <c r="A685" s="13"/>
      <c r="B685" s="15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5.5" customHeight="1" x14ac:dyDescent="0.3">
      <c r="A686" s="13"/>
      <c r="B686" s="15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5.5" customHeight="1" x14ac:dyDescent="0.3">
      <c r="A687" s="13"/>
      <c r="B687" s="15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5.5" customHeight="1" x14ac:dyDescent="0.3">
      <c r="A688" s="13"/>
      <c r="B688" s="15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5.5" customHeight="1" x14ac:dyDescent="0.3">
      <c r="A689" s="13"/>
      <c r="B689" s="15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5.5" customHeight="1" x14ac:dyDescent="0.3">
      <c r="A690" s="13"/>
      <c r="B690" s="15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5.5" customHeight="1" x14ac:dyDescent="0.3">
      <c r="A691" s="13"/>
      <c r="B691" s="15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5.5" customHeight="1" x14ac:dyDescent="0.3">
      <c r="A692" s="13"/>
      <c r="B692" s="15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5.5" customHeight="1" x14ac:dyDescent="0.3">
      <c r="A693" s="13"/>
      <c r="B693" s="15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5.5" customHeight="1" x14ac:dyDescent="0.3">
      <c r="A694" s="13"/>
      <c r="B694" s="15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5.5" customHeight="1" x14ac:dyDescent="0.3">
      <c r="A695" s="13"/>
      <c r="B695" s="15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5.5" customHeight="1" x14ac:dyDescent="0.3">
      <c r="A696" s="13"/>
      <c r="B696" s="15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5.5" customHeight="1" x14ac:dyDescent="0.3">
      <c r="A697" s="13"/>
      <c r="B697" s="15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5.5" customHeight="1" x14ac:dyDescent="0.3">
      <c r="A698" s="13"/>
      <c r="B698" s="15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5.5" customHeight="1" x14ac:dyDescent="0.3">
      <c r="A699" s="13"/>
      <c r="B699" s="15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5.5" customHeight="1" x14ac:dyDescent="0.3">
      <c r="A700" s="13"/>
      <c r="B700" s="15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5.5" customHeight="1" x14ac:dyDescent="0.3">
      <c r="A701" s="13"/>
      <c r="B701" s="15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5.5" customHeight="1" x14ac:dyDescent="0.3">
      <c r="A702" s="13"/>
      <c r="B702" s="15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5.5" customHeight="1" x14ac:dyDescent="0.3">
      <c r="A703" s="13"/>
      <c r="B703" s="15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5.5" customHeight="1" x14ac:dyDescent="0.3">
      <c r="A704" s="13"/>
      <c r="B704" s="15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5.5" customHeight="1" x14ac:dyDescent="0.3">
      <c r="A705" s="13"/>
      <c r="B705" s="15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5.5" customHeight="1" x14ac:dyDescent="0.3">
      <c r="A706" s="13"/>
      <c r="B706" s="15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5.5" customHeight="1" x14ac:dyDescent="0.3">
      <c r="A707" s="13"/>
      <c r="B707" s="15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5.5" customHeight="1" x14ac:dyDescent="0.3">
      <c r="A708" s="13"/>
      <c r="B708" s="15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5.5" customHeight="1" x14ac:dyDescent="0.3">
      <c r="A709" s="13"/>
      <c r="B709" s="15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5.5" customHeight="1" x14ac:dyDescent="0.3">
      <c r="A710" s="13"/>
      <c r="B710" s="15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5.5" customHeight="1" x14ac:dyDescent="0.3">
      <c r="A711" s="13"/>
      <c r="B711" s="15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5.5" customHeight="1" x14ac:dyDescent="0.3">
      <c r="A712" s="13"/>
      <c r="B712" s="15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5.5" customHeight="1" x14ac:dyDescent="0.3">
      <c r="A713" s="13"/>
      <c r="B713" s="15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5.5" customHeight="1" x14ac:dyDescent="0.3">
      <c r="A714" s="13"/>
      <c r="B714" s="15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5.5" customHeight="1" x14ac:dyDescent="0.3">
      <c r="A715" s="13"/>
      <c r="B715" s="15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5.5" customHeight="1" x14ac:dyDescent="0.3">
      <c r="A716" s="13"/>
      <c r="B716" s="15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5.5" customHeight="1" x14ac:dyDescent="0.3">
      <c r="A717" s="13"/>
      <c r="B717" s="15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5.5" customHeight="1" x14ac:dyDescent="0.3">
      <c r="A718" s="13"/>
      <c r="B718" s="15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5.5" customHeight="1" x14ac:dyDescent="0.3">
      <c r="A719" s="13"/>
      <c r="B719" s="15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5.5" customHeight="1" x14ac:dyDescent="0.3">
      <c r="A720" s="13"/>
      <c r="B720" s="15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5.5" customHeight="1" x14ac:dyDescent="0.3">
      <c r="A721" s="13"/>
      <c r="B721" s="15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5.5" customHeight="1" x14ac:dyDescent="0.3">
      <c r="A722" s="13"/>
      <c r="B722" s="15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5.5" customHeight="1" x14ac:dyDescent="0.3">
      <c r="A723" s="13"/>
      <c r="B723" s="15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5.5" customHeight="1" x14ac:dyDescent="0.3">
      <c r="A724" s="13"/>
      <c r="B724" s="15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5.5" customHeight="1" x14ac:dyDescent="0.3">
      <c r="A725" s="13"/>
      <c r="B725" s="15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5.5" customHeight="1" x14ac:dyDescent="0.3">
      <c r="A726" s="13"/>
      <c r="B726" s="15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5.5" customHeight="1" x14ac:dyDescent="0.3">
      <c r="A727" s="13"/>
      <c r="B727" s="15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5.5" customHeight="1" x14ac:dyDescent="0.3">
      <c r="A728" s="13"/>
      <c r="B728" s="15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5.5" customHeight="1" x14ac:dyDescent="0.3">
      <c r="A729" s="13"/>
      <c r="B729" s="15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5.5" customHeight="1" x14ac:dyDescent="0.3">
      <c r="A730" s="13"/>
      <c r="B730" s="15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5.5" customHeight="1" x14ac:dyDescent="0.3">
      <c r="A731" s="13"/>
      <c r="B731" s="15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5.5" customHeight="1" x14ac:dyDescent="0.3">
      <c r="A732" s="13"/>
      <c r="B732" s="15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5.5" customHeight="1" x14ac:dyDescent="0.3">
      <c r="A733" s="13"/>
      <c r="B733" s="15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5.5" customHeight="1" x14ac:dyDescent="0.3">
      <c r="A734" s="13"/>
      <c r="B734" s="15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5.5" customHeight="1" x14ac:dyDescent="0.3">
      <c r="A735" s="13"/>
      <c r="B735" s="15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5.5" customHeight="1" x14ac:dyDescent="0.3">
      <c r="A736" s="13"/>
      <c r="B736" s="15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5.5" customHeight="1" x14ac:dyDescent="0.3">
      <c r="A737" s="13"/>
      <c r="B737" s="15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5.5" customHeight="1" x14ac:dyDescent="0.3">
      <c r="A738" s="13"/>
      <c r="B738" s="15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5.5" customHeight="1" x14ac:dyDescent="0.3">
      <c r="A739" s="13"/>
      <c r="B739" s="15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5.5" customHeight="1" x14ac:dyDescent="0.3">
      <c r="A740" s="13"/>
      <c r="B740" s="15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5.5" customHeight="1" x14ac:dyDescent="0.3">
      <c r="A741" s="13"/>
      <c r="B741" s="15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5.5" customHeight="1" x14ac:dyDescent="0.3">
      <c r="A742" s="13"/>
      <c r="B742" s="15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5.5" customHeight="1" x14ac:dyDescent="0.3">
      <c r="A743" s="13"/>
      <c r="B743" s="15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5.5" customHeight="1" x14ac:dyDescent="0.3">
      <c r="A744" s="13"/>
      <c r="B744" s="15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5.5" customHeight="1" x14ac:dyDescent="0.3">
      <c r="A745" s="13"/>
      <c r="B745" s="15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5.5" customHeight="1" x14ac:dyDescent="0.3">
      <c r="A746" s="13"/>
      <c r="B746" s="15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5.5" customHeight="1" x14ac:dyDescent="0.3">
      <c r="A747" s="13"/>
      <c r="B747" s="15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5.5" customHeight="1" x14ac:dyDescent="0.3">
      <c r="A748" s="13"/>
      <c r="B748" s="15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5.5" customHeight="1" x14ac:dyDescent="0.3">
      <c r="A749" s="13"/>
      <c r="B749" s="15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5.5" customHeight="1" x14ac:dyDescent="0.3">
      <c r="A750" s="13"/>
      <c r="B750" s="15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5.5" customHeight="1" x14ac:dyDescent="0.3">
      <c r="A751" s="13"/>
      <c r="B751" s="15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5.5" customHeight="1" x14ac:dyDescent="0.3">
      <c r="A752" s="13"/>
      <c r="B752" s="15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5.5" customHeight="1" x14ac:dyDescent="0.3">
      <c r="A753" s="13"/>
      <c r="B753" s="15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5.5" customHeight="1" x14ac:dyDescent="0.3">
      <c r="A754" s="13"/>
      <c r="B754" s="15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5.5" customHeight="1" x14ac:dyDescent="0.3">
      <c r="A755" s="13"/>
      <c r="B755" s="15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5.5" customHeight="1" x14ac:dyDescent="0.3">
      <c r="A756" s="13"/>
      <c r="B756" s="15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5.5" customHeight="1" x14ac:dyDescent="0.3">
      <c r="A757" s="13"/>
      <c r="B757" s="15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5.5" customHeight="1" x14ac:dyDescent="0.3">
      <c r="A758" s="13"/>
      <c r="B758" s="15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5.5" customHeight="1" x14ac:dyDescent="0.3">
      <c r="A759" s="13"/>
      <c r="B759" s="15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5.5" customHeight="1" x14ac:dyDescent="0.3">
      <c r="A760" s="13"/>
      <c r="B760" s="15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5.5" customHeight="1" x14ac:dyDescent="0.3">
      <c r="A761" s="13"/>
      <c r="B761" s="15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5.5" customHeight="1" x14ac:dyDescent="0.3">
      <c r="A762" s="13"/>
      <c r="B762" s="15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5.5" customHeight="1" x14ac:dyDescent="0.3">
      <c r="A763" s="13"/>
      <c r="B763" s="15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5.5" customHeight="1" x14ac:dyDescent="0.3">
      <c r="A764" s="13"/>
      <c r="B764" s="15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5.5" customHeight="1" x14ac:dyDescent="0.3">
      <c r="A765" s="13"/>
      <c r="B765" s="15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5.5" customHeight="1" x14ac:dyDescent="0.3">
      <c r="A766" s="13"/>
      <c r="B766" s="15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5.5" customHeight="1" x14ac:dyDescent="0.3">
      <c r="A767" s="13"/>
      <c r="B767" s="15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5.5" customHeight="1" x14ac:dyDescent="0.3">
      <c r="A768" s="13"/>
      <c r="B768" s="15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5.5" customHeight="1" x14ac:dyDescent="0.3">
      <c r="A769" s="13"/>
      <c r="B769" s="15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5.5" customHeight="1" x14ac:dyDescent="0.3">
      <c r="A770" s="13"/>
      <c r="B770" s="15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5.5" customHeight="1" x14ac:dyDescent="0.3">
      <c r="A771" s="13"/>
      <c r="B771" s="15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5.5" customHeight="1" x14ac:dyDescent="0.3">
      <c r="A772" s="13"/>
      <c r="B772" s="15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5.5" customHeight="1" x14ac:dyDescent="0.3">
      <c r="A773" s="13"/>
      <c r="B773" s="15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5.5" customHeight="1" x14ac:dyDescent="0.3">
      <c r="A774" s="13"/>
      <c r="B774" s="15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5.5" customHeight="1" x14ac:dyDescent="0.3">
      <c r="A775" s="13"/>
      <c r="B775" s="15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5.5" customHeight="1" x14ac:dyDescent="0.3">
      <c r="A776" s="13"/>
      <c r="B776" s="15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5.5" customHeight="1" x14ac:dyDescent="0.3">
      <c r="A777" s="13"/>
      <c r="B777" s="15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5.5" customHeight="1" x14ac:dyDescent="0.3">
      <c r="A778" s="13"/>
      <c r="B778" s="15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5.5" customHeight="1" x14ac:dyDescent="0.3">
      <c r="A779" s="13"/>
      <c r="B779" s="15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5.5" customHeight="1" x14ac:dyDescent="0.3">
      <c r="A780" s="13"/>
      <c r="B780" s="15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5.5" customHeight="1" x14ac:dyDescent="0.3">
      <c r="A781" s="13"/>
      <c r="B781" s="15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5.5" customHeight="1" x14ac:dyDescent="0.3">
      <c r="A782" s="13"/>
      <c r="B782" s="15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5.5" customHeight="1" x14ac:dyDescent="0.3">
      <c r="A783" s="13"/>
      <c r="B783" s="15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5.5" customHeight="1" x14ac:dyDescent="0.3">
      <c r="A784" s="13"/>
      <c r="B784" s="15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5.5" customHeight="1" x14ac:dyDescent="0.3">
      <c r="A785" s="13"/>
      <c r="B785" s="15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5.5" customHeight="1" x14ac:dyDescent="0.3">
      <c r="A786" s="13"/>
      <c r="B786" s="15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5.5" customHeight="1" x14ac:dyDescent="0.3">
      <c r="A787" s="13"/>
      <c r="B787" s="15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5.5" customHeight="1" x14ac:dyDescent="0.3">
      <c r="A788" s="13"/>
      <c r="B788" s="15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5.5" customHeight="1" x14ac:dyDescent="0.3">
      <c r="A789" s="13"/>
      <c r="B789" s="15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5.5" customHeight="1" x14ac:dyDescent="0.3">
      <c r="A790" s="13"/>
      <c r="B790" s="15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5.5" customHeight="1" x14ac:dyDescent="0.3">
      <c r="A791" s="13"/>
      <c r="B791" s="15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5.5" customHeight="1" x14ac:dyDescent="0.3">
      <c r="A792" s="13"/>
      <c r="B792" s="15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5.5" customHeight="1" x14ac:dyDescent="0.3">
      <c r="A793" s="13"/>
      <c r="B793" s="15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5.5" customHeight="1" x14ac:dyDescent="0.3">
      <c r="A794" s="13"/>
      <c r="B794" s="15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5.5" customHeight="1" x14ac:dyDescent="0.3">
      <c r="A795" s="13"/>
      <c r="B795" s="15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5.5" customHeight="1" x14ac:dyDescent="0.3">
      <c r="A796" s="13"/>
      <c r="B796" s="15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5.5" customHeight="1" x14ac:dyDescent="0.3">
      <c r="A797" s="13"/>
      <c r="B797" s="15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5.5" customHeight="1" x14ac:dyDescent="0.3">
      <c r="A798" s="13"/>
      <c r="B798" s="15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5.5" customHeight="1" x14ac:dyDescent="0.3">
      <c r="A799" s="13"/>
      <c r="B799" s="15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5.5" customHeight="1" x14ac:dyDescent="0.3">
      <c r="A800" s="13"/>
      <c r="B800" s="15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5.5" customHeight="1" x14ac:dyDescent="0.3">
      <c r="A801" s="13"/>
      <c r="B801" s="15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5.5" customHeight="1" x14ac:dyDescent="0.3">
      <c r="A802" s="13"/>
      <c r="B802" s="15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5.5" customHeight="1" x14ac:dyDescent="0.3">
      <c r="A803" s="13"/>
      <c r="B803" s="15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5.5" customHeight="1" x14ac:dyDescent="0.3">
      <c r="A804" s="13"/>
      <c r="B804" s="15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5.5" customHeight="1" x14ac:dyDescent="0.3">
      <c r="A805" s="13"/>
      <c r="B805" s="15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5.5" customHeight="1" x14ac:dyDescent="0.3">
      <c r="A806" s="13"/>
      <c r="B806" s="15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5.5" customHeight="1" x14ac:dyDescent="0.3">
      <c r="A807" s="13"/>
      <c r="B807" s="15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5.5" customHeight="1" x14ac:dyDescent="0.3">
      <c r="A808" s="13"/>
      <c r="B808" s="15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5.5" customHeight="1" x14ac:dyDescent="0.3">
      <c r="A809" s="13"/>
      <c r="B809" s="15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5.5" customHeight="1" x14ac:dyDescent="0.3">
      <c r="A810" s="13"/>
      <c r="B810" s="15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5.5" customHeight="1" x14ac:dyDescent="0.3">
      <c r="A811" s="13"/>
      <c r="B811" s="15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5.5" customHeight="1" x14ac:dyDescent="0.3">
      <c r="A812" s="13"/>
      <c r="B812" s="15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5.5" customHeight="1" x14ac:dyDescent="0.3">
      <c r="A813" s="13"/>
      <c r="B813" s="15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5.5" customHeight="1" x14ac:dyDescent="0.3">
      <c r="A814" s="13"/>
      <c r="B814" s="15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5.5" customHeight="1" x14ac:dyDescent="0.3">
      <c r="A815" s="13"/>
      <c r="B815" s="15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5.5" customHeight="1" x14ac:dyDescent="0.3">
      <c r="A816" s="13"/>
      <c r="B816" s="15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5.5" customHeight="1" x14ac:dyDescent="0.3">
      <c r="A817" s="13"/>
      <c r="B817" s="15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5.5" customHeight="1" x14ac:dyDescent="0.3">
      <c r="A818" s="13"/>
      <c r="B818" s="15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5.5" customHeight="1" x14ac:dyDescent="0.3">
      <c r="A819" s="13"/>
      <c r="B819" s="15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5.5" customHeight="1" x14ac:dyDescent="0.3">
      <c r="A820" s="13"/>
      <c r="B820" s="15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5.5" customHeight="1" x14ac:dyDescent="0.3">
      <c r="A821" s="13"/>
      <c r="B821" s="15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5.5" customHeight="1" x14ac:dyDescent="0.3">
      <c r="A822" s="13"/>
      <c r="B822" s="15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5.5" customHeight="1" x14ac:dyDescent="0.3">
      <c r="A823" s="13"/>
      <c r="B823" s="15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5.5" customHeight="1" x14ac:dyDescent="0.3">
      <c r="A824" s="13"/>
      <c r="B824" s="15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5.5" customHeight="1" x14ac:dyDescent="0.3">
      <c r="A825" s="13"/>
      <c r="B825" s="15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5.5" customHeight="1" x14ac:dyDescent="0.3">
      <c r="A826" s="13"/>
      <c r="B826" s="15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5.5" customHeight="1" x14ac:dyDescent="0.3">
      <c r="A827" s="13"/>
      <c r="B827" s="15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5.5" customHeight="1" x14ac:dyDescent="0.3">
      <c r="A828" s="13"/>
      <c r="B828" s="15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5.5" customHeight="1" x14ac:dyDescent="0.3">
      <c r="A829" s="13"/>
      <c r="B829" s="15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5.5" customHeight="1" x14ac:dyDescent="0.3">
      <c r="A830" s="13"/>
      <c r="B830" s="15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5.5" customHeight="1" x14ac:dyDescent="0.3">
      <c r="A831" s="13"/>
      <c r="B831" s="15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5.5" customHeight="1" x14ac:dyDescent="0.3">
      <c r="A832" s="13"/>
      <c r="B832" s="15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5.5" customHeight="1" x14ac:dyDescent="0.3">
      <c r="A833" s="13"/>
      <c r="B833" s="15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5.5" customHeight="1" x14ac:dyDescent="0.3">
      <c r="A834" s="13"/>
      <c r="B834" s="15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5.5" customHeight="1" x14ac:dyDescent="0.3">
      <c r="A835" s="13"/>
      <c r="B835" s="15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5.5" customHeight="1" x14ac:dyDescent="0.3">
      <c r="A836" s="13"/>
      <c r="B836" s="15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5.5" customHeight="1" x14ac:dyDescent="0.3">
      <c r="A837" s="13"/>
      <c r="B837" s="15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5.5" customHeight="1" x14ac:dyDescent="0.3">
      <c r="A838" s="13"/>
      <c r="B838" s="15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5.5" customHeight="1" x14ac:dyDescent="0.3">
      <c r="A839" s="13"/>
      <c r="B839" s="15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5.5" customHeight="1" x14ac:dyDescent="0.3">
      <c r="A840" s="13"/>
      <c r="B840" s="15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5.5" customHeight="1" x14ac:dyDescent="0.3">
      <c r="A841" s="13"/>
      <c r="B841" s="15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5.5" customHeight="1" x14ac:dyDescent="0.3">
      <c r="A842" s="13"/>
      <c r="B842" s="15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5.5" customHeight="1" x14ac:dyDescent="0.3">
      <c r="A843" s="13"/>
      <c r="B843" s="15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5.5" customHeight="1" x14ac:dyDescent="0.3">
      <c r="A844" s="13"/>
      <c r="B844" s="15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5.5" customHeight="1" x14ac:dyDescent="0.3">
      <c r="A845" s="13"/>
      <c r="B845" s="15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5.5" customHeight="1" x14ac:dyDescent="0.3">
      <c r="A846" s="13"/>
      <c r="B846" s="15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5.5" customHeight="1" x14ac:dyDescent="0.3">
      <c r="A847" s="13"/>
      <c r="B847" s="15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5.5" customHeight="1" x14ac:dyDescent="0.3">
      <c r="A848" s="13"/>
      <c r="B848" s="15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5.5" customHeight="1" x14ac:dyDescent="0.3">
      <c r="A849" s="13"/>
      <c r="B849" s="15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5.5" customHeight="1" x14ac:dyDescent="0.3">
      <c r="A850" s="13"/>
      <c r="B850" s="15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5.5" customHeight="1" x14ac:dyDescent="0.3">
      <c r="A851" s="13"/>
      <c r="B851" s="15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5.5" customHeight="1" x14ac:dyDescent="0.3">
      <c r="A852" s="13"/>
      <c r="B852" s="15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5.5" customHeight="1" x14ac:dyDescent="0.3">
      <c r="A853" s="13"/>
      <c r="B853" s="15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5.5" customHeight="1" x14ac:dyDescent="0.3">
      <c r="A854" s="13"/>
      <c r="B854" s="15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5.5" customHeight="1" x14ac:dyDescent="0.3">
      <c r="A855" s="13"/>
      <c r="B855" s="15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5.5" customHeight="1" x14ac:dyDescent="0.3">
      <c r="A856" s="13"/>
      <c r="B856" s="15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5.5" customHeight="1" x14ac:dyDescent="0.3">
      <c r="A857" s="13"/>
      <c r="B857" s="15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5.5" customHeight="1" x14ac:dyDescent="0.3">
      <c r="A858" s="13"/>
      <c r="B858" s="15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5.5" customHeight="1" x14ac:dyDescent="0.3">
      <c r="A859" s="13"/>
      <c r="B859" s="15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5.5" customHeight="1" x14ac:dyDescent="0.3">
      <c r="A860" s="13"/>
      <c r="B860" s="15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5.5" customHeight="1" x14ac:dyDescent="0.3">
      <c r="A861" s="13"/>
      <c r="B861" s="15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5.5" customHeight="1" x14ac:dyDescent="0.3">
      <c r="A862" s="13"/>
      <c r="B862" s="15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5.5" customHeight="1" x14ac:dyDescent="0.3">
      <c r="A863" s="13"/>
      <c r="B863" s="15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5.5" customHeight="1" x14ac:dyDescent="0.3">
      <c r="A864" s="13"/>
      <c r="B864" s="15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5.5" customHeight="1" x14ac:dyDescent="0.3">
      <c r="A865" s="13"/>
      <c r="B865" s="15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5.5" customHeight="1" x14ac:dyDescent="0.3">
      <c r="A866" s="13"/>
      <c r="B866" s="15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5.5" customHeight="1" x14ac:dyDescent="0.3">
      <c r="A867" s="13"/>
      <c r="B867" s="15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5.5" customHeight="1" x14ac:dyDescent="0.3">
      <c r="A868" s="13"/>
      <c r="B868" s="15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5.5" customHeight="1" x14ac:dyDescent="0.3">
      <c r="A869" s="13"/>
      <c r="B869" s="15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5.5" customHeight="1" x14ac:dyDescent="0.3">
      <c r="A870" s="13"/>
      <c r="B870" s="15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5.5" customHeight="1" x14ac:dyDescent="0.3">
      <c r="A871" s="13"/>
      <c r="B871" s="15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5.5" customHeight="1" x14ac:dyDescent="0.3">
      <c r="A872" s="13"/>
      <c r="B872" s="15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5.5" customHeight="1" x14ac:dyDescent="0.3">
      <c r="A873" s="13"/>
      <c r="B873" s="15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5.5" customHeight="1" x14ac:dyDescent="0.3">
      <c r="A874" s="13"/>
      <c r="B874" s="15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5.5" customHeight="1" x14ac:dyDescent="0.3">
      <c r="A875" s="13"/>
      <c r="B875" s="15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5.5" customHeight="1" x14ac:dyDescent="0.3">
      <c r="A876" s="13"/>
      <c r="B876" s="15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5.5" customHeight="1" x14ac:dyDescent="0.3">
      <c r="A877" s="13"/>
      <c r="B877" s="15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5.5" customHeight="1" x14ac:dyDescent="0.3">
      <c r="A878" s="13"/>
      <c r="B878" s="15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5.5" customHeight="1" x14ac:dyDescent="0.3">
      <c r="A879" s="13"/>
      <c r="B879" s="15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5.5" customHeight="1" x14ac:dyDescent="0.3">
      <c r="A880" s="13"/>
      <c r="B880" s="15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5.5" customHeight="1" x14ac:dyDescent="0.3">
      <c r="A881" s="13"/>
      <c r="B881" s="15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5.5" customHeight="1" x14ac:dyDescent="0.3">
      <c r="A882" s="13"/>
      <c r="B882" s="15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5.5" customHeight="1" x14ac:dyDescent="0.3">
      <c r="A883" s="13"/>
      <c r="B883" s="15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5.5" customHeight="1" x14ac:dyDescent="0.3">
      <c r="A884" s="13"/>
      <c r="B884" s="15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5.5" customHeight="1" x14ac:dyDescent="0.3">
      <c r="A885" s="13"/>
      <c r="B885" s="15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5.5" customHeight="1" x14ac:dyDescent="0.3">
      <c r="A886" s="13"/>
      <c r="B886" s="15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5.5" customHeight="1" x14ac:dyDescent="0.3">
      <c r="A887" s="13"/>
      <c r="B887" s="15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5.5" customHeight="1" x14ac:dyDescent="0.3">
      <c r="A888" s="13"/>
      <c r="B888" s="15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5.5" customHeight="1" x14ac:dyDescent="0.3">
      <c r="A889" s="13"/>
      <c r="B889" s="15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5.5" customHeight="1" x14ac:dyDescent="0.3">
      <c r="A890" s="13"/>
      <c r="B890" s="15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5.5" customHeight="1" x14ac:dyDescent="0.3">
      <c r="A891" s="13"/>
      <c r="B891" s="15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5.5" customHeight="1" x14ac:dyDescent="0.3">
      <c r="A892" s="13"/>
      <c r="B892" s="15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5.5" customHeight="1" x14ac:dyDescent="0.3">
      <c r="A893" s="13"/>
      <c r="B893" s="15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5.5" customHeight="1" x14ac:dyDescent="0.3">
      <c r="A894" s="13"/>
      <c r="B894" s="15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5.5" customHeight="1" x14ac:dyDescent="0.3">
      <c r="A895" s="13"/>
      <c r="B895" s="15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5.5" customHeight="1" x14ac:dyDescent="0.3">
      <c r="A896" s="13"/>
      <c r="B896" s="15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5.5" customHeight="1" x14ac:dyDescent="0.3">
      <c r="A897" s="13"/>
      <c r="B897" s="15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5.5" customHeight="1" x14ac:dyDescent="0.3">
      <c r="A898" s="13"/>
      <c r="B898" s="15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5.5" customHeight="1" x14ac:dyDescent="0.3">
      <c r="A899" s="13"/>
      <c r="B899" s="15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5.5" customHeight="1" x14ac:dyDescent="0.3">
      <c r="A900" s="13"/>
      <c r="B900" s="15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5.5" customHeight="1" x14ac:dyDescent="0.3">
      <c r="A901" s="13"/>
      <c r="B901" s="15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5.5" customHeight="1" x14ac:dyDescent="0.3">
      <c r="A902" s="13"/>
      <c r="B902" s="15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5.5" customHeight="1" x14ac:dyDescent="0.3">
      <c r="A903" s="13"/>
      <c r="B903" s="15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5.5" customHeight="1" x14ac:dyDescent="0.3">
      <c r="A904" s="13"/>
      <c r="B904" s="15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5.5" customHeight="1" x14ac:dyDescent="0.3">
      <c r="A905" s="13"/>
      <c r="B905" s="15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5.5" customHeight="1" x14ac:dyDescent="0.3">
      <c r="A906" s="13"/>
      <c r="B906" s="15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5.5" customHeight="1" x14ac:dyDescent="0.3">
      <c r="A907" s="13"/>
      <c r="B907" s="15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5.5" customHeight="1" x14ac:dyDescent="0.3">
      <c r="A908" s="13"/>
      <c r="B908" s="15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5.5" customHeight="1" x14ac:dyDescent="0.3">
      <c r="A909" s="13"/>
      <c r="B909" s="15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5.5" customHeight="1" x14ac:dyDescent="0.3">
      <c r="A910" s="13"/>
      <c r="B910" s="15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5.5" customHeight="1" x14ac:dyDescent="0.3">
      <c r="A911" s="13"/>
      <c r="B911" s="15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5.5" customHeight="1" x14ac:dyDescent="0.3">
      <c r="A912" s="13"/>
      <c r="B912" s="15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5.5" customHeight="1" x14ac:dyDescent="0.3">
      <c r="A913" s="13"/>
      <c r="B913" s="15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5.5" customHeight="1" x14ac:dyDescent="0.3">
      <c r="A914" s="13"/>
      <c r="B914" s="15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5.5" customHeight="1" x14ac:dyDescent="0.3">
      <c r="A915" s="13"/>
      <c r="B915" s="15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5.5" customHeight="1" x14ac:dyDescent="0.3">
      <c r="A916" s="13"/>
      <c r="B916" s="15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5.5" customHeight="1" x14ac:dyDescent="0.3">
      <c r="A917" s="13"/>
      <c r="B917" s="15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5.5" customHeight="1" x14ac:dyDescent="0.3">
      <c r="A918" s="13"/>
      <c r="B918" s="15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5.5" customHeight="1" x14ac:dyDescent="0.3">
      <c r="A919" s="13"/>
      <c r="B919" s="15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5.5" customHeight="1" x14ac:dyDescent="0.3">
      <c r="A920" s="13"/>
      <c r="B920" s="15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5.5" customHeight="1" x14ac:dyDescent="0.3">
      <c r="A921" s="13"/>
      <c r="B921" s="15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5.5" customHeight="1" x14ac:dyDescent="0.3">
      <c r="A922" s="13"/>
      <c r="B922" s="15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5.5" customHeight="1" x14ac:dyDescent="0.3">
      <c r="A923" s="13"/>
      <c r="B923" s="15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5.5" customHeight="1" x14ac:dyDescent="0.3">
      <c r="A924" s="13"/>
      <c r="B924" s="15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5.5" customHeight="1" x14ac:dyDescent="0.3">
      <c r="A925" s="13"/>
      <c r="B925" s="15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5.5" customHeight="1" x14ac:dyDescent="0.3">
      <c r="A926" s="13"/>
      <c r="B926" s="15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5.5" customHeight="1" x14ac:dyDescent="0.3">
      <c r="A927" s="13"/>
      <c r="B927" s="15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5.5" customHeight="1" x14ac:dyDescent="0.3">
      <c r="A928" s="13"/>
      <c r="B928" s="15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5.5" customHeight="1" x14ac:dyDescent="0.3">
      <c r="A929" s="13"/>
      <c r="B929" s="15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5.5" customHeight="1" x14ac:dyDescent="0.3">
      <c r="A930" s="13"/>
      <c r="B930" s="15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5.5" customHeight="1" x14ac:dyDescent="0.3">
      <c r="A931" s="13"/>
      <c r="B931" s="15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5.5" customHeight="1" x14ac:dyDescent="0.3">
      <c r="A932" s="13"/>
      <c r="B932" s="15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5.5" customHeight="1" x14ac:dyDescent="0.3">
      <c r="A933" s="13"/>
      <c r="B933" s="15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5.5" customHeight="1" x14ac:dyDescent="0.3">
      <c r="A934" s="13"/>
      <c r="B934" s="15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5.5" customHeight="1" x14ac:dyDescent="0.3">
      <c r="A935" s="13"/>
      <c r="B935" s="15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5.5" customHeight="1" x14ac:dyDescent="0.3">
      <c r="A936" s="13"/>
      <c r="B936" s="15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5.5" customHeight="1" x14ac:dyDescent="0.3">
      <c r="A937" s="13"/>
      <c r="B937" s="15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5.5" customHeight="1" x14ac:dyDescent="0.3">
      <c r="A938" s="13"/>
      <c r="B938" s="15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5.5" customHeight="1" x14ac:dyDescent="0.3">
      <c r="A939" s="13"/>
      <c r="B939" s="15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5.5" customHeight="1" x14ac:dyDescent="0.3">
      <c r="A940" s="13"/>
      <c r="B940" s="15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5.5" customHeight="1" x14ac:dyDescent="0.3">
      <c r="A941" s="13"/>
      <c r="B941" s="15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5.5" customHeight="1" x14ac:dyDescent="0.3">
      <c r="A942" s="13"/>
      <c r="B942" s="15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5.5" customHeight="1" x14ac:dyDescent="0.3">
      <c r="A943" s="13"/>
      <c r="B943" s="15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5.5" customHeight="1" x14ac:dyDescent="0.3">
      <c r="A944" s="13"/>
      <c r="B944" s="15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5.5" customHeight="1" x14ac:dyDescent="0.3">
      <c r="A945" s="13"/>
      <c r="B945" s="15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5.5" customHeight="1" x14ac:dyDescent="0.3">
      <c r="A946" s="13"/>
      <c r="B946" s="15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5.5" customHeight="1" x14ac:dyDescent="0.3">
      <c r="A947" s="13"/>
      <c r="B947" s="15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5.5" customHeight="1" x14ac:dyDescent="0.3">
      <c r="A948" s="13"/>
      <c r="B948" s="15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5.5" customHeight="1" x14ac:dyDescent="0.3">
      <c r="A949" s="13"/>
      <c r="B949" s="15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5.5" customHeight="1" x14ac:dyDescent="0.3">
      <c r="A950" s="13"/>
      <c r="B950" s="15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5.5" customHeight="1" x14ac:dyDescent="0.3">
      <c r="A951" s="13"/>
      <c r="B951" s="15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5.5" customHeight="1" x14ac:dyDescent="0.3">
      <c r="A952" s="13"/>
      <c r="B952" s="15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5.5" customHeight="1" x14ac:dyDescent="0.3">
      <c r="A953" s="13"/>
      <c r="B953" s="15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5.5" customHeight="1" x14ac:dyDescent="0.3">
      <c r="A954" s="13"/>
      <c r="B954" s="15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5.5" customHeight="1" x14ac:dyDescent="0.3">
      <c r="A955" s="13"/>
      <c r="B955" s="15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5.5" customHeight="1" x14ac:dyDescent="0.3">
      <c r="A956" s="13"/>
      <c r="B956" s="15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5.5" customHeight="1" x14ac:dyDescent="0.3">
      <c r="A957" s="13"/>
      <c r="B957" s="15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5.5" customHeight="1" x14ac:dyDescent="0.3">
      <c r="A958" s="13"/>
      <c r="B958" s="15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5.5" customHeight="1" x14ac:dyDescent="0.3">
      <c r="A959" s="13"/>
      <c r="B959" s="15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5.5" customHeight="1" x14ac:dyDescent="0.3">
      <c r="A960" s="13"/>
      <c r="B960" s="15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5.5" customHeight="1" x14ac:dyDescent="0.3">
      <c r="A961" s="13"/>
      <c r="B961" s="15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5.5" customHeight="1" x14ac:dyDescent="0.3">
      <c r="A962" s="13"/>
      <c r="B962" s="15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5.5" customHeight="1" x14ac:dyDescent="0.3">
      <c r="A963" s="13"/>
      <c r="B963" s="15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5.5" customHeight="1" x14ac:dyDescent="0.3">
      <c r="A964" s="13"/>
      <c r="B964" s="15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5.5" customHeight="1" x14ac:dyDescent="0.3">
      <c r="A965" s="13"/>
      <c r="B965" s="15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5.5" customHeight="1" x14ac:dyDescent="0.3">
      <c r="A966" s="13"/>
      <c r="B966" s="15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5.5" customHeight="1" x14ac:dyDescent="0.3">
      <c r="A967" s="13"/>
      <c r="B967" s="15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5.5" customHeight="1" x14ac:dyDescent="0.3">
      <c r="A968" s="13"/>
      <c r="B968" s="15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5.5" customHeight="1" x14ac:dyDescent="0.3">
      <c r="A969" s="13"/>
      <c r="B969" s="15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5.5" customHeight="1" x14ac:dyDescent="0.3">
      <c r="A970" s="13"/>
      <c r="B970" s="15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5.5" customHeight="1" x14ac:dyDescent="0.3">
      <c r="A971" s="13"/>
      <c r="B971" s="15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5.5" customHeight="1" x14ac:dyDescent="0.3">
      <c r="A972" s="13"/>
      <c r="B972" s="15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5.5" customHeight="1" x14ac:dyDescent="0.3">
      <c r="A973" s="13"/>
      <c r="B973" s="15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5.5" customHeight="1" x14ac:dyDescent="0.3">
      <c r="A974" s="13"/>
      <c r="B974" s="15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5.5" customHeight="1" x14ac:dyDescent="0.3">
      <c r="A975" s="13"/>
      <c r="B975" s="15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5.5" customHeight="1" x14ac:dyDescent="0.3">
      <c r="A976" s="13"/>
      <c r="B976" s="15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5.5" customHeight="1" x14ac:dyDescent="0.3">
      <c r="A977" s="13"/>
      <c r="B977" s="15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5.5" customHeight="1" x14ac:dyDescent="0.3">
      <c r="A978" s="13"/>
      <c r="B978" s="15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5.5" customHeight="1" x14ac:dyDescent="0.3">
      <c r="A979" s="13"/>
      <c r="B979" s="15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5.5" customHeight="1" x14ac:dyDescent="0.3">
      <c r="A980" s="13"/>
      <c r="B980" s="15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5.5" customHeight="1" x14ac:dyDescent="0.3">
      <c r="A981" s="13"/>
      <c r="B981" s="15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5.5" customHeight="1" x14ac:dyDescent="0.3">
      <c r="A982" s="13"/>
      <c r="B982" s="15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5.5" customHeight="1" x14ac:dyDescent="0.3">
      <c r="A983" s="13"/>
      <c r="B983" s="15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5.5" customHeight="1" x14ac:dyDescent="0.3">
      <c r="A984" s="13"/>
      <c r="B984" s="15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5.5" customHeight="1" x14ac:dyDescent="0.3">
      <c r="A985" s="13"/>
      <c r="B985" s="15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5.5" customHeight="1" x14ac:dyDescent="0.3">
      <c r="A986" s="13"/>
      <c r="B986" s="15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5.5" customHeight="1" x14ac:dyDescent="0.3">
      <c r="A987" s="13"/>
      <c r="B987" s="15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5.5" customHeight="1" x14ac:dyDescent="0.3">
      <c r="A988" s="13"/>
      <c r="B988" s="15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5.5" customHeight="1" x14ac:dyDescent="0.3">
      <c r="A989" s="13"/>
      <c r="B989" s="15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5.5" customHeight="1" x14ac:dyDescent="0.3">
      <c r="A990" s="13"/>
      <c r="B990" s="15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5.5" customHeight="1" x14ac:dyDescent="0.3">
      <c r="A991" s="13"/>
      <c r="B991" s="15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5.5" customHeight="1" x14ac:dyDescent="0.3">
      <c r="A992" s="13"/>
      <c r="B992" s="15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5.5" customHeight="1" x14ac:dyDescent="0.3">
      <c r="A993" s="13"/>
      <c r="B993" s="15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5.5" customHeight="1" x14ac:dyDescent="0.3">
      <c r="A994" s="13"/>
      <c r="B994" s="15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5.5" customHeight="1" x14ac:dyDescent="0.3">
      <c r="A995" s="13"/>
      <c r="B995" s="15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5.5" customHeight="1" x14ac:dyDescent="0.3">
      <c r="A996" s="13"/>
      <c r="B996" s="15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5.5" customHeight="1" x14ac:dyDescent="0.3">
      <c r="A997" s="13"/>
      <c r="B997" s="15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5.5" customHeight="1" x14ac:dyDescent="0.3">
      <c r="A998" s="13"/>
      <c r="B998" s="15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5.5" customHeight="1" x14ac:dyDescent="0.3">
      <c r="A999" s="13"/>
      <c r="B999" s="15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25.5" customHeight="1" x14ac:dyDescent="0.3">
      <c r="A1000" s="13"/>
      <c r="B1000" s="15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ef="B2" r:id="rId1" xr:uid="{00000000-0004-0000-0300-000000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2" customWidth="1"/>
    <col min="2" max="2" width="31.1640625" customWidth="1"/>
    <col min="3" max="3" width="10.83203125" customWidth="1"/>
    <col min="4" max="4" width="167.6640625" customWidth="1"/>
    <col min="5" max="26" width="10.83203125" customWidth="1"/>
  </cols>
  <sheetData>
    <row r="1" spans="1:26" ht="30.75" customHeight="1" x14ac:dyDescent="0.35">
      <c r="A1" s="10" t="s">
        <v>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0.75" customHeight="1" x14ac:dyDescent="0.35">
      <c r="A2" s="10" t="s">
        <v>38</v>
      </c>
      <c r="B2" s="2" t="s">
        <v>74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0.75" customHeight="1" x14ac:dyDescent="0.35">
      <c r="A3" s="10"/>
      <c r="B3" s="2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0.75" customHeight="1" x14ac:dyDescent="0.45">
      <c r="A4" s="10"/>
      <c r="B4" s="10" t="s">
        <v>75</v>
      </c>
      <c r="C4" s="10"/>
      <c r="D4" s="10" t="s">
        <v>76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0.75" customHeight="1" x14ac:dyDescent="0.45">
      <c r="A5" s="10"/>
      <c r="B5" s="10" t="s">
        <v>77</v>
      </c>
      <c r="C5" s="10"/>
      <c r="D5" s="10" t="s">
        <v>78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0.75" customHeight="1" x14ac:dyDescent="0.45">
      <c r="A6" s="10"/>
      <c r="B6" s="10" t="s">
        <v>79</v>
      </c>
      <c r="C6" s="10"/>
      <c r="D6" s="10" t="s">
        <v>80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0.75" customHeight="1" x14ac:dyDescent="0.45">
      <c r="A7" s="10"/>
      <c r="B7" s="10" t="s">
        <v>81</v>
      </c>
      <c r="C7" s="10"/>
      <c r="D7" s="10" t="s">
        <v>82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0.75" customHeight="1" x14ac:dyDescent="0.45">
      <c r="A8" s="10"/>
      <c r="B8" s="10" t="s">
        <v>83</v>
      </c>
      <c r="C8" s="10"/>
      <c r="D8" s="10" t="s">
        <v>84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.75" customHeight="1" x14ac:dyDescent="0.35">
      <c r="A9" s="10"/>
      <c r="B9" s="10"/>
      <c r="C9" s="10"/>
      <c r="D9" s="10" t="s">
        <v>85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0.75" customHeight="1" x14ac:dyDescent="0.35">
      <c r="A10" s="10"/>
      <c r="B10" s="10"/>
      <c r="C10" s="10"/>
      <c r="D10" s="10" t="s">
        <v>86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0.75" customHeight="1" x14ac:dyDescent="0.45">
      <c r="A11" s="10"/>
      <c r="B11" s="10" t="s">
        <v>87</v>
      </c>
      <c r="C11" s="10"/>
      <c r="D11" s="10" t="s">
        <v>88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0.75" customHeight="1" x14ac:dyDescent="0.45">
      <c r="A12" s="10"/>
      <c r="B12" s="10" t="s">
        <v>89</v>
      </c>
      <c r="C12" s="10"/>
      <c r="D12" s="10" t="s">
        <v>90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0.75" customHeight="1" x14ac:dyDescent="0.45">
      <c r="A13" s="10"/>
      <c r="B13" s="10" t="s">
        <v>91</v>
      </c>
      <c r="C13" s="10"/>
      <c r="D13" s="10" t="s">
        <v>92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0.75" customHeight="1" x14ac:dyDescent="0.45">
      <c r="A14" s="10"/>
      <c r="B14" s="10" t="s">
        <v>93</v>
      </c>
      <c r="C14" s="10"/>
      <c r="D14" s="10" t="s">
        <v>94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0.75" customHeight="1" x14ac:dyDescent="0.45">
      <c r="A15" s="10"/>
      <c r="B15" s="10" t="s">
        <v>95</v>
      </c>
      <c r="C15" s="10"/>
      <c r="D15" s="10" t="s">
        <v>96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0.7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0.75" customHeigh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0.75" customHeigh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0.75" customHeigh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0.7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0.7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0.7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0.7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0.7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0.75" customHeight="1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0.75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0.75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0.75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0.75" customHeigh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0.75" customHeigh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0.75" customHeight="1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0.75" customHeight="1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0.75" customHeight="1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0.75" customHeigh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0.75" customHeigh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0.75" customHeigh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0.75" customHeigh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0.75" customHeigh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0.75" customHeigh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0.75" customHeigh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0.75" customHeigh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0.75" customHeigh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0.75" customHeigh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0.75" customHeigh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0.75" customHeigh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0.75" customHeigh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0.75" customHeigh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0.75" customHeigh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0.75" customHeigh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0.75" customHeigh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0.75" customHeigh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0.75" customHeigh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0.75" customHeigh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0.75" customHeigh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0.75" customHeigh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0.7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0.75" customHeigh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0.75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0.7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0.7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0.7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0.7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0.7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0.75" customHeigh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0.75" customHeigh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0.75" customHeigh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0.75" customHeigh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0.75" customHeigh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0.75" customHeigh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0.75" customHeigh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0.75" customHeigh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0.75" customHeigh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0.75" customHeigh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0.75" customHeigh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0.75" customHeigh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0.75" customHeigh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0.75" customHeigh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0.75" customHeigh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0.75" customHeigh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0.75" customHeigh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0.75" customHeigh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0.75" customHeigh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0.75" customHeigh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0.75" customHeigh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0.75" customHeigh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0.75" customHeigh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0.75" customHeigh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0.75" customHeight="1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0.75" customHeight="1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0.75" customHeight="1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0.75" customHeight="1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0.75" customHeight="1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0.75" customHeight="1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0.75" customHeight="1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0.75" customHeight="1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0.75" customHeight="1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0.75" customHeight="1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0.75" customHeight="1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0.75" customHeigh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0.75" customHeigh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0.7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0.7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0.7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0.7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0.7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0.7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0.7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0.7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0.7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0.7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0.7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0.7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0.7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0.7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0.7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0.7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0.7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0.7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0.7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0.7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0.7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0.7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0.7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0.7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0.7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0.7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0.7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0.7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0.7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0.7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0.75" customHeight="1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0.75" customHeight="1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0.75" customHeight="1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0.75" customHeight="1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0.75" customHeight="1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0.75" customHeight="1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0.75" customHeight="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0.75" customHeight="1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0.75" customHeight="1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0.75" customHeight="1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0.75" customHeight="1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0.75" customHeight="1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0.75" customHeight="1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0.75" customHeight="1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0.75" customHeight="1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0.75" customHeight="1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0.75" customHeight="1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0.75" customHeight="1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0.75" customHeight="1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0.75" customHeight="1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0.75" customHeight="1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0.75" customHeight="1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0.75" customHeight="1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0.75" customHeight="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0.75" customHeight="1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0.75" customHeight="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0.75" customHeight="1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0.75" customHeight="1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0.75" customHeight="1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0.75" customHeight="1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0.75" customHeight="1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0.75" customHeight="1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0.75" customHeight="1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0.75" customHeight="1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0.75" customHeight="1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0.75" customHeight="1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0.75" customHeight="1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0.75" customHeight="1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0.75" customHeight="1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0.75" customHeight="1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0.75" customHeight="1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0.75" customHeight="1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0.75" customHeight="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0.75" customHeight="1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0.75" customHeight="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0.75" customHeight="1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0.75" customHeight="1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0.75" customHeight="1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0.75" customHeight="1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0.75" customHeight="1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0.75" customHeight="1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0.75" customHeight="1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0.75" customHeight="1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0.75" customHeight="1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0.75" customHeight="1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0.75" customHeight="1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0.75" customHeight="1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0.75" customHeight="1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0.75" customHeight="1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0.75" customHeight="1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0.75" customHeight="1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0.75" customHeight="1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0.75" customHeight="1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0.75" customHeight="1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0.75" customHeight="1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0.75" customHeight="1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0.75" customHeight="1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0.75" customHeight="1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0.75" customHeight="1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0.75" customHeight="1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0.75" customHeight="1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0.75" customHeight="1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0.75" customHeight="1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0.75" customHeight="1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0.75" customHeight="1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0.75" customHeight="1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0.75" customHeight="1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0.75" customHeight="1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0.75" customHeight="1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0.75" customHeight="1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0.75" customHeight="1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0.75" customHeight="1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0.75" customHeight="1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0.75" customHeight="1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0.75" customHeight="1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0.75" customHeight="1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0.75" customHeight="1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0.75" customHeight="1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0.75" customHeight="1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0.75" customHeight="1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0.75" customHeigh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0.75" customHeigh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0.75" customHeigh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0.75" customHeigh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0.75" customHeigh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0.75" customHeigh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0.75" customHeigh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0.75" customHeigh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0.75" customHeigh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0.75" customHeigh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0.75" customHeigh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0.75" customHeigh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0.75" customHeigh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0.75" customHeigh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0.75" customHeigh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0.75" customHeigh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0.75" customHeigh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0.75" customHeigh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0.75" customHeigh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0.75" customHeigh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0.75" customHeigh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0.75" customHeigh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0.75" customHeigh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0.75" customHeigh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0.75" customHeigh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0.75" customHeigh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0.75" customHeigh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0.75" customHeigh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0.75" customHeigh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0.75" customHeigh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0.75" customHeigh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0.75" customHeigh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0.75" customHeigh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0.75" customHeigh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0.75" customHeigh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0.75" customHeigh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0.75" customHeigh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0.75" customHeigh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0.75" customHeigh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0.75" customHeigh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0.75" customHeigh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0.75" customHeigh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0.75" customHeigh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0.75" customHeigh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0.75" customHeigh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0.75" customHeigh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0.75" customHeigh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0.75" customHeigh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0.75" customHeigh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0.75" customHeigh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0.75" customHeigh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0.75" customHeigh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0.75" customHeigh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0.75" customHeigh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0.75" customHeigh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0.75" customHeigh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0.75" customHeigh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0.75" customHeigh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0.75" customHeigh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0.75" customHeigh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0.75" customHeigh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0.75" customHeigh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0.75" customHeigh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0.75" customHeigh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0.75" customHeigh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0.75" customHeigh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0.75" customHeigh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0.75" customHeigh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0.75" customHeigh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0.75" customHeigh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0.75" customHeigh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0.75" customHeigh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0.75" customHeigh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0.75" customHeigh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0.75" customHeigh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0.75" customHeigh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0.75" customHeigh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0.75" customHeigh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0.75" customHeigh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0.75" customHeigh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0.75" customHeigh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0.75" customHeigh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0.75" customHeigh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0.75" customHeigh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0.75" customHeigh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0.75" customHeigh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0.75" customHeigh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0.75" customHeigh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0.75" customHeigh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0.75" customHeigh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0.75" customHeigh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0.75" customHeigh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0.75" customHeigh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0.75" customHeigh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0.75" customHeigh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0.75" customHeigh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0.75" customHeigh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0.75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0.75" customHeigh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0.75" customHeigh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0.75" customHeigh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0.75" customHeigh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0.75" customHeigh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0.75" customHeigh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0.75" customHeigh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0.75" customHeigh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0.75" customHeigh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0.75" customHeigh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0.75" customHeigh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0.75" customHeigh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0.75" customHeigh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0.75" customHeigh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0.75" customHeigh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0.75" customHeigh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0.75" customHeigh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0.75" customHeigh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0.75" customHeigh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0.75" customHeigh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0.75" customHeigh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0.75" customHeigh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0.75" customHeigh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0.75" customHeigh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0.75" customHeigh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0.75" customHeigh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0.75" customHeigh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0.75" customHeigh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0.75" customHeigh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0.75" customHeigh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0.75" customHeigh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0.75" customHeigh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0.75" customHeigh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0.75" customHeigh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0.75" customHeigh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0.75" customHeight="1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0.75" customHeigh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0.75" customHeigh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0.75" customHeigh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0.75" customHeigh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0.75" customHeigh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0.75" customHeigh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0.75" customHeigh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0.75" customHeigh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0.75" customHeigh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0.75" customHeigh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0.75" customHeigh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0.75" customHeigh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0.75" customHeigh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0.75" customHeigh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0.75" customHeigh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0.75" customHeigh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0.75" customHeigh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0.75" customHeigh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0.75" customHeigh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0.75" customHeigh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0.75" customHeigh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0.75" customHeigh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0.75" customHeigh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0.75" customHeigh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0.75" customHeigh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0.75" customHeigh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0.75" customHeigh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0.75" customHeigh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0.75" customHeigh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0.75" customHeigh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0.75" customHeigh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0.75" customHeigh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0.75" customHeigh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0.75" customHeigh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0.75" customHeigh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0.75" customHeigh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0.75" customHeigh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0.75" customHeigh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0.75" customHeigh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0.75" customHeigh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0.75" customHeigh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0.75" customHeigh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0.75" customHeigh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0.75" customHeigh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0.75" customHeigh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0.75" customHeigh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0.75" customHeigh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0.75" customHeigh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0.75" customHeigh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0.75" customHeigh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0.75" customHeigh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0.75" customHeigh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0.75" customHeigh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0.75" customHeigh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0.75" customHeigh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0.75" customHeigh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0.75" customHeigh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0.75" customHeigh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0.75" customHeigh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0.75" customHeigh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0.75" customHeigh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0.75" customHeigh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0.75" customHeigh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0.75" customHeigh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0.75" customHeigh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0.75" customHeigh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0.75" customHeigh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0.75" customHeigh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0.75" customHeigh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0.75" customHeigh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0.75" customHeigh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0.75" customHeigh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0.75" customHeigh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0.75" customHeigh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0.75" customHeigh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0.75" customHeigh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0.75" customHeigh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0.75" customHeigh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0.75" customHeigh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0.75" customHeigh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0.75" customHeigh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0.75" customHeigh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0.75" customHeigh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0.75" customHeigh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0.75" customHeigh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0.75" customHeigh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0.75" customHeigh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0.75" customHeigh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0.75" customHeigh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0.75" customHeigh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0.75" customHeigh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0.75" customHeigh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0.75" customHeigh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0.75" customHeigh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0.75" customHeigh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0.75" customHeigh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0.75" customHeigh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0.75" customHeigh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0.75" customHeigh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0.75" customHeigh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0.75" customHeigh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0.75" customHeigh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0.75" customHeigh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0.75" customHeigh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0.75" customHeigh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0.75" customHeigh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0.75" customHeigh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0.75" customHeigh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0.75" customHeigh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0.75" customHeigh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0.75" customHeigh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0.75" customHeigh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0.75" customHeigh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0.75" customHeigh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0.75" customHeigh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0.75" customHeigh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0.75" customHeigh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0.75" customHeigh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0.75" customHeigh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0.75" customHeigh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0.75" customHeigh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0.75" customHeigh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0.75" customHeigh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0.75" customHeigh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0.75" customHeigh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0.75" customHeigh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0.75" customHeigh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0.75" customHeigh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0.75" customHeigh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0.75" customHeigh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0.75" customHeigh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0.75" customHeigh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0.75" customHeigh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0.75" customHeigh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0.75" customHeigh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0.75" customHeigh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0.75" customHeigh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0.75" customHeigh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0.75" customHeigh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0.75" customHeigh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0.75" customHeigh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0.75" customHeigh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0.75" customHeigh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0.75" customHeigh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0.75" customHeigh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0.75" customHeigh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0.75" customHeigh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0.75" customHeigh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0.75" customHeigh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0.75" customHeigh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0.75" customHeigh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0.75" customHeigh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0.75" customHeigh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0.75" customHeigh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0.7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0.7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0.7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0.7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0.7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0.7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0.7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0.7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0.7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0.7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0.7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0.7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0.7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0.7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0.7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0.7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0.7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0.7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0.7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0.7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0.7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0.75" customHeigh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0.75" customHeigh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0.75" customHeigh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0.75" customHeigh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0.75" customHeigh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30.75" customHeigh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30.75" customHeigh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30.75" customHeigh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30.75" customHeigh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30.75" customHeigh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30.75" customHeigh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30.75" customHeigh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30.75" customHeigh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30.75" customHeigh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30.75" customHeigh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30.75" customHeigh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30.75" customHeigh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30.75" customHeigh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30.75" customHeigh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30.75" customHeigh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30.75" customHeigh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30.75" customHeigh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30.75" customHeigh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30.75" customHeigh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30.75" customHeigh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30.75" customHeigh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30.75" customHeigh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30.75" customHeigh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30.75" customHeigh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30.75" customHeigh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30.75" customHeigh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30.75" customHeigh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30.75" customHeigh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30.75" customHeigh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30.75" customHeigh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30.75" customHeigh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30.75" customHeigh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30.75" customHeigh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30.75" customHeigh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30.75" customHeigh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30.75" customHeigh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30.75" customHeigh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30.75" customHeigh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30.75" customHeigh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30.75" customHeigh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30.75" customHeigh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30.75" customHeigh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30.75" customHeigh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30.75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30.75" customHeigh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30.75" customHeigh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30.75" customHeigh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30.75" customHeigh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30.75" customHeigh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30.75" customHeigh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30.75" customHeigh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30.75" customHeigh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30.75" customHeigh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30.75" customHeigh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30.75" customHeigh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30.75" customHeigh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30.75" customHeigh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30.75" customHeigh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30.75" customHeigh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30.75" customHeigh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30.75" customHeigh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30.75" customHeigh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30.75" customHeigh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30.75" customHeigh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30.75" customHeigh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30.75" customHeigh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30.75" customHeigh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30.75" customHeigh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30.75" customHeigh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30.75" customHeigh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30.75" customHeigh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30.75" customHeigh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30.75" customHeigh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30.75" customHeigh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30.75" customHeigh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30.75" customHeigh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30.75" customHeigh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30.75" customHeigh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30.75" customHeigh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30.75" customHeigh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30.75" customHeigh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30.75" customHeigh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30.75" customHeigh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30.75" customHeigh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30.75" customHeigh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30.75" customHeigh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30.75" customHeigh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30.75" customHeigh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30.75" customHeigh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30.75" customHeigh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30.75" customHeigh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30.75" customHeigh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30.75" customHeigh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30.75" customHeigh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30.75" customHeigh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30.75" customHeigh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30.75" customHeigh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30.75" customHeigh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30.75" customHeigh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30.75" customHeigh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30.75" customHeigh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30.75" customHeigh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30.75" customHeigh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30.75" customHeigh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30.75" customHeigh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30.75" customHeigh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30.75" customHeigh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30.75" customHeigh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30.75" customHeigh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30.75" customHeigh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30.75" customHeigh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30.75" customHeigh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30.75" customHeigh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30.75" customHeigh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30.75" customHeigh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30.75" customHeigh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30.75" customHeigh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30.75" customHeigh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30.75" customHeigh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30.75" customHeigh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30.75" customHeigh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30.75" customHeigh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30.75" customHeigh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30.75" customHeigh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30.75" customHeigh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30.75" customHeigh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30.75" customHeigh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30.75" customHeigh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30.75" customHeigh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30.75" customHeigh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30.75" customHeigh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30.75" customHeigh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30.75" customHeigh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30.75" customHeigh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30.75" customHeigh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30.75" customHeigh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30.75" customHeigh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30.75" customHeigh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30.75" customHeigh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30.75" customHeigh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30.75" customHeigh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30.75" customHeigh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30.75" customHeigh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30.75" customHeigh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30.75" customHeigh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30.75" customHeigh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30.75" customHeigh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30.75" customHeigh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30.75" customHeigh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30.75" customHeigh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30.75" customHeigh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30.75" customHeigh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30.75" customHeigh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30.75" customHeigh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30.75" customHeigh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30.75" customHeigh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30.75" customHeigh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30.75" customHeigh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30.75" customHeigh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30.75" customHeigh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30.75" customHeigh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30.75" customHeigh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30.75" customHeigh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30.75" customHeigh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30.75" customHeigh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30.75" customHeigh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30.75" customHeigh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30.75" customHeigh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30.75" customHeigh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30.75" customHeigh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30.75" customHeigh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30.75" customHeigh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30.75" customHeigh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30.75" customHeigh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30.75" customHeigh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30.75" customHeigh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30.75" customHeigh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30.75" customHeigh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30.75" customHeigh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30.75" customHeigh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30.75" customHeigh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30.75" customHeigh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30.75" customHeigh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30.75" customHeigh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30.75" customHeigh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30.75" customHeigh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30.75" customHeigh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30.75" customHeigh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30.75" customHeigh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30.75" customHeigh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30.75" customHeigh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30.75" customHeigh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30.75" customHeigh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30.75" customHeigh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30.75" customHeigh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30.75" customHeigh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30.75" customHeigh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30.75" customHeigh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30.75" customHeigh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30.75" customHeigh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30.75" customHeigh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30.75" customHeigh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30.75" customHeigh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30.75" customHeigh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30.75" customHeigh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30.75" customHeigh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30.75" customHeigh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30.75" customHeigh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30.75" customHeigh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30.75" customHeigh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30.75" customHeigh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30.75" customHeigh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30.75" customHeigh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30.75" customHeigh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30.75" customHeigh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30.75" customHeigh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30.75" customHeigh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30.75" customHeigh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30.75" customHeigh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30.75" customHeigh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30.75" customHeigh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30.75" customHeigh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30.75" customHeigh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30.75" customHeigh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30.75" customHeigh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30.75" customHeigh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30.75" customHeigh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30.75" customHeigh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30.75" customHeigh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30.75" customHeigh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30.75" customHeigh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30.75" customHeigh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30.75" customHeigh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30.75" customHeigh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30.75" customHeigh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30.75" customHeigh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30.75" customHeigh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30.75" customHeigh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30.75" customHeigh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30.75" customHeigh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30.75" customHeigh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30.75" customHeigh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30.75" customHeigh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30.75" customHeigh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30.75" customHeigh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30.75" customHeigh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30.75" customHeigh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30.75" customHeigh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30.75" customHeigh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30.75" customHeight="1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30.75" customHeight="1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30.75" customHeight="1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30.75" customHeight="1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30.75" customHeight="1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30.75" customHeight="1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30.75" customHeight="1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30.75" customHeight="1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30.75" customHeight="1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30.75" customHeight="1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30.75" customHeight="1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30.75" customHeight="1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30.75" customHeight="1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30.75" customHeight="1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30.75" customHeight="1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30.75" customHeight="1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30.75" customHeight="1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30.75" customHeight="1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30.75" customHeight="1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30.75" customHeight="1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30.75" customHeight="1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30.75" customHeight="1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30.75" customHeight="1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30.75" customHeight="1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30.75" customHeight="1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30.75" customHeight="1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30.75" customHeight="1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30.75" customHeight="1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30.75" customHeight="1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30.75" customHeight="1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30.75" customHeight="1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30.75" customHeight="1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30.75" customHeight="1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30.75" customHeight="1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30.75" customHeight="1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30.75" customHeight="1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30.75" customHeight="1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30.75" customHeight="1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30.75" customHeight="1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30.75" customHeight="1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30.75" customHeight="1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30.75" customHeight="1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30.75" customHeight="1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30.75" customHeight="1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30.75" customHeight="1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30.75" customHeight="1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30.75" customHeight="1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30.75" customHeight="1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30.75" customHeight="1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30.75" customHeight="1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30.75" customHeight="1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30.75" customHeight="1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30.75" customHeight="1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30.75" customHeight="1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30.75" customHeight="1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30.75" customHeight="1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30.75" customHeight="1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30.75" customHeight="1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30.75" customHeight="1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30.75" customHeight="1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30.75" customHeight="1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30.75" customHeight="1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30.75" customHeight="1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30.75" customHeight="1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30.75" customHeight="1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30.75" customHeight="1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30.75" customHeight="1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30.75" customHeight="1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30.75" customHeight="1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30.75" customHeight="1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30.75" customHeight="1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30.75" customHeight="1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30.75" customHeight="1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30.75" customHeight="1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30.75" customHeight="1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30.75" customHeight="1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30.75" customHeight="1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30.75" customHeight="1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30.75" customHeigh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30.75" customHeight="1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30.75" customHeight="1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30.75" customHeight="1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30.75" customHeight="1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30.75" customHeight="1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30.75" customHeight="1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30.75" customHeight="1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30.75" customHeight="1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30.75" customHeight="1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30.75" customHeight="1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30.75" customHeight="1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30.75" customHeight="1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30.75" customHeight="1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30.75" customHeight="1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30.75" customHeight="1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30.75" customHeight="1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30.75" customHeight="1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30.75" customHeight="1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30.75" customHeight="1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30.75" customHeight="1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30.75" customHeight="1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30.75" customHeight="1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30.75" customHeight="1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30.75" customHeight="1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30.75" customHeight="1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30.75" customHeight="1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30.75" customHeight="1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30.75" customHeight="1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30.75" customHeight="1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30.75" customHeight="1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30.75" customHeight="1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30.75" customHeight="1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30.75" customHeight="1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30.75" customHeight="1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30.75" customHeight="1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30.75" customHeight="1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30.75" customHeight="1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30.75" customHeight="1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30.75" customHeight="1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30.75" customHeight="1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30.75" customHeight="1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30.75" customHeight="1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30.75" customHeight="1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30.75" customHeight="1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30.75" customHeight="1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30.75" customHeight="1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30.75" customHeight="1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30.75" customHeight="1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30.75" customHeight="1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30.75" customHeight="1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30.75" customHeight="1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30.75" customHeight="1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30.75" customHeight="1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30.75" customHeight="1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30.75" customHeight="1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30.75" customHeight="1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30.75" customHeight="1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30.75" customHeight="1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30.75" customHeight="1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30.75" customHeight="1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30.75" customHeight="1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30.75" customHeight="1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30.75" customHeight="1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30.75" customHeight="1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30.75" customHeight="1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30.75" customHeight="1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30.75" customHeight="1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30.75" customHeight="1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30.75" customHeight="1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30.75" customHeight="1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30.75" customHeight="1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30.75" customHeight="1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30.75" customHeight="1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30.75" customHeight="1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30.75" customHeight="1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30.75" customHeight="1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30.75" customHeight="1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30.75" customHeight="1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30.75" customHeight="1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30.75" customHeight="1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30.75" customHeight="1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30.75" customHeight="1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30.75" customHeight="1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30.75" customHeight="1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30.75" customHeight="1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30.75" customHeight="1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30.75" customHeight="1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30.75" customHeight="1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30.75" customHeight="1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30.75" customHeight="1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30.75" customHeight="1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30.75" customHeight="1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30.75" customHeight="1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30.75" customHeight="1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30.75" customHeight="1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30.75" customHeight="1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30.75" customHeight="1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30.75" customHeight="1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30.75" customHeight="1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30.75" customHeight="1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30.75" customHeight="1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30.75" customHeight="1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30.75" customHeight="1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30.75" customHeight="1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30.75" customHeight="1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30.75" customHeight="1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30.75" customHeight="1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30.75" customHeight="1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30.75" customHeight="1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30.75" customHeight="1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30.75" customHeight="1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30.75" customHeight="1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30.75" customHeight="1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30.75" customHeigh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30.75" customHeight="1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30.75" customHeight="1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30.75" customHeight="1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30.75" customHeight="1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30.75" customHeight="1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30.75" customHeight="1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30.75" customHeight="1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30.75" customHeight="1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30.75" customHeight="1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30.75" customHeight="1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30.75" customHeight="1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30.75" customHeight="1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30.75" customHeight="1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30.75" customHeight="1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30.75" customHeight="1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30.75" customHeight="1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30.75" customHeight="1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30.75" customHeight="1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30.75" customHeight="1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30.75" customHeight="1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30.75" customHeight="1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30.75" customHeight="1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30.75" customHeight="1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30.75" customHeight="1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B2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1640625" customWidth="1"/>
    <col min="2" max="2" width="34.1640625" customWidth="1"/>
    <col min="3" max="3" width="130" customWidth="1"/>
    <col min="4" max="26" width="8.83203125" customWidth="1"/>
  </cols>
  <sheetData>
    <row r="1" spans="1:26" ht="25.5" customHeight="1" x14ac:dyDescent="0.3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 t="s">
        <v>38</v>
      </c>
      <c r="B2" s="2" t="s">
        <v>98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1" t="s">
        <v>99</v>
      </c>
      <c r="C4" s="1" t="s">
        <v>100</v>
      </c>
      <c r="D4" s="1">
        <f>FACT(5)</f>
        <v>120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1" t="s">
        <v>101</v>
      </c>
      <c r="C5" s="1" t="s">
        <v>102</v>
      </c>
      <c r="D5" s="1">
        <f>PERMUT(5,3)</f>
        <v>60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1" t="s">
        <v>103</v>
      </c>
      <c r="C6" s="1" t="s">
        <v>104</v>
      </c>
      <c r="D6" s="1">
        <f>FACT(4)/FACT(2)</f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1" t="s">
        <v>105</v>
      </c>
      <c r="C7" s="1" t="s">
        <v>106</v>
      </c>
      <c r="D7" s="1">
        <f t="shared" ref="D7:D8" si="0">COMBIN(6,3)</f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107</v>
      </c>
      <c r="C8" s="1" t="s">
        <v>108</v>
      </c>
      <c r="D8" s="1">
        <f t="shared" si="0"/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4">
      <c r="A9" s="1"/>
      <c r="B9" s="1" t="s">
        <v>109</v>
      </c>
      <c r="C9" s="1" t="s">
        <v>110</v>
      </c>
      <c r="D9" s="1">
        <f>COMBIN(3,2)</f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111</v>
      </c>
      <c r="C20" s="1" t="s">
        <v>112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113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2" r:id="rId1" xr:uid="{00000000-0004-0000-0500-000000000000}"/>
    <hyperlink ref="B4" location="Order!A1" display="Order" xr:uid="{00000000-0004-0000-0500-000001000000}"/>
    <hyperlink ref="B5" location="Order!A1" display="Permutation" xr:uid="{00000000-0004-0000-0500-000002000000}"/>
    <hyperlink ref="B6" location="OrderWRepetition!A1" display="Order with repetition" xr:uid="{00000000-0004-0000-0500-000003000000}"/>
    <hyperlink ref="B7" location="Choice!A1" display="Choice" xr:uid="{00000000-0004-0000-0500-000004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workbookViewId="0">
      <selection sqref="A1:XFD1048576"/>
    </sheetView>
  </sheetViews>
  <sheetFormatPr baseColWidth="10" defaultColWidth="11.1640625" defaultRowHeight="15" customHeight="1" x14ac:dyDescent="0.2"/>
  <cols>
    <col min="1" max="10" width="10.83203125" style="14" customWidth="1"/>
    <col min="11" max="26" width="10.5" style="14" customWidth="1"/>
    <col min="27" max="16384" width="11.1640625" style="14"/>
  </cols>
  <sheetData>
    <row r="1" spans="1:26" ht="25.5" customHeight="1" x14ac:dyDescent="0.3">
      <c r="A1" s="20" t="s">
        <v>114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5.5" customHeight="1" x14ac:dyDescent="0.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5.5" customHeight="1" x14ac:dyDescent="0.3">
      <c r="A3" s="21"/>
      <c r="B3" s="21" t="s">
        <v>115</v>
      </c>
      <c r="C3" s="21"/>
      <c r="D3" s="21" t="s">
        <v>116</v>
      </c>
      <c r="E3" s="21"/>
      <c r="F3" s="21" t="s">
        <v>117</v>
      </c>
      <c r="G3" s="21"/>
      <c r="H3" s="21" t="s">
        <v>118</v>
      </c>
      <c r="I3" s="21"/>
      <c r="J3" s="21" t="s">
        <v>119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5.5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5.5" customHeight="1" x14ac:dyDescent="0.3">
      <c r="A5" s="21"/>
      <c r="B5" s="21" t="s">
        <v>120</v>
      </c>
      <c r="C5" s="21"/>
      <c r="D5" s="21" t="s">
        <v>120</v>
      </c>
      <c r="E5" s="21"/>
      <c r="F5" s="21" t="s">
        <v>120</v>
      </c>
      <c r="G5" s="21"/>
      <c r="H5" s="21" t="s">
        <v>120</v>
      </c>
      <c r="I5" s="21"/>
      <c r="J5" s="21" t="s">
        <v>120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5.5" customHeight="1" x14ac:dyDescent="0.3">
      <c r="A6" s="21"/>
      <c r="B6" s="21" t="s">
        <v>121</v>
      </c>
      <c r="C6" s="21"/>
      <c r="D6" s="21" t="s">
        <v>121</v>
      </c>
      <c r="E6" s="21"/>
      <c r="F6" s="21" t="s">
        <v>121</v>
      </c>
      <c r="G6" s="21"/>
      <c r="H6" s="21" t="s">
        <v>121</v>
      </c>
      <c r="I6" s="21"/>
      <c r="J6" s="21" t="s">
        <v>121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25.5" customHeight="1" x14ac:dyDescent="0.3">
      <c r="A7" s="21"/>
      <c r="B7" s="21" t="s">
        <v>122</v>
      </c>
      <c r="C7" s="21"/>
      <c r="D7" s="21" t="s">
        <v>122</v>
      </c>
      <c r="E7" s="21"/>
      <c r="F7" s="21" t="s">
        <v>122</v>
      </c>
      <c r="G7" s="21"/>
      <c r="H7" s="21" t="s">
        <v>122</v>
      </c>
      <c r="I7" s="21"/>
      <c r="J7" s="21" t="s">
        <v>122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5.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5.5" customHeight="1" x14ac:dyDescent="0.3">
      <c r="A9" s="21"/>
      <c r="B9" s="21" t="s">
        <v>120</v>
      </c>
      <c r="C9" s="21"/>
      <c r="D9" s="21" t="s">
        <v>120</v>
      </c>
      <c r="E9" s="21"/>
      <c r="F9" s="21" t="s">
        <v>120</v>
      </c>
      <c r="G9" s="21"/>
      <c r="H9" s="21" t="s">
        <v>120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5.5" customHeight="1" x14ac:dyDescent="0.3">
      <c r="A10" s="21"/>
      <c r="B10" s="21" t="s">
        <v>121</v>
      </c>
      <c r="C10" s="21"/>
      <c r="D10" s="21" t="s">
        <v>121</v>
      </c>
      <c r="E10" s="21"/>
      <c r="F10" s="21" t="s">
        <v>121</v>
      </c>
      <c r="G10" s="21"/>
      <c r="H10" s="21" t="s">
        <v>121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5.5" customHeight="1" x14ac:dyDescent="0.3">
      <c r="A11" s="21"/>
      <c r="B11" s="21" t="s">
        <v>122</v>
      </c>
      <c r="C11" s="21"/>
      <c r="D11" s="21" t="s">
        <v>122</v>
      </c>
      <c r="E11" s="21"/>
      <c r="F11" s="21" t="s">
        <v>122</v>
      </c>
      <c r="G11" s="21"/>
      <c r="H11" s="21" t="s">
        <v>122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5.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5.5" customHeight="1" x14ac:dyDescent="0.3">
      <c r="A13" s="21"/>
      <c r="B13" s="21" t="s">
        <v>120</v>
      </c>
      <c r="C13" s="21"/>
      <c r="D13" s="21" t="s">
        <v>120</v>
      </c>
      <c r="E13" s="21"/>
      <c r="F13" s="21" t="s">
        <v>120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5.5" customHeight="1" x14ac:dyDescent="0.3">
      <c r="A14" s="21"/>
      <c r="B14" s="21" t="s">
        <v>121</v>
      </c>
      <c r="C14" s="21"/>
      <c r="D14" s="21" t="s">
        <v>121</v>
      </c>
      <c r="E14" s="21"/>
      <c r="F14" s="21" t="s">
        <v>121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5.5" customHeight="1" x14ac:dyDescent="0.3">
      <c r="A15" s="21"/>
      <c r="B15" s="21" t="s">
        <v>122</v>
      </c>
      <c r="C15" s="21"/>
      <c r="D15" s="21" t="s">
        <v>122</v>
      </c>
      <c r="E15" s="21"/>
      <c r="F15" s="21" t="s">
        <v>122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5.5" customHeigh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5.5" customHeight="1" x14ac:dyDescent="0.3">
      <c r="A17" s="21"/>
      <c r="B17" s="21" t="s">
        <v>120</v>
      </c>
      <c r="C17" s="21"/>
      <c r="D17" s="21" t="s">
        <v>120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5.5" customHeight="1" x14ac:dyDescent="0.3">
      <c r="A18" s="21"/>
      <c r="B18" s="21" t="s">
        <v>121</v>
      </c>
      <c r="C18" s="21"/>
      <c r="D18" s="21" t="s">
        <v>121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5.5" customHeight="1" x14ac:dyDescent="0.3">
      <c r="A19" s="21"/>
      <c r="B19" s="21" t="s">
        <v>122</v>
      </c>
      <c r="C19" s="21"/>
      <c r="D19" s="21" t="s">
        <v>122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5.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5.5" customHeight="1" x14ac:dyDescent="0.3">
      <c r="A21" s="21"/>
      <c r="B21" s="21" t="s">
        <v>120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5.5" customHeight="1" x14ac:dyDescent="0.3">
      <c r="A22" s="21"/>
      <c r="B22" s="21" t="s">
        <v>121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5.5" customHeight="1" x14ac:dyDescent="0.3">
      <c r="A23" s="21"/>
      <c r="B23" s="21" t="s">
        <v>122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5.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5.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5.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5.5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5.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5.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5.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5.5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5.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5.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5.5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5.5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5.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5.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5.5" customHeigh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5.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5.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5.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5.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5.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5.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5.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5.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5.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5.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5.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5.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5.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5.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5.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5.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5.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5.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5.5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5.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5.5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5.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5.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5.5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5.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5.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5.5" customHeight="1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5.5" customHeight="1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5.5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5.5" customHeight="1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5.5" customHeigh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5.5" customHeight="1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5.5" customHeight="1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5.5" customHeight="1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5.5" customHeight="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5.5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5.5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5.5" customHeigh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5.5" customHeight="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5.5" customHeight="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5.5" customHeight="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5.5" customHeight="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5.5" customHeight="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5.5" customHeight="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5.5" customHeight="1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5.5" customHeight="1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5.5" customHeight="1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5.5" customHeigh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5.5" customHeight="1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5.5" customHeight="1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5.5" customHeight="1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5.5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5.5" customHeigh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5.5" customHeigh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5.5" customHeight="1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5.5" customHeight="1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5.5" customHeight="1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5.5" customHeight="1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5.5" customHeight="1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5.5" customHeight="1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5.5" customHeight="1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5.5" customHeigh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5.5" customHeight="1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5.5" customHeigh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5.5" customHeight="1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5.5" customHeigh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5.5" customHeight="1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5.5" customHeight="1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5.5" customHeight="1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5.5" customHeight="1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5.5" customHeight="1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5.5" customHeight="1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5.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5.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5.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5.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5.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5.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5.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5.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5.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5.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5.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5.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5.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5.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5.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5.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5.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5.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5.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5.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5.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5.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5.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5.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5.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5.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5.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5.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5.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5.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5.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5.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5.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5.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5.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5.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5.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5.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5.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5.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5.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5.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5.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5.5" customHeight="1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5.5" customHeight="1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5.5" customHeight="1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5.5" customHeight="1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5.5" customHeight="1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5.5" customHeight="1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5.5" customHeight="1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5.5" customHeight="1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5.5" customHeigh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5.5" customHeigh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5.5" customHeigh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5.5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5.5" customHeigh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5.5" customHeight="1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5.5" customHeigh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5.5" customHeight="1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5.5" customHeight="1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5.5" customHeight="1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5.5" customHeight="1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5.5" customHeight="1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5.5" customHeight="1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5.5" customHeight="1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5.5" customHeight="1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5.5" customHeight="1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5.5" customHeight="1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5.5" customHeight="1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5.5" customHeigh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5.5" customHeight="1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5.5" customHeigh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5.5" customHeight="1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5.5" customHeight="1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5.5" customHeight="1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5.5" customHeight="1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5.5" customHeight="1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5.5" customHeight="1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5.5" customHeight="1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5.5" customHeight="1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5.5" customHeight="1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5.5" customHeight="1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5.5" customHeight="1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5.5" customHeight="1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5.5" customHeight="1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5.5" customHeight="1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5.5" customHeight="1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5.5" customHeigh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5.5" customHeight="1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5.5" customHeigh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5.5" customHeight="1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5.5" customHeigh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5.5" customHeight="1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5.5" customHeigh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5.5" customHeigh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5.5" customHeigh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5.5" customHeight="1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5.5" customHeigh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5.5" customHeight="1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5.5" customHeigh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5.5" customHeight="1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5.5" customHeigh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5.5" customHeigh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5.5" customHeigh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5.5" customHeight="1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5.5" customHeigh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5.5" customHeight="1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5.5" customHeigh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5.5" customHeight="1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5.5" customHeigh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5.5" customHeigh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5.5" customHeigh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5.5" customHeigh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5.5" customHeigh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5.5" customHeigh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5.5" customHeigh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5.5" customHeigh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5.5" customHeigh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5.5" customHeigh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5.5" customHeigh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5.5" customHeigh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5.5" customHeigh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5.5" customHeigh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5.5" customHeigh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5.5" customHeigh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5.5" customHeigh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5.5" customHeigh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5.5" customHeigh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5.5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5.5" customHeigh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5.5" customHeigh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5.5" customHeigh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5.5" customHeigh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5.5" customHeigh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5.5" customHeigh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5.5" customHeigh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5.5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5.5" customHeigh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5.5" customHeigh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5.5" customHeigh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5.5" customHeigh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5.5" customHeigh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5.5" customHeigh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5.5" customHeigh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5.5" customHeigh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5.5" customHeigh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5.5" customHeigh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5.5" customHeigh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5.5" customHeigh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5.5" customHeigh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5.5" customHeigh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5.5" customHeigh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5.5" customHeigh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5.5" customHeigh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5.5" customHeigh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5.5" customHeigh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5.5" customHeigh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5.5" customHeigh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5.5" customHeigh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5.5" customHeigh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5.5" customHeigh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5.5" customHeigh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5.5" customHeigh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5.5" customHeigh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5.5" customHeigh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5.5" customHeigh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5.5" customHeigh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5.5" customHeigh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5.5" customHeigh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5.5" customHeigh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5.5" customHeigh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5.5" customHeigh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5.5" customHeigh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5.5" customHeigh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5.5" customHeigh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5.5" customHeigh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5.5" customHeigh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5.5" customHeigh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5.5" customHeigh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5.5" customHeigh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5.5" customHeigh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5.5" customHeigh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5.5" customHeigh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5.5" customHeigh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5.5" customHeigh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5.5" customHeigh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5.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5.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5.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5.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5.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5.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5.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5.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5.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5.5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5.5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5.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5.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5.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5.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5.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5.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5.5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5.5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5.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5.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5.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5.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5.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5.5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5.5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5.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5.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5.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5.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5.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5.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5.5" customHeigh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5.5" customHeigh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5.5" customHeigh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5.5" customHeigh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5.5" customHeigh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5.5" customHeigh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5.5" customHeigh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5.5" customHeigh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5.5" customHeigh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5.5" customHeigh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5.5" customHeigh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5.5" customHeigh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5.5" customHeigh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5.5" customHeigh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5.5" customHeigh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5.5" customHeigh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5.5" customHeigh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5.5" customHeigh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5.5" customHeigh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5.5" customHeigh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5.5" customHeigh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5.5" customHeigh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5.5" customHeigh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5.5" customHeigh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5.5" customHeigh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5.5" customHeigh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5.5" customHeigh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5.5" customHeigh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5.5" customHeigh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5.5" customHeigh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5.5" customHeigh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5.5" customHeigh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5.5" customHeigh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5.5" customHeigh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5.5" customHeigh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5.5" customHeigh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5.5" customHeigh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5.5" customHeigh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5.5" customHeigh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5.5" customHeigh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5.5" customHeigh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5.5" customHeigh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5.5" customHeigh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5.5" customHeigh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5.5" customHeigh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5.5" customHeigh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5.5" customHeigh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5.5" customHeigh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5.5" customHeigh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5.5" customHeigh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5.5" customHeigh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5.5" customHeigh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5.5" customHeigh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5.5" customHeigh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5.5" customHeigh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5.5" customHeigh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5.5" customHeigh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5.5" customHeigh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5.5" customHeigh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5.5" customHeigh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5.5" customHeigh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5.5" customHeigh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5.5" customHeigh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5.5" customHeigh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5.5" customHeigh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5.5" customHeigh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5.5" customHeigh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5.5" customHeigh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5.5" customHeigh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5.5" customHeigh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5.5" customHeigh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5.5" customHeigh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5.5" customHeigh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5.5" customHeigh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5.5" customHeigh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5.5" customHeigh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5.5" customHeigh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5.5" customHeigh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5.5" customHeigh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5.5" customHeigh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5.5" customHeigh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5.5" customHeigh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5.5" customHeigh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5.5" customHeigh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5.5" customHeigh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5.5" customHeigh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5.5" customHeigh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5.5" customHeigh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5.5" customHeigh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5.5" customHeigh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5.5" customHeigh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5.5" customHeigh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5.5" customHeigh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5.5" customHeigh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5.5" customHeigh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5.5" customHeigh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5.5" customHeigh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5.5" customHeigh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5.5" customHeigh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5.5" customHeigh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5.5" customHeigh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5.5" customHeigh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5.5" customHeigh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5.5" customHeigh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5.5" customHeigh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5.5" customHeigh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5.5" customHeigh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5.5" customHeigh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5.5" customHeigh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5.5" customHeigh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5.5" customHeigh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5.5" customHeigh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5.5" customHeigh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5.5" customHeigh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5.5" customHeigh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5.5" customHeigh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5.5" customHeigh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5.5" customHeigh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5.5" customHeigh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5.5" customHeigh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5.5" customHeigh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5.5" customHeigh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5.5" customHeigh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5.5" customHeigh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5.5" customHeigh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5.5" customHeigh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5.5" customHeigh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5.5" customHeigh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5.5" customHeigh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5.5" customHeigh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5.5" customHeigh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5.5" customHeigh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5.5" customHeigh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5.5" customHeigh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5.5" customHeigh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5.5" customHeigh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5.5" customHeigh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5.5" customHeigh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5.5" customHeigh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5.5" customHeigh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5.5" customHeigh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5.5" customHeigh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5.5" customHeigh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5.5" customHeigh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5.5" customHeigh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5.5" customHeigh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5.5" customHeigh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5.5" customHeigh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5.5" customHeigh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5.5" customHeigh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5.5" customHeigh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5.5" customHeigh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5.5" customHeigh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5.5" customHeigh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5.5" customHeigh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5.5" customHeigh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5.5" customHeigh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5.5" customHeigh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5.5" customHeigh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5.5" customHeigh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5.5" customHeigh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5.5" customHeigh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5.5" customHeigh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5.5" customHeigh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5.5" customHeigh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5.5" customHeigh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5.5" customHeigh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5.5" customHeigh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5.5" customHeigh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5.5" customHeigh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5.5" customHeigh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5.5" customHeigh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5.5" customHeigh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5.5" customHeigh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5.5" customHeigh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5.5" customHeigh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5.5" customHeigh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5.5" customHeigh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5.5" customHeigh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5.5" customHeigh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5.5" customHeigh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5.5" customHeigh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5.5" customHeigh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5.5" customHeigh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5.5" customHeigh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5.5" customHeigh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5.5" customHeigh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5.5" customHeigh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5.5" customHeigh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5.5" customHeigh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5.5" customHeigh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5.5" customHeigh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5.5" customHeigh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5.5" customHeigh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5.5" customHeigh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5.5" customHeigh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5.5" customHeigh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5.5" customHeigh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5.5" customHeigh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5.5" customHeigh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5.5" customHeigh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5.5" customHeigh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5.5" customHeigh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5.5" customHeigh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5.5" customHeigh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5.5" customHeigh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5.5" customHeigh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5.5" customHeigh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5.5" customHeigh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5.5" customHeigh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5.5" customHeigh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5.5" customHeigh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5.5" customHeigh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5.5" customHeigh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5.5" customHeigh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5.5" customHeigh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5.5" customHeigh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5.5" customHeigh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5.5" customHeigh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5.5" customHeigh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5.5" customHeigh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5.5" customHeigh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5.5" customHeigh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5.5" customHeigh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5.5" customHeigh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5.5" customHeigh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5.5" customHeigh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5.5" customHeigh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5.5" customHeigh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5.5" customHeigh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5.5" customHeigh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5.5" customHeigh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5.5" customHeigh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5.5" customHeigh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5.5" customHeigh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5.5" customHeigh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5.5" customHeigh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5.5" customHeigh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5.5" customHeigh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5.5" customHeigh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5.5" customHeigh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5.5" customHeigh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5.5" customHeigh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5.5" customHeigh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5.5" customHeigh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5.5" customHeigh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5.5" customHeigh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5.5" customHeigh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5.5" customHeigh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5.5" customHeigh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5.5" customHeigh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5.5" customHeigh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5.5" customHeigh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5.5" customHeigh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5.5" customHeigh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5.5" customHeigh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5.5" customHeigh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5.5" customHeigh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5.5" customHeigh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5.5" customHeigh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5.5" customHeigh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5.5" customHeigh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5.5" customHeigh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5.5" customHeigh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5.5" customHeigh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5.5" customHeigh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5.5" customHeigh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5.5" customHeigh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5.5" customHeigh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5.5" customHeigh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5.5" customHeigh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5.5" customHeigh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5.5" customHeigh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5.5" customHeigh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5.5" customHeigh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5.5" customHeigh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5.5" customHeigh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5.5" customHeigh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5.5" customHeigh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5.5" customHeigh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5.5" customHeigh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5.5" customHeigh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5.5" customHeigh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5.5" customHeigh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5.5" customHeigh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5.5" customHeigh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5.5" customHeigh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5.5" customHeigh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5.5" customHeigh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5.5" customHeigh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5.5" customHeigh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5.5" customHeigh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5.5" customHeigh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5.5" customHeigh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5.5" customHeigh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5.5" customHeigh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5.5" customHeigh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5.5" customHeigh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5.5" customHeigh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5.5" customHeigh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5.5" customHeigh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5.5" customHeigh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5.5" customHeigh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5.5" customHeigh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5.5" customHeigh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5.5" customHeigh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5.5" customHeigh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5.5" customHeigh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5.5" customHeigh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5.5" customHeigh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5.5" customHeigh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5.5" customHeigh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5.5" customHeigh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5.5" customHeigh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5.5" customHeigh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5.5" customHeigh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5.5" customHeigh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5.5" customHeigh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5.5" customHeigh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5.5" customHeigh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5.5" customHeigh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5.5" customHeigh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5.5" customHeigh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5.5" customHeigh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5.5" customHeigh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5.5" customHeigh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5.5" customHeigh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5.5" customHeigh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5.5" customHeigh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5.5" customHeigh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5.5" customHeigh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5.5" customHeigh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5.5" customHeigh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5.5" customHeigh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5.5" customHeigh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5.5" customHeigh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5.5" customHeigh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5.5" customHeigh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5.5" customHeigh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5.5" customHeigh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5.5" customHeigh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5.5" customHeigh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5.5" customHeigh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5.5" customHeigh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5.5" customHeigh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5.5" customHeigh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5.5" customHeigh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5.5" customHeigh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5.5" customHeigh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5.5" customHeigh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5.5" customHeigh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5.5" customHeigh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5.5" customHeigh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5.5" customHeigh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5.5" customHeigh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5.5" customHeigh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5.5" customHeigh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5.5" customHeigh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5.5" customHeigh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5.5" customHeigh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5.5" customHeigh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5.5" customHeigh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5.5" customHeigh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5.5" customHeigh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5.5" customHeigh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5.5" customHeigh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5.5" customHeigh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5.5" customHeigh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5.5" customHeigh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5.5" customHeigh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5.5" customHeigh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5.5" customHeigh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5.5" customHeigh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5.5" customHeigh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5.5" customHeigh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5.5" customHeigh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5.5" customHeigh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5.5" customHeigh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5.5" customHeigh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5.5" customHeigh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5.5" customHeigh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5.5" customHeigh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5.5" customHeigh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5.5" customHeigh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5.5" customHeigh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5.5" customHeigh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5.5" customHeigh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5.5" customHeigh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5.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5.5" customHeigh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5.5" customHeigh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5.5" customHeigh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5.5" customHeigh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5.5" customHeigh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5.5" customHeigh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5.5" customHeigh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5.5" customHeigh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5.5" customHeigh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5.5" customHeigh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5.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5.5" customHeigh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5.5" customHeigh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5.5" customHeigh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5.5" customHeigh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5.5" customHeigh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5.5" customHeigh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5.5" customHeigh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5.5" customHeigh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5.5" customHeight="1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5.5" customHeigh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5.5" customHeight="1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5.5" customHeigh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5.5" customHeight="1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5.5" customHeigh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5.5" customHeight="1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5.5" customHeigh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5.5" customHeight="1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5.5" customHeigh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5.5" customHeight="1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5.5" customHeigh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5.5" customHeight="1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5.5" customHeigh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5.5" customHeight="1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5.5" customHeigh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5.5" customHeight="1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5.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5.5" customHeight="1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5.5" customHeigh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5.5" customHeight="1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5.5" customHeigh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5.5" customHeight="1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5.5" customHeigh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5.5" customHeight="1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5.5" customHeigh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5.5" customHeight="1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5.5" customHeigh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5.5" customHeight="1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5.5" customHeigh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5.5" customHeight="1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5.5" customHeigh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5.5" customHeight="1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5.5" customHeigh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5.5" customHeight="1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5.5" customHeigh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5.5" customHeight="1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5.5" customHeigh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5.5" customHeight="1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5.5" customHeigh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5.5" customHeight="1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5.5" customHeigh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5.5" customHeight="1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5.5" customHeigh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5.5" customHeight="1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5.5" customHeigh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5.5" customHeight="1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5.5" customHeigh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5.5" customHeight="1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5.5" customHeigh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5.5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5.5" customHeigh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5.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5.5" customHeigh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5.5" customHeight="1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5.5" customHeight="1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5.5" customHeight="1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5.5" customHeight="1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5.5" customHeight="1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5.5" customHeight="1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5.5" customHeight="1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5.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5.5" customHeight="1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5.5" customHeight="1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5.5" customHeight="1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5.5" customHeight="1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5.5" customHeight="1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5.5" customHeight="1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5.5" customHeight="1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5.5" customHeight="1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5.5" customHeight="1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5.5" customHeight="1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5.5" customHeight="1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5.5" customHeight="1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5.5" customHeight="1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5.5" customHeight="1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5.5" customHeight="1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5.5" customHeight="1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5.5" customHeight="1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5.5" customHeight="1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5.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5.5" customHeight="1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5.5" customHeight="1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5.5" customHeight="1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5.5" customHeight="1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5.5" customHeight="1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5.5" customHeight="1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5.5" customHeight="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5.5" customHeight="1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5.5" customHeight="1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5.5" customHeight="1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5.5" customHeight="1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5.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5.5" customHeight="1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5.5" customHeight="1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5.5" customHeight="1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5.5" customHeight="1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5.5" customHeight="1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5.5" customHeight="1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5.5" customHeight="1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5.5" customHeight="1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5.5" customHeight="1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5.5" customHeight="1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5.5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5.5" customHeight="1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5.5" customHeight="1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5.5" customHeight="1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5.5" customHeight="1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5.5" customHeight="1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5.5" customHeight="1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5.5" customHeight="1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5.5" customHeight="1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5.5" customHeight="1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5.5" customHeight="1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5.5" customHeight="1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5.5" customHeight="1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5.5" customHeight="1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5.5" customHeight="1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5.5" customHeight="1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5.5" customHeight="1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5.5" customHeight="1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5.5" customHeight="1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5.5" customHeight="1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5.5" customHeight="1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5.5" customHeight="1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5.5" customHeight="1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5.5" customHeight="1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5.5" customHeight="1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5.5" customHeight="1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5.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5.5" customHeight="1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5.5" customHeight="1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5.5" customHeight="1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5.5" customHeight="1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5.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5.5" customHeight="1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5.5" customHeight="1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5.5" customHeight="1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5.5" customHeight="1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5.5" customHeight="1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5.5" customHeight="1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5.5" customHeight="1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5.5" customHeight="1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5.5" customHeight="1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5.5" customHeight="1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5.5" customHeight="1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5.5" customHeight="1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5.5" customHeight="1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5.5" customHeight="1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5.5" customHeight="1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5.5" customHeight="1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5.5" customHeight="1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5.5" customHeight="1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5.5" customHeight="1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5.5" customHeight="1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5.5" customHeight="1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5.5" customHeight="1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5.5" customHeight="1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5.5" customHeight="1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5.5" customHeight="1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5.5" customHeight="1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5.5" customHeight="1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5.5" customHeight="1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5.5" customHeight="1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5.5" customHeight="1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5.5" customHeight="1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5.5" customHeight="1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5.5" customHeight="1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5.5" customHeight="1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5.5" customHeight="1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5.5" customHeight="1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5.5" customHeight="1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5.5" customHeight="1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5.5" customHeight="1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5.5" customHeight="1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5.5" customHeight="1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5.5" customHeight="1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5.5" customHeight="1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5.5" customHeight="1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5.5" customHeight="1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5.5" customHeight="1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5.5" customHeight="1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5.5" customHeight="1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5.5" customHeight="1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5.5" customHeight="1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5.5" customHeight="1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5.5" customHeight="1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5.5" customHeight="1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5.5" customHeight="1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5.5" customHeight="1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5.5" customHeight="1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5.5" customHeight="1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5.5" customHeight="1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5.5" customHeight="1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5.5" customHeight="1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5.5" customHeight="1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5.5" customHeight="1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5.5" customHeight="1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5.5" customHeight="1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5.5" customHeight="1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5.5" customHeight="1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5.5" customHeight="1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5.5" customHeight="1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5.5" customHeight="1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5.5" customHeight="1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5.5" customHeight="1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5.5" customHeight="1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5.5" customHeight="1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5.5" customHeight="1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5.5" customHeight="1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5.5" customHeight="1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5.5" customHeight="1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5.5" customHeight="1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5.5" customHeight="1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5.5" customHeight="1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5.5" customHeight="1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5.5" customHeight="1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5.5" customHeight="1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5.5" customHeight="1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5.5" customHeight="1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5.5" customHeight="1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5.5" customHeight="1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5.5" customHeight="1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5.5" customHeight="1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5.5" customHeight="1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5.5" customHeight="1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5.5" customHeight="1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5.5" customHeight="1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5.5" customHeight="1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5.5" customHeight="1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5.5" customHeight="1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5.5" customHeight="1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5.5" customHeight="1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5.5" customHeight="1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5.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5.5" customHeight="1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5.5" customHeight="1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5.5" customHeight="1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5.5" customHeight="1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5.5" customHeight="1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5.5" customHeight="1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5.5" customHeight="1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5.5" customHeight="1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5.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5.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5.5" customHeight="1" x14ac:dyDescent="0.3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5.5" customHeight="1" x14ac:dyDescent="0.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5.5" customHeight="1" x14ac:dyDescent="0.3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5.5" customHeight="1" x14ac:dyDescent="0.3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5.5" customHeight="1" x14ac:dyDescent="0.3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5.5" customHeight="1" x14ac:dyDescent="0.3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5.5" customHeight="1" x14ac:dyDescent="0.3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5.5" customHeight="1" x14ac:dyDescent="0.3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5.5" customHeight="1" x14ac:dyDescent="0.3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5.5" customHeight="1" x14ac:dyDescent="0.3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5.5" customHeight="1" x14ac:dyDescent="0.3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5.5" customHeight="1" x14ac:dyDescent="0.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5.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5.5" customHeight="1" x14ac:dyDescent="0.3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5.5" customHeight="1" x14ac:dyDescent="0.3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5.5" customHeight="1" x14ac:dyDescent="0.3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5.5" customHeight="1" x14ac:dyDescent="0.3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5.5" customHeight="1" x14ac:dyDescent="0.3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5.5" customHeight="1" x14ac:dyDescent="0.3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hyperlinks>
    <hyperlink ref="A1" location="Combinatorics!A1" display="&lt;- back to Combinatorics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Z1000"/>
  <sheetViews>
    <sheetView workbookViewId="0">
      <selection sqref="A1:XFD1048576"/>
    </sheetView>
  </sheetViews>
  <sheetFormatPr baseColWidth="10" defaultColWidth="11.1640625" defaultRowHeight="15" customHeight="1" x14ac:dyDescent="0.2"/>
  <cols>
    <col min="1" max="6" width="10.83203125" style="14" customWidth="1"/>
    <col min="7" max="26" width="10.5" style="14" customWidth="1"/>
    <col min="27" max="16384" width="11.1640625" style="14"/>
  </cols>
  <sheetData>
    <row r="1" spans="1:26" ht="25.5" customHeight="1" x14ac:dyDescent="0.3">
      <c r="A1" s="20" t="s">
        <v>114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5.5" customHeight="1" x14ac:dyDescent="0.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5.5" customHeight="1" x14ac:dyDescent="0.3">
      <c r="A3" s="21"/>
      <c r="B3" s="21" t="s">
        <v>115</v>
      </c>
      <c r="C3" s="21"/>
      <c r="D3" s="21" t="s">
        <v>116</v>
      </c>
      <c r="E3" s="21"/>
      <c r="F3" s="21" t="s">
        <v>117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5.5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5.5" customHeight="1" x14ac:dyDescent="0.3">
      <c r="A5" s="21"/>
      <c r="B5" s="21" t="s">
        <v>120</v>
      </c>
      <c r="C5" s="21"/>
      <c r="D5" s="21" t="s">
        <v>120</v>
      </c>
      <c r="E5" s="21"/>
      <c r="F5" s="21" t="s">
        <v>120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5.5" customHeight="1" x14ac:dyDescent="0.3">
      <c r="A6" s="21"/>
      <c r="B6" s="21" t="s">
        <v>121</v>
      </c>
      <c r="C6" s="21"/>
      <c r="D6" s="21" t="s">
        <v>121</v>
      </c>
      <c r="E6" s="21"/>
      <c r="F6" s="21" t="s">
        <v>121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25.5" customHeight="1" x14ac:dyDescent="0.3">
      <c r="A7" s="21"/>
      <c r="B7" s="21" t="s">
        <v>122</v>
      </c>
      <c r="C7" s="21"/>
      <c r="D7" s="21" t="s">
        <v>122</v>
      </c>
      <c r="E7" s="21"/>
      <c r="F7" s="21" t="s">
        <v>122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5.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5.5" customHeight="1" x14ac:dyDescent="0.3">
      <c r="A9" s="21"/>
      <c r="B9" s="21" t="s">
        <v>120</v>
      </c>
      <c r="C9" s="21"/>
      <c r="D9" s="21" t="s">
        <v>120</v>
      </c>
      <c r="E9" s="21"/>
      <c r="F9" s="21" t="s">
        <v>120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5.5" customHeight="1" x14ac:dyDescent="0.3">
      <c r="A10" s="21"/>
      <c r="B10" s="21" t="s">
        <v>121</v>
      </c>
      <c r="C10" s="21"/>
      <c r="D10" s="21" t="s">
        <v>121</v>
      </c>
      <c r="E10" s="21"/>
      <c r="F10" s="21" t="s">
        <v>121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5.5" customHeight="1" x14ac:dyDescent="0.3">
      <c r="A11" s="21"/>
      <c r="B11" s="21" t="s">
        <v>122</v>
      </c>
      <c r="C11" s="21"/>
      <c r="D11" s="21" t="s">
        <v>122</v>
      </c>
      <c r="E11" s="21"/>
      <c r="F11" s="21" t="s">
        <v>122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5.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5.5" customHeight="1" x14ac:dyDescent="0.3">
      <c r="A13" s="21"/>
      <c r="B13" s="21" t="s">
        <v>120</v>
      </c>
      <c r="C13" s="21"/>
      <c r="D13" s="21" t="s">
        <v>120</v>
      </c>
      <c r="E13" s="21"/>
      <c r="F13" s="21" t="s">
        <v>120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5.5" customHeight="1" x14ac:dyDescent="0.3">
      <c r="A14" s="21"/>
      <c r="B14" s="21" t="s">
        <v>121</v>
      </c>
      <c r="C14" s="21"/>
      <c r="D14" s="21" t="s">
        <v>121</v>
      </c>
      <c r="E14" s="21"/>
      <c r="F14" s="21" t="s">
        <v>121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5.5" customHeight="1" x14ac:dyDescent="0.3">
      <c r="A15" s="21"/>
      <c r="B15" s="21" t="s">
        <v>122</v>
      </c>
      <c r="C15" s="21"/>
      <c r="D15" s="21" t="s">
        <v>122</v>
      </c>
      <c r="E15" s="21"/>
      <c r="F15" s="21" t="s">
        <v>122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5.5" customHeigh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5.5" customHeight="1" x14ac:dyDescent="0.3">
      <c r="A17" s="21"/>
      <c r="B17" s="21" t="s">
        <v>120</v>
      </c>
      <c r="C17" s="21"/>
      <c r="D17" s="21" t="s">
        <v>120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5.5" customHeight="1" x14ac:dyDescent="0.3">
      <c r="A18" s="21"/>
      <c r="B18" s="21" t="s">
        <v>121</v>
      </c>
      <c r="C18" s="21"/>
      <c r="D18" s="21" t="s">
        <v>121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5.5" customHeight="1" x14ac:dyDescent="0.3">
      <c r="A19" s="21"/>
      <c r="B19" s="21" t="s">
        <v>122</v>
      </c>
      <c r="C19" s="21"/>
      <c r="D19" s="21" t="s">
        <v>122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5.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5.5" customHeight="1" x14ac:dyDescent="0.3">
      <c r="A21" s="21"/>
      <c r="B21" s="21" t="s">
        <v>120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5.5" customHeight="1" x14ac:dyDescent="0.3">
      <c r="A22" s="21"/>
      <c r="B22" s="21" t="s">
        <v>121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5.5" customHeight="1" x14ac:dyDescent="0.3">
      <c r="A23" s="21"/>
      <c r="B23" s="21" t="s">
        <v>122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5.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5.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5.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5.5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5.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5.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5.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5.5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5.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5.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5.5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5.5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5.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5.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5.5" customHeigh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5.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5.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5.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5.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5.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5.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5.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5.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5.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5.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5.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5.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5.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5.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5.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5.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5.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5.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5.5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5.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5.5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5.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5.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5.5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5.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5.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5.5" customHeight="1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5.5" customHeight="1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5.5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5.5" customHeight="1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5.5" customHeigh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5.5" customHeight="1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5.5" customHeight="1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5.5" customHeight="1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5.5" customHeight="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5.5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5.5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5.5" customHeigh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5.5" customHeight="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5.5" customHeight="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5.5" customHeight="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5.5" customHeight="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5.5" customHeight="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5.5" customHeight="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5.5" customHeight="1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5.5" customHeight="1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5.5" customHeight="1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5.5" customHeigh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5.5" customHeight="1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5.5" customHeight="1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5.5" customHeight="1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5.5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5.5" customHeigh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5.5" customHeigh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5.5" customHeight="1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5.5" customHeight="1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5.5" customHeight="1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5.5" customHeight="1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5.5" customHeight="1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5.5" customHeight="1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5.5" customHeight="1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5.5" customHeigh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5.5" customHeight="1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5.5" customHeigh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5.5" customHeight="1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5.5" customHeigh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5.5" customHeight="1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5.5" customHeight="1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5.5" customHeight="1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5.5" customHeight="1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5.5" customHeight="1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5.5" customHeight="1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5.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5.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5.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5.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5.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5.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5.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5.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5.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5.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5.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5.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5.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5.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5.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5.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5.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5.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5.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5.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5.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5.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5.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5.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5.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5.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5.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5.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5.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5.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5.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5.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5.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5.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5.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5.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5.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5.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5.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5.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5.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5.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5.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5.5" customHeight="1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5.5" customHeight="1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5.5" customHeight="1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5.5" customHeight="1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5.5" customHeight="1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5.5" customHeight="1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5.5" customHeight="1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5.5" customHeight="1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5.5" customHeigh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5.5" customHeigh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5.5" customHeigh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5.5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5.5" customHeigh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5.5" customHeight="1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5.5" customHeigh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5.5" customHeight="1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5.5" customHeight="1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5.5" customHeight="1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5.5" customHeight="1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5.5" customHeight="1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5.5" customHeight="1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5.5" customHeight="1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5.5" customHeight="1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5.5" customHeight="1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5.5" customHeight="1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5.5" customHeight="1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5.5" customHeigh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5.5" customHeight="1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5.5" customHeigh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5.5" customHeight="1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5.5" customHeight="1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5.5" customHeight="1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5.5" customHeight="1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5.5" customHeight="1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5.5" customHeight="1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5.5" customHeight="1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5.5" customHeight="1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5.5" customHeight="1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5.5" customHeight="1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5.5" customHeight="1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5.5" customHeight="1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5.5" customHeight="1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5.5" customHeight="1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5.5" customHeight="1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5.5" customHeigh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5.5" customHeight="1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5.5" customHeigh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5.5" customHeight="1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5.5" customHeigh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5.5" customHeight="1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5.5" customHeigh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5.5" customHeigh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5.5" customHeigh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5.5" customHeight="1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5.5" customHeigh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5.5" customHeight="1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5.5" customHeigh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5.5" customHeight="1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5.5" customHeigh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5.5" customHeigh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5.5" customHeigh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5.5" customHeight="1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5.5" customHeigh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5.5" customHeight="1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5.5" customHeigh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5.5" customHeight="1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5.5" customHeigh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5.5" customHeigh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5.5" customHeigh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5.5" customHeigh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5.5" customHeigh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5.5" customHeigh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5.5" customHeigh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5.5" customHeigh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5.5" customHeigh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5.5" customHeigh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5.5" customHeigh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5.5" customHeigh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5.5" customHeigh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5.5" customHeigh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5.5" customHeigh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5.5" customHeigh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5.5" customHeigh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5.5" customHeigh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5.5" customHeigh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5.5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5.5" customHeigh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5.5" customHeigh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5.5" customHeigh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5.5" customHeigh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5.5" customHeigh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5.5" customHeigh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5.5" customHeigh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5.5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5.5" customHeigh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5.5" customHeigh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5.5" customHeigh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5.5" customHeigh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5.5" customHeigh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5.5" customHeigh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5.5" customHeigh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5.5" customHeigh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5.5" customHeigh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5.5" customHeigh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5.5" customHeigh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5.5" customHeigh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5.5" customHeigh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5.5" customHeigh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5.5" customHeigh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5.5" customHeigh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5.5" customHeigh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5.5" customHeigh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5.5" customHeigh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5.5" customHeigh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5.5" customHeigh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5.5" customHeigh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5.5" customHeigh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5.5" customHeigh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5.5" customHeigh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5.5" customHeigh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5.5" customHeigh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5.5" customHeigh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5.5" customHeigh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5.5" customHeigh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5.5" customHeigh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5.5" customHeigh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5.5" customHeigh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5.5" customHeigh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5.5" customHeigh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5.5" customHeigh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5.5" customHeigh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5.5" customHeigh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5.5" customHeigh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5.5" customHeigh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5.5" customHeigh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5.5" customHeigh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5.5" customHeigh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5.5" customHeigh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5.5" customHeigh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5.5" customHeigh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5.5" customHeigh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5.5" customHeigh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5.5" customHeigh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5.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5.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5.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5.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5.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5.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5.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5.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5.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5.5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5.5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5.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5.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5.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5.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5.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5.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5.5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5.5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5.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5.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5.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5.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5.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5.5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5.5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5.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5.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5.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5.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5.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5.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5.5" customHeigh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5.5" customHeigh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5.5" customHeigh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5.5" customHeigh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5.5" customHeigh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5.5" customHeigh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5.5" customHeigh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5.5" customHeigh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5.5" customHeigh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5.5" customHeigh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5.5" customHeigh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5.5" customHeigh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5.5" customHeigh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5.5" customHeigh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5.5" customHeigh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5.5" customHeigh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5.5" customHeigh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5.5" customHeigh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5.5" customHeigh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5.5" customHeigh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5.5" customHeigh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5.5" customHeigh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5.5" customHeigh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5.5" customHeigh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5.5" customHeigh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5.5" customHeigh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5.5" customHeigh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5.5" customHeigh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5.5" customHeigh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5.5" customHeigh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5.5" customHeigh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5.5" customHeigh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5.5" customHeigh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5.5" customHeigh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5.5" customHeigh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5.5" customHeigh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5.5" customHeigh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5.5" customHeigh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5.5" customHeigh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5.5" customHeigh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5.5" customHeigh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5.5" customHeigh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5.5" customHeigh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5.5" customHeigh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5.5" customHeigh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5.5" customHeigh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5.5" customHeigh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5.5" customHeigh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5.5" customHeigh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5.5" customHeigh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5.5" customHeigh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5.5" customHeigh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5.5" customHeigh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5.5" customHeigh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5.5" customHeigh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5.5" customHeigh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5.5" customHeigh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5.5" customHeigh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5.5" customHeigh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5.5" customHeigh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5.5" customHeigh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5.5" customHeigh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5.5" customHeigh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5.5" customHeigh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5.5" customHeigh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5.5" customHeigh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5.5" customHeigh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5.5" customHeigh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5.5" customHeigh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5.5" customHeigh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5.5" customHeigh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5.5" customHeigh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5.5" customHeigh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5.5" customHeigh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5.5" customHeigh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5.5" customHeigh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5.5" customHeigh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5.5" customHeigh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5.5" customHeigh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5.5" customHeigh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5.5" customHeigh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5.5" customHeigh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5.5" customHeigh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5.5" customHeigh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5.5" customHeigh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5.5" customHeigh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5.5" customHeigh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5.5" customHeigh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5.5" customHeigh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5.5" customHeigh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5.5" customHeigh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5.5" customHeigh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5.5" customHeigh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5.5" customHeigh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5.5" customHeigh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5.5" customHeigh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5.5" customHeigh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5.5" customHeigh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5.5" customHeigh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5.5" customHeigh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5.5" customHeigh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5.5" customHeigh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5.5" customHeigh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5.5" customHeigh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5.5" customHeigh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5.5" customHeigh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5.5" customHeigh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5.5" customHeigh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5.5" customHeigh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5.5" customHeigh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5.5" customHeigh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5.5" customHeigh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5.5" customHeigh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5.5" customHeigh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5.5" customHeigh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5.5" customHeigh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5.5" customHeigh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5.5" customHeigh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5.5" customHeigh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5.5" customHeigh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5.5" customHeigh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5.5" customHeigh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5.5" customHeigh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5.5" customHeigh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5.5" customHeigh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5.5" customHeigh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5.5" customHeigh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5.5" customHeigh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5.5" customHeigh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5.5" customHeigh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5.5" customHeigh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5.5" customHeigh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5.5" customHeigh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5.5" customHeigh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5.5" customHeigh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5.5" customHeigh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5.5" customHeigh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5.5" customHeigh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5.5" customHeigh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5.5" customHeigh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5.5" customHeigh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5.5" customHeigh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5.5" customHeigh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5.5" customHeigh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5.5" customHeigh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5.5" customHeigh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5.5" customHeigh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5.5" customHeigh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5.5" customHeigh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5.5" customHeigh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5.5" customHeigh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5.5" customHeigh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5.5" customHeigh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5.5" customHeigh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5.5" customHeigh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5.5" customHeigh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5.5" customHeigh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5.5" customHeigh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5.5" customHeigh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5.5" customHeigh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5.5" customHeigh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5.5" customHeigh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5.5" customHeigh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5.5" customHeigh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5.5" customHeigh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5.5" customHeigh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5.5" customHeigh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5.5" customHeigh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5.5" customHeigh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5.5" customHeigh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5.5" customHeigh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5.5" customHeigh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5.5" customHeigh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5.5" customHeigh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5.5" customHeigh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5.5" customHeigh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5.5" customHeigh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5.5" customHeigh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5.5" customHeigh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5.5" customHeigh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5.5" customHeigh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5.5" customHeigh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5.5" customHeigh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5.5" customHeigh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5.5" customHeigh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5.5" customHeigh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5.5" customHeigh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5.5" customHeigh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5.5" customHeigh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5.5" customHeigh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5.5" customHeigh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5.5" customHeigh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5.5" customHeigh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5.5" customHeigh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5.5" customHeigh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5.5" customHeigh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5.5" customHeigh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5.5" customHeigh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5.5" customHeigh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5.5" customHeigh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5.5" customHeigh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5.5" customHeigh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5.5" customHeigh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5.5" customHeigh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5.5" customHeigh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5.5" customHeigh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5.5" customHeigh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5.5" customHeigh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5.5" customHeigh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5.5" customHeigh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5.5" customHeigh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5.5" customHeigh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5.5" customHeigh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5.5" customHeigh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5.5" customHeigh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5.5" customHeigh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5.5" customHeigh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5.5" customHeigh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5.5" customHeigh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5.5" customHeigh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5.5" customHeigh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5.5" customHeigh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5.5" customHeigh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5.5" customHeigh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5.5" customHeigh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5.5" customHeigh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5.5" customHeigh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5.5" customHeigh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5.5" customHeigh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5.5" customHeigh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5.5" customHeigh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5.5" customHeigh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5.5" customHeigh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5.5" customHeigh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5.5" customHeigh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5.5" customHeigh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5.5" customHeigh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5.5" customHeigh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5.5" customHeigh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5.5" customHeigh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5.5" customHeigh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5.5" customHeigh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5.5" customHeigh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5.5" customHeigh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5.5" customHeigh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5.5" customHeigh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5.5" customHeigh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5.5" customHeigh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5.5" customHeigh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5.5" customHeigh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5.5" customHeigh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5.5" customHeigh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5.5" customHeigh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5.5" customHeigh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5.5" customHeigh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5.5" customHeigh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5.5" customHeigh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5.5" customHeigh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5.5" customHeigh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5.5" customHeigh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5.5" customHeigh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5.5" customHeigh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5.5" customHeigh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5.5" customHeigh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5.5" customHeigh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5.5" customHeigh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5.5" customHeigh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5.5" customHeigh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5.5" customHeigh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5.5" customHeigh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5.5" customHeigh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5.5" customHeigh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5.5" customHeigh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5.5" customHeigh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5.5" customHeigh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5.5" customHeigh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5.5" customHeigh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5.5" customHeigh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5.5" customHeigh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5.5" customHeigh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5.5" customHeigh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5.5" customHeigh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5.5" customHeigh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5.5" customHeigh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5.5" customHeigh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5.5" customHeigh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5.5" customHeigh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5.5" customHeigh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5.5" customHeigh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5.5" customHeigh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5.5" customHeigh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5.5" customHeigh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5.5" customHeigh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5.5" customHeigh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5.5" customHeigh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5.5" customHeigh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5.5" customHeigh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5.5" customHeigh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5.5" customHeigh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5.5" customHeigh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5.5" customHeigh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5.5" customHeigh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5.5" customHeigh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5.5" customHeigh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5.5" customHeigh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5.5" customHeigh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5.5" customHeigh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5.5" customHeigh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5.5" customHeigh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5.5" customHeigh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5.5" customHeigh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5.5" customHeigh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5.5" customHeigh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5.5" customHeigh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5.5" customHeigh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5.5" customHeigh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5.5" customHeigh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5.5" customHeigh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5.5" customHeigh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5.5" customHeigh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5.5" customHeigh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5.5" customHeigh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5.5" customHeigh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5.5" customHeigh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5.5" customHeigh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5.5" customHeigh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5.5" customHeigh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5.5" customHeigh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5.5" customHeigh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5.5" customHeigh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5.5" customHeigh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5.5" customHeigh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5.5" customHeigh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5.5" customHeigh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5.5" customHeigh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5.5" customHeigh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5.5" customHeigh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5.5" customHeigh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5.5" customHeigh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5.5" customHeigh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5.5" customHeigh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5.5" customHeigh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5.5" customHeigh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5.5" customHeigh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5.5" customHeigh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5.5" customHeigh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5.5" customHeigh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5.5" customHeigh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5.5" customHeigh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5.5" customHeigh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5.5" customHeigh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5.5" customHeigh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5.5" customHeigh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5.5" customHeigh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5.5" customHeigh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5.5" customHeigh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5.5" customHeigh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5.5" customHeigh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5.5" customHeigh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5.5" customHeigh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5.5" customHeigh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5.5" customHeigh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5.5" customHeigh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5.5" customHeigh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5.5" customHeigh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5.5" customHeigh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5.5" customHeigh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5.5" customHeigh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5.5" customHeigh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5.5" customHeigh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5.5" customHeigh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5.5" customHeigh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5.5" customHeigh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5.5" customHeigh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5.5" customHeigh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5.5" customHeigh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5.5" customHeigh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5.5" customHeigh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5.5" customHeigh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5.5" customHeigh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5.5" customHeigh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5.5" customHeigh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5.5" customHeigh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5.5" customHeigh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5.5" customHeigh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5.5" customHeigh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5.5" customHeigh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5.5" customHeigh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5.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5.5" customHeigh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5.5" customHeigh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5.5" customHeigh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5.5" customHeigh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5.5" customHeigh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5.5" customHeigh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5.5" customHeigh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5.5" customHeigh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5.5" customHeigh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5.5" customHeigh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5.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5.5" customHeigh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5.5" customHeigh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5.5" customHeigh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5.5" customHeigh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5.5" customHeigh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5.5" customHeigh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5.5" customHeigh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5.5" customHeigh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5.5" customHeight="1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5.5" customHeigh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5.5" customHeight="1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5.5" customHeigh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5.5" customHeight="1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5.5" customHeigh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5.5" customHeight="1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5.5" customHeigh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5.5" customHeight="1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5.5" customHeigh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5.5" customHeight="1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5.5" customHeigh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5.5" customHeight="1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5.5" customHeigh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5.5" customHeight="1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5.5" customHeigh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5.5" customHeight="1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5.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5.5" customHeight="1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5.5" customHeigh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5.5" customHeight="1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5.5" customHeigh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5.5" customHeight="1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5.5" customHeigh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5.5" customHeight="1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5.5" customHeigh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5.5" customHeight="1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5.5" customHeigh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5.5" customHeight="1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5.5" customHeigh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5.5" customHeight="1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5.5" customHeigh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5.5" customHeight="1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5.5" customHeigh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5.5" customHeight="1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5.5" customHeigh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5.5" customHeight="1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5.5" customHeigh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5.5" customHeight="1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5.5" customHeigh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5.5" customHeight="1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5.5" customHeigh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5.5" customHeight="1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5.5" customHeigh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5.5" customHeight="1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5.5" customHeigh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5.5" customHeight="1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5.5" customHeigh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5.5" customHeight="1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5.5" customHeigh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5.5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5.5" customHeigh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5.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5.5" customHeigh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5.5" customHeight="1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5.5" customHeight="1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5.5" customHeight="1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5.5" customHeight="1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5.5" customHeight="1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5.5" customHeight="1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5.5" customHeight="1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5.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5.5" customHeight="1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5.5" customHeight="1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5.5" customHeight="1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5.5" customHeight="1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5.5" customHeight="1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5.5" customHeight="1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5.5" customHeight="1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5.5" customHeight="1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5.5" customHeight="1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5.5" customHeight="1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5.5" customHeight="1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5.5" customHeight="1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5.5" customHeight="1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5.5" customHeight="1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5.5" customHeight="1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5.5" customHeight="1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5.5" customHeight="1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5.5" customHeight="1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5.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5.5" customHeight="1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5.5" customHeight="1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5.5" customHeight="1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5.5" customHeight="1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5.5" customHeight="1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5.5" customHeight="1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5.5" customHeight="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5.5" customHeight="1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5.5" customHeight="1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5.5" customHeight="1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5.5" customHeight="1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5.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5.5" customHeight="1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5.5" customHeight="1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5.5" customHeight="1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5.5" customHeight="1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5.5" customHeight="1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5.5" customHeight="1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5.5" customHeight="1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5.5" customHeight="1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5.5" customHeight="1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5.5" customHeight="1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5.5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5.5" customHeight="1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5.5" customHeight="1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5.5" customHeight="1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5.5" customHeight="1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5.5" customHeight="1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5.5" customHeight="1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5.5" customHeight="1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5.5" customHeight="1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5.5" customHeight="1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5.5" customHeight="1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5.5" customHeight="1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5.5" customHeight="1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5.5" customHeight="1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5.5" customHeight="1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5.5" customHeight="1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5.5" customHeight="1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5.5" customHeight="1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5.5" customHeight="1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5.5" customHeight="1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5.5" customHeight="1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5.5" customHeight="1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5.5" customHeight="1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5.5" customHeight="1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5.5" customHeight="1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5.5" customHeight="1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5.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5.5" customHeight="1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5.5" customHeight="1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5.5" customHeight="1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5.5" customHeight="1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5.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5.5" customHeight="1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5.5" customHeight="1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5.5" customHeight="1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5.5" customHeight="1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5.5" customHeight="1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5.5" customHeight="1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5.5" customHeight="1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5.5" customHeight="1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5.5" customHeight="1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5.5" customHeight="1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5.5" customHeight="1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5.5" customHeight="1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5.5" customHeight="1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5.5" customHeight="1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5.5" customHeight="1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5.5" customHeight="1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5.5" customHeight="1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5.5" customHeight="1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5.5" customHeight="1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5.5" customHeight="1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5.5" customHeight="1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5.5" customHeight="1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5.5" customHeight="1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5.5" customHeight="1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5.5" customHeight="1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5.5" customHeight="1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5.5" customHeight="1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5.5" customHeight="1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5.5" customHeight="1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5.5" customHeight="1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5.5" customHeight="1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5.5" customHeight="1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5.5" customHeight="1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5.5" customHeight="1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5.5" customHeight="1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5.5" customHeight="1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5.5" customHeight="1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5.5" customHeight="1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5.5" customHeight="1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5.5" customHeight="1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5.5" customHeight="1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5.5" customHeight="1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5.5" customHeight="1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5.5" customHeight="1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5.5" customHeight="1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5.5" customHeight="1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5.5" customHeight="1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5.5" customHeight="1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5.5" customHeight="1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5.5" customHeight="1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5.5" customHeight="1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5.5" customHeight="1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5.5" customHeight="1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5.5" customHeight="1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5.5" customHeight="1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5.5" customHeight="1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5.5" customHeight="1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5.5" customHeight="1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5.5" customHeight="1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5.5" customHeight="1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5.5" customHeight="1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5.5" customHeight="1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5.5" customHeight="1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5.5" customHeight="1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5.5" customHeight="1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5.5" customHeight="1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5.5" customHeight="1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5.5" customHeight="1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5.5" customHeight="1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5.5" customHeight="1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5.5" customHeight="1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5.5" customHeight="1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5.5" customHeight="1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5.5" customHeight="1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5.5" customHeight="1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5.5" customHeight="1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5.5" customHeight="1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5.5" customHeight="1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5.5" customHeight="1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5.5" customHeight="1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5.5" customHeight="1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5.5" customHeight="1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5.5" customHeight="1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5.5" customHeight="1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5.5" customHeight="1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5.5" customHeight="1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5.5" customHeight="1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5.5" customHeight="1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5.5" customHeight="1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5.5" customHeight="1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5.5" customHeight="1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5.5" customHeight="1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5.5" customHeight="1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5.5" customHeight="1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5.5" customHeight="1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5.5" customHeight="1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5.5" customHeight="1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5.5" customHeight="1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5.5" customHeight="1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5.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5.5" customHeight="1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5.5" customHeight="1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5.5" customHeight="1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5.5" customHeight="1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5.5" customHeight="1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5.5" customHeight="1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5.5" customHeight="1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5.5" customHeight="1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5.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5.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5.5" customHeight="1" x14ac:dyDescent="0.3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5.5" customHeight="1" x14ac:dyDescent="0.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5.5" customHeight="1" x14ac:dyDescent="0.3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5.5" customHeight="1" x14ac:dyDescent="0.3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5.5" customHeight="1" x14ac:dyDescent="0.3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5.5" customHeight="1" x14ac:dyDescent="0.3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5.5" customHeight="1" x14ac:dyDescent="0.3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5.5" customHeight="1" x14ac:dyDescent="0.3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5.5" customHeight="1" x14ac:dyDescent="0.3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5.5" customHeight="1" x14ac:dyDescent="0.3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5.5" customHeight="1" x14ac:dyDescent="0.3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5.5" customHeight="1" x14ac:dyDescent="0.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5.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5.5" customHeight="1" x14ac:dyDescent="0.3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5.5" customHeight="1" x14ac:dyDescent="0.3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5.5" customHeight="1" x14ac:dyDescent="0.3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5.5" customHeight="1" x14ac:dyDescent="0.3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5.5" customHeight="1" x14ac:dyDescent="0.3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5.5" customHeight="1" x14ac:dyDescent="0.3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hyperlinks>
    <hyperlink ref="A1" location="Combinatorics!A1" display="&lt;- back to Combinatorics" xr:uid="{00000000-0004-0000-0700-000000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Z1000"/>
  <sheetViews>
    <sheetView workbookViewId="0">
      <selection sqref="A1:XFD1048576"/>
    </sheetView>
  </sheetViews>
  <sheetFormatPr baseColWidth="10" defaultColWidth="11.1640625" defaultRowHeight="15" customHeight="1" x14ac:dyDescent="0.2"/>
  <cols>
    <col min="1" max="12" width="10.83203125" style="14" customWidth="1"/>
    <col min="13" max="26" width="10.5" style="14" customWidth="1"/>
    <col min="27" max="16384" width="11.1640625" style="14"/>
  </cols>
  <sheetData>
    <row r="1" spans="1:26" ht="25.5" customHeight="1" x14ac:dyDescent="0.3">
      <c r="A1" s="20" t="s">
        <v>114</v>
      </c>
      <c r="B1" s="22"/>
      <c r="C1" s="22"/>
      <c r="D1" s="22"/>
      <c r="E1" s="22"/>
      <c r="F1" s="2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5.5" customHeight="1" x14ac:dyDescent="0.3">
      <c r="A2" s="20"/>
      <c r="B2" s="22"/>
      <c r="C2" s="22"/>
      <c r="D2" s="22"/>
      <c r="E2" s="22"/>
      <c r="F2" s="22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5.5" customHeight="1" x14ac:dyDescent="0.3">
      <c r="A3" s="22"/>
      <c r="B3" s="22" t="s">
        <v>123</v>
      </c>
      <c r="C3" s="22" t="s">
        <v>124</v>
      </c>
      <c r="D3" s="22" t="s">
        <v>124</v>
      </c>
      <c r="E3" s="22" t="s">
        <v>124</v>
      </c>
      <c r="F3" s="22" t="s">
        <v>125</v>
      </c>
      <c r="G3" s="21"/>
      <c r="H3" s="21"/>
      <c r="I3" s="21"/>
      <c r="J3" s="21"/>
      <c r="K3" s="21"/>
      <c r="L3" s="20" t="s">
        <v>126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5.5" customHeight="1" x14ac:dyDescent="0.3">
      <c r="A4" s="22"/>
      <c r="B4" s="22"/>
      <c r="C4" s="22"/>
      <c r="D4" s="22"/>
      <c r="E4" s="22"/>
      <c r="F4" s="2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5.5" customHeight="1" x14ac:dyDescent="0.3">
      <c r="A5" s="22"/>
      <c r="B5" s="22"/>
      <c r="C5" s="23" t="s">
        <v>124</v>
      </c>
      <c r="D5" s="24" t="s">
        <v>124</v>
      </c>
      <c r="E5" s="25" t="s">
        <v>124</v>
      </c>
      <c r="F5" s="22"/>
      <c r="G5" s="21"/>
      <c r="H5" s="21"/>
      <c r="I5" s="21"/>
      <c r="J5" s="21"/>
      <c r="K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5.5" customHeight="1" x14ac:dyDescent="0.3">
      <c r="A6" s="22"/>
      <c r="B6" s="22"/>
      <c r="C6" s="23" t="s">
        <v>124</v>
      </c>
      <c r="D6" s="25" t="s">
        <v>124</v>
      </c>
      <c r="E6" s="24" t="s">
        <v>124</v>
      </c>
      <c r="F6" s="22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25.5" customHeight="1" x14ac:dyDescent="0.3">
      <c r="A7" s="22"/>
      <c r="B7" s="22"/>
      <c r="C7" s="24" t="s">
        <v>124</v>
      </c>
      <c r="D7" s="23" t="s">
        <v>124</v>
      </c>
      <c r="E7" s="25" t="s">
        <v>124</v>
      </c>
      <c r="F7" s="2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5.5" customHeight="1" x14ac:dyDescent="0.3">
      <c r="A8" s="22"/>
      <c r="B8" s="22"/>
      <c r="C8" s="24" t="s">
        <v>124</v>
      </c>
      <c r="D8" s="25" t="s">
        <v>124</v>
      </c>
      <c r="E8" s="23" t="s">
        <v>124</v>
      </c>
      <c r="F8" s="22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5.5" customHeight="1" x14ac:dyDescent="0.3">
      <c r="A9" s="22"/>
      <c r="B9" s="22"/>
      <c r="C9" s="25" t="s">
        <v>124</v>
      </c>
      <c r="D9" s="23" t="s">
        <v>124</v>
      </c>
      <c r="E9" s="24" t="s">
        <v>124</v>
      </c>
      <c r="F9" s="22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5.5" customHeight="1" x14ac:dyDescent="0.3">
      <c r="A10" s="22"/>
      <c r="B10" s="22"/>
      <c r="C10" s="25" t="s">
        <v>124</v>
      </c>
      <c r="D10" s="24" t="s">
        <v>124</v>
      </c>
      <c r="E10" s="23" t="s">
        <v>124</v>
      </c>
      <c r="F10" s="22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5.5" customHeight="1" x14ac:dyDescent="0.3">
      <c r="A11" s="22"/>
      <c r="B11" s="22"/>
      <c r="C11" s="22"/>
      <c r="D11" s="22"/>
      <c r="E11" s="22"/>
      <c r="F11" s="22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5.5" customHeight="1" x14ac:dyDescent="0.3">
      <c r="A12" s="22"/>
      <c r="B12" s="22"/>
      <c r="C12" s="22"/>
      <c r="D12" s="22"/>
      <c r="E12" s="22"/>
      <c r="F12" s="22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5.5" customHeight="1" x14ac:dyDescent="0.3">
      <c r="A13" s="22"/>
      <c r="B13" s="22"/>
      <c r="C13" s="22"/>
      <c r="D13" s="22"/>
      <c r="E13" s="22"/>
      <c r="F13" s="22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5.5" customHeight="1" x14ac:dyDescent="0.3">
      <c r="A14" s="22"/>
      <c r="B14" s="22"/>
      <c r="C14" s="22"/>
      <c r="D14" s="22"/>
      <c r="E14" s="22"/>
      <c r="F14" s="22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5.5" customHeight="1" x14ac:dyDescent="0.3">
      <c r="A15" s="22"/>
      <c r="B15" s="22"/>
      <c r="C15" s="22"/>
      <c r="D15" s="22"/>
      <c r="E15" s="22"/>
      <c r="F15" s="22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5.5" customHeight="1" x14ac:dyDescent="0.3">
      <c r="A16" s="22"/>
      <c r="B16" s="22"/>
      <c r="C16" s="22"/>
      <c r="D16" s="22"/>
      <c r="E16" s="22"/>
      <c r="F16" s="22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5.5" customHeight="1" x14ac:dyDescent="0.3">
      <c r="A17" s="22"/>
      <c r="B17" s="22"/>
      <c r="C17" s="22"/>
      <c r="D17" s="22"/>
      <c r="E17" s="22"/>
      <c r="F17" s="22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5.5" customHeight="1" x14ac:dyDescent="0.3">
      <c r="A18" s="22"/>
      <c r="B18" s="22"/>
      <c r="C18" s="22"/>
      <c r="D18" s="22"/>
      <c r="E18" s="22"/>
      <c r="F18" s="22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5.5" customHeight="1" x14ac:dyDescent="0.3">
      <c r="A19" s="22"/>
      <c r="B19" s="22"/>
      <c r="C19" s="22"/>
      <c r="D19" s="22"/>
      <c r="E19" s="22"/>
      <c r="F19" s="22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5.5" customHeight="1" x14ac:dyDescent="0.3">
      <c r="A20" s="22"/>
      <c r="B20" s="22"/>
      <c r="C20" s="22"/>
      <c r="D20" s="22"/>
      <c r="E20" s="22"/>
      <c r="F20" s="22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5.5" customHeight="1" x14ac:dyDescent="0.3">
      <c r="A21" s="22"/>
      <c r="B21" s="22"/>
      <c r="C21" s="22"/>
      <c r="D21" s="22"/>
      <c r="E21" s="22"/>
      <c r="F21" s="22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5.5" customHeight="1" x14ac:dyDescent="0.3">
      <c r="A22" s="22"/>
      <c r="B22" s="22"/>
      <c r="C22" s="22"/>
      <c r="D22" s="22"/>
      <c r="E22" s="22"/>
      <c r="F22" s="22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5.5" customHeight="1" x14ac:dyDescent="0.3">
      <c r="A23" s="22"/>
      <c r="B23" s="22"/>
      <c r="C23" s="22"/>
      <c r="D23" s="22"/>
      <c r="E23" s="22"/>
      <c r="F23" s="22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5.5" customHeight="1" x14ac:dyDescent="0.3">
      <c r="A24" s="22"/>
      <c r="B24" s="22"/>
      <c r="C24" s="22"/>
      <c r="D24" s="22"/>
      <c r="E24" s="22"/>
      <c r="F24" s="22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5.5" customHeight="1" x14ac:dyDescent="0.3">
      <c r="A25" s="22"/>
      <c r="B25" s="22"/>
      <c r="C25" s="22"/>
      <c r="D25" s="22"/>
      <c r="E25" s="22"/>
      <c r="F25" s="22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5.5" customHeight="1" x14ac:dyDescent="0.3">
      <c r="A26" s="22"/>
      <c r="B26" s="22"/>
      <c r="C26" s="22"/>
      <c r="D26" s="22"/>
      <c r="E26" s="22"/>
      <c r="F26" s="22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5.5" customHeight="1" x14ac:dyDescent="0.3">
      <c r="A27" s="22"/>
      <c r="B27" s="22"/>
      <c r="C27" s="22"/>
      <c r="D27" s="22"/>
      <c r="E27" s="22"/>
      <c r="F27" s="22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5.5" customHeight="1" x14ac:dyDescent="0.3">
      <c r="A28" s="22"/>
      <c r="B28" s="22"/>
      <c r="C28" s="22"/>
      <c r="D28" s="22"/>
      <c r="E28" s="22"/>
      <c r="F28" s="22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5.5" customHeight="1" x14ac:dyDescent="0.3">
      <c r="A29" s="22"/>
      <c r="B29" s="22"/>
      <c r="C29" s="22"/>
      <c r="D29" s="22"/>
      <c r="E29" s="22"/>
      <c r="F29" s="22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5.5" customHeight="1" x14ac:dyDescent="0.3">
      <c r="A30" s="22"/>
      <c r="B30" s="22"/>
      <c r="C30" s="22"/>
      <c r="D30" s="22"/>
      <c r="E30" s="22"/>
      <c r="F30" s="22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5.5" customHeight="1" x14ac:dyDescent="0.3">
      <c r="A31" s="22"/>
      <c r="B31" s="22"/>
      <c r="C31" s="22"/>
      <c r="D31" s="22"/>
      <c r="E31" s="22"/>
      <c r="F31" s="22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5.5" customHeight="1" x14ac:dyDescent="0.3">
      <c r="A32" s="22"/>
      <c r="B32" s="22"/>
      <c r="C32" s="22"/>
      <c r="D32" s="22"/>
      <c r="E32" s="22"/>
      <c r="F32" s="22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5.5" customHeight="1" x14ac:dyDescent="0.3">
      <c r="A33" s="22"/>
      <c r="B33" s="22"/>
      <c r="C33" s="22"/>
      <c r="D33" s="22"/>
      <c r="E33" s="22"/>
      <c r="F33" s="22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5.5" customHeight="1" x14ac:dyDescent="0.3">
      <c r="A34" s="22"/>
      <c r="B34" s="22"/>
      <c r="C34" s="22"/>
      <c r="D34" s="22"/>
      <c r="E34" s="22"/>
      <c r="F34" s="22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5.5" customHeight="1" x14ac:dyDescent="0.3">
      <c r="A35" s="22"/>
      <c r="B35" s="22"/>
      <c r="C35" s="22"/>
      <c r="D35" s="22"/>
      <c r="E35" s="22"/>
      <c r="F35" s="22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5.5" customHeight="1" x14ac:dyDescent="0.3">
      <c r="A36" s="22"/>
      <c r="B36" s="22"/>
      <c r="C36" s="22"/>
      <c r="D36" s="22"/>
      <c r="E36" s="22"/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5.5" customHeight="1" x14ac:dyDescent="0.3">
      <c r="A37" s="22"/>
      <c r="B37" s="22"/>
      <c r="C37" s="22"/>
      <c r="D37" s="22"/>
      <c r="E37" s="22"/>
      <c r="F37" s="22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5.5" customHeight="1" x14ac:dyDescent="0.3">
      <c r="A38" s="22"/>
      <c r="B38" s="22"/>
      <c r="C38" s="22"/>
      <c r="D38" s="22"/>
      <c r="E38" s="22"/>
      <c r="F38" s="22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5.5" customHeight="1" x14ac:dyDescent="0.3">
      <c r="A39" s="22"/>
      <c r="B39" s="22"/>
      <c r="C39" s="22"/>
      <c r="D39" s="22"/>
      <c r="E39" s="22"/>
      <c r="F39" s="22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5.5" customHeight="1" x14ac:dyDescent="0.3">
      <c r="A40" s="22"/>
      <c r="B40" s="22"/>
      <c r="C40" s="22"/>
      <c r="D40" s="22"/>
      <c r="E40" s="22"/>
      <c r="F40" s="22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5.5" customHeight="1" x14ac:dyDescent="0.3">
      <c r="A41" s="22"/>
      <c r="B41" s="22"/>
      <c r="C41" s="22"/>
      <c r="D41" s="22"/>
      <c r="E41" s="22"/>
      <c r="F41" s="22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5.5" customHeight="1" x14ac:dyDescent="0.3">
      <c r="A42" s="22"/>
      <c r="B42" s="22"/>
      <c r="C42" s="22"/>
      <c r="D42" s="22"/>
      <c r="E42" s="22"/>
      <c r="F42" s="22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5.5" customHeight="1" x14ac:dyDescent="0.3">
      <c r="A43" s="22"/>
      <c r="B43" s="22"/>
      <c r="C43" s="22"/>
      <c r="D43" s="22"/>
      <c r="E43" s="22"/>
      <c r="F43" s="22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5.5" customHeight="1" x14ac:dyDescent="0.3">
      <c r="A44" s="22"/>
      <c r="B44" s="22"/>
      <c r="C44" s="22"/>
      <c r="D44" s="22"/>
      <c r="E44" s="22"/>
      <c r="F44" s="22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5.5" customHeight="1" x14ac:dyDescent="0.3">
      <c r="A45" s="22"/>
      <c r="B45" s="22"/>
      <c r="C45" s="22"/>
      <c r="D45" s="22"/>
      <c r="E45" s="22"/>
      <c r="F45" s="22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5.5" customHeight="1" x14ac:dyDescent="0.3">
      <c r="A46" s="22"/>
      <c r="B46" s="22"/>
      <c r="C46" s="22"/>
      <c r="D46" s="22"/>
      <c r="E46" s="22"/>
      <c r="F46" s="22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5.5" customHeight="1" x14ac:dyDescent="0.3">
      <c r="A47" s="22"/>
      <c r="B47" s="22"/>
      <c r="C47" s="22"/>
      <c r="D47" s="22"/>
      <c r="E47" s="22"/>
      <c r="F47" s="22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5.5" customHeight="1" x14ac:dyDescent="0.3">
      <c r="A48" s="22"/>
      <c r="B48" s="22"/>
      <c r="C48" s="22"/>
      <c r="D48" s="22"/>
      <c r="E48" s="22"/>
      <c r="F48" s="22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5.5" customHeight="1" x14ac:dyDescent="0.3">
      <c r="A49" s="22"/>
      <c r="B49" s="22"/>
      <c r="C49" s="22"/>
      <c r="D49" s="22"/>
      <c r="E49" s="22"/>
      <c r="F49" s="22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5.5" customHeight="1" x14ac:dyDescent="0.3">
      <c r="A50" s="22"/>
      <c r="B50" s="22"/>
      <c r="C50" s="22"/>
      <c r="D50" s="22"/>
      <c r="E50" s="22"/>
      <c r="F50" s="22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5.5" customHeight="1" x14ac:dyDescent="0.3">
      <c r="A51" s="22"/>
      <c r="B51" s="22"/>
      <c r="C51" s="22"/>
      <c r="D51" s="22"/>
      <c r="E51" s="22"/>
      <c r="F51" s="22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5.5" customHeight="1" x14ac:dyDescent="0.3">
      <c r="A52" s="22"/>
      <c r="B52" s="22"/>
      <c r="C52" s="22"/>
      <c r="D52" s="22"/>
      <c r="E52" s="22"/>
      <c r="F52" s="22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5.5" customHeight="1" x14ac:dyDescent="0.3">
      <c r="A53" s="22"/>
      <c r="B53" s="22"/>
      <c r="C53" s="22"/>
      <c r="D53" s="22"/>
      <c r="E53" s="22"/>
      <c r="F53" s="22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5.5" customHeight="1" x14ac:dyDescent="0.3">
      <c r="A54" s="22"/>
      <c r="B54" s="22"/>
      <c r="C54" s="22"/>
      <c r="D54" s="22"/>
      <c r="E54" s="22"/>
      <c r="F54" s="22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5.5" customHeight="1" x14ac:dyDescent="0.3">
      <c r="A55" s="22"/>
      <c r="B55" s="22"/>
      <c r="C55" s="22"/>
      <c r="D55" s="22"/>
      <c r="E55" s="22"/>
      <c r="F55" s="22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5.5" customHeight="1" x14ac:dyDescent="0.3">
      <c r="A56" s="22"/>
      <c r="B56" s="22"/>
      <c r="C56" s="22"/>
      <c r="D56" s="22"/>
      <c r="E56" s="22"/>
      <c r="F56" s="22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5.5" customHeight="1" x14ac:dyDescent="0.3">
      <c r="A57" s="22"/>
      <c r="B57" s="22"/>
      <c r="C57" s="22"/>
      <c r="D57" s="22"/>
      <c r="E57" s="22"/>
      <c r="F57" s="22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5.5" customHeight="1" x14ac:dyDescent="0.3">
      <c r="A58" s="22"/>
      <c r="B58" s="22"/>
      <c r="C58" s="22"/>
      <c r="D58" s="22"/>
      <c r="E58" s="22"/>
      <c r="F58" s="22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5.5" customHeight="1" x14ac:dyDescent="0.3">
      <c r="A59" s="22"/>
      <c r="B59" s="22"/>
      <c r="C59" s="22"/>
      <c r="D59" s="22"/>
      <c r="E59" s="22"/>
      <c r="F59" s="22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5.5" customHeight="1" x14ac:dyDescent="0.3">
      <c r="A60" s="22"/>
      <c r="B60" s="22"/>
      <c r="C60" s="22"/>
      <c r="D60" s="22"/>
      <c r="E60" s="22"/>
      <c r="F60" s="22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5.5" customHeight="1" x14ac:dyDescent="0.3">
      <c r="A61" s="22"/>
      <c r="B61" s="22"/>
      <c r="C61" s="22"/>
      <c r="D61" s="22"/>
      <c r="E61" s="22"/>
      <c r="F61" s="22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5.5" customHeight="1" x14ac:dyDescent="0.3">
      <c r="A62" s="22"/>
      <c r="B62" s="22"/>
      <c r="C62" s="22"/>
      <c r="D62" s="22"/>
      <c r="E62" s="22"/>
      <c r="F62" s="22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5.5" customHeight="1" x14ac:dyDescent="0.3">
      <c r="A63" s="22"/>
      <c r="B63" s="22"/>
      <c r="C63" s="22"/>
      <c r="D63" s="22"/>
      <c r="E63" s="22"/>
      <c r="F63" s="22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5.5" customHeight="1" x14ac:dyDescent="0.3">
      <c r="A64" s="22"/>
      <c r="B64" s="22"/>
      <c r="C64" s="22"/>
      <c r="D64" s="22"/>
      <c r="E64" s="22"/>
      <c r="F64" s="22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5.5" customHeight="1" x14ac:dyDescent="0.3">
      <c r="A65" s="22"/>
      <c r="B65" s="22"/>
      <c r="C65" s="22"/>
      <c r="D65" s="22"/>
      <c r="E65" s="22"/>
      <c r="F65" s="22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5.5" customHeight="1" x14ac:dyDescent="0.3">
      <c r="A66" s="22"/>
      <c r="B66" s="22"/>
      <c r="C66" s="22"/>
      <c r="D66" s="22"/>
      <c r="E66" s="22"/>
      <c r="F66" s="22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5.5" customHeight="1" x14ac:dyDescent="0.3">
      <c r="A67" s="22"/>
      <c r="B67" s="22"/>
      <c r="C67" s="22"/>
      <c r="D67" s="22"/>
      <c r="E67" s="22"/>
      <c r="F67" s="22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5.5" customHeight="1" x14ac:dyDescent="0.3">
      <c r="A68" s="22"/>
      <c r="B68" s="22"/>
      <c r="C68" s="22"/>
      <c r="D68" s="22"/>
      <c r="E68" s="22"/>
      <c r="F68" s="22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5.5" customHeight="1" x14ac:dyDescent="0.3">
      <c r="A69" s="22"/>
      <c r="B69" s="22"/>
      <c r="C69" s="22"/>
      <c r="D69" s="22"/>
      <c r="E69" s="22"/>
      <c r="F69" s="22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5.5" customHeight="1" x14ac:dyDescent="0.3">
      <c r="A70" s="22"/>
      <c r="B70" s="22"/>
      <c r="C70" s="22"/>
      <c r="D70" s="22"/>
      <c r="E70" s="22"/>
      <c r="F70" s="22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5.5" customHeight="1" x14ac:dyDescent="0.3">
      <c r="A71" s="22"/>
      <c r="B71" s="22"/>
      <c r="C71" s="22"/>
      <c r="D71" s="22"/>
      <c r="E71" s="22"/>
      <c r="F71" s="22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5.5" customHeight="1" x14ac:dyDescent="0.3">
      <c r="A72" s="22"/>
      <c r="B72" s="22"/>
      <c r="C72" s="22"/>
      <c r="D72" s="22"/>
      <c r="E72" s="22"/>
      <c r="F72" s="22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5.5" customHeight="1" x14ac:dyDescent="0.3">
      <c r="A73" s="22"/>
      <c r="B73" s="22"/>
      <c r="C73" s="22"/>
      <c r="D73" s="22"/>
      <c r="E73" s="22"/>
      <c r="F73" s="22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5.5" customHeight="1" x14ac:dyDescent="0.3">
      <c r="A74" s="22"/>
      <c r="B74" s="22"/>
      <c r="C74" s="22"/>
      <c r="D74" s="22"/>
      <c r="E74" s="22"/>
      <c r="F74" s="22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5.5" customHeight="1" x14ac:dyDescent="0.3">
      <c r="A75" s="22"/>
      <c r="B75" s="22"/>
      <c r="C75" s="22"/>
      <c r="D75" s="22"/>
      <c r="E75" s="22"/>
      <c r="F75" s="22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5.5" customHeight="1" x14ac:dyDescent="0.3">
      <c r="A76" s="22"/>
      <c r="B76" s="22"/>
      <c r="C76" s="22"/>
      <c r="D76" s="22"/>
      <c r="E76" s="22"/>
      <c r="F76" s="22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5.5" customHeight="1" x14ac:dyDescent="0.3">
      <c r="A77" s="22"/>
      <c r="B77" s="22"/>
      <c r="C77" s="22"/>
      <c r="D77" s="22"/>
      <c r="E77" s="22"/>
      <c r="F77" s="22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5.5" customHeight="1" x14ac:dyDescent="0.3">
      <c r="A78" s="22"/>
      <c r="B78" s="22"/>
      <c r="C78" s="22"/>
      <c r="D78" s="22"/>
      <c r="E78" s="22"/>
      <c r="F78" s="22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5.5" customHeight="1" x14ac:dyDescent="0.3">
      <c r="A79" s="22"/>
      <c r="B79" s="22"/>
      <c r="C79" s="22"/>
      <c r="D79" s="22"/>
      <c r="E79" s="22"/>
      <c r="F79" s="22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5.5" customHeight="1" x14ac:dyDescent="0.3">
      <c r="A80" s="22"/>
      <c r="B80" s="22"/>
      <c r="C80" s="22"/>
      <c r="D80" s="22"/>
      <c r="E80" s="22"/>
      <c r="F80" s="22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5.5" customHeight="1" x14ac:dyDescent="0.3">
      <c r="A81" s="22"/>
      <c r="B81" s="22"/>
      <c r="C81" s="22"/>
      <c r="D81" s="22"/>
      <c r="E81" s="22"/>
      <c r="F81" s="22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5.5" customHeight="1" x14ac:dyDescent="0.3">
      <c r="A82" s="22"/>
      <c r="B82" s="22"/>
      <c r="C82" s="22"/>
      <c r="D82" s="22"/>
      <c r="E82" s="22"/>
      <c r="F82" s="22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5.5" customHeight="1" x14ac:dyDescent="0.3">
      <c r="A83" s="22"/>
      <c r="B83" s="22"/>
      <c r="C83" s="22"/>
      <c r="D83" s="22"/>
      <c r="E83" s="22"/>
      <c r="F83" s="22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5.5" customHeight="1" x14ac:dyDescent="0.3">
      <c r="A84" s="22"/>
      <c r="B84" s="22"/>
      <c r="C84" s="22"/>
      <c r="D84" s="22"/>
      <c r="E84" s="22"/>
      <c r="F84" s="22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5.5" customHeight="1" x14ac:dyDescent="0.3">
      <c r="A85" s="22"/>
      <c r="B85" s="22"/>
      <c r="C85" s="22"/>
      <c r="D85" s="22"/>
      <c r="E85" s="22"/>
      <c r="F85" s="22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5.5" customHeight="1" x14ac:dyDescent="0.3">
      <c r="A86" s="22"/>
      <c r="B86" s="22"/>
      <c r="C86" s="22"/>
      <c r="D86" s="22"/>
      <c r="E86" s="22"/>
      <c r="F86" s="22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5.5" customHeight="1" x14ac:dyDescent="0.3">
      <c r="A87" s="22"/>
      <c r="B87" s="22"/>
      <c r="C87" s="22"/>
      <c r="D87" s="22"/>
      <c r="E87" s="22"/>
      <c r="F87" s="22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5.5" customHeight="1" x14ac:dyDescent="0.3">
      <c r="A88" s="22"/>
      <c r="B88" s="22"/>
      <c r="C88" s="22"/>
      <c r="D88" s="22"/>
      <c r="E88" s="22"/>
      <c r="F88" s="22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5.5" customHeight="1" x14ac:dyDescent="0.3">
      <c r="A89" s="22"/>
      <c r="B89" s="22"/>
      <c r="C89" s="22"/>
      <c r="D89" s="22"/>
      <c r="E89" s="22"/>
      <c r="F89" s="22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5.5" customHeight="1" x14ac:dyDescent="0.3">
      <c r="A90" s="22"/>
      <c r="B90" s="22"/>
      <c r="C90" s="22"/>
      <c r="D90" s="22"/>
      <c r="E90" s="22"/>
      <c r="F90" s="22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5.5" customHeight="1" x14ac:dyDescent="0.3">
      <c r="A91" s="22"/>
      <c r="B91" s="22"/>
      <c r="C91" s="22"/>
      <c r="D91" s="22"/>
      <c r="E91" s="22"/>
      <c r="F91" s="22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5.5" customHeight="1" x14ac:dyDescent="0.3">
      <c r="A92" s="22"/>
      <c r="B92" s="22"/>
      <c r="C92" s="22"/>
      <c r="D92" s="22"/>
      <c r="E92" s="22"/>
      <c r="F92" s="22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5.5" customHeight="1" x14ac:dyDescent="0.3">
      <c r="A93" s="22"/>
      <c r="B93" s="22"/>
      <c r="C93" s="22"/>
      <c r="D93" s="22"/>
      <c r="E93" s="22"/>
      <c r="F93" s="22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5.5" customHeight="1" x14ac:dyDescent="0.3">
      <c r="A94" s="22"/>
      <c r="B94" s="22"/>
      <c r="C94" s="22"/>
      <c r="D94" s="22"/>
      <c r="E94" s="22"/>
      <c r="F94" s="22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5.5" customHeight="1" x14ac:dyDescent="0.3">
      <c r="A95" s="22"/>
      <c r="B95" s="22"/>
      <c r="C95" s="22"/>
      <c r="D95" s="22"/>
      <c r="E95" s="22"/>
      <c r="F95" s="22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5.5" customHeight="1" x14ac:dyDescent="0.3">
      <c r="A96" s="22"/>
      <c r="B96" s="22"/>
      <c r="C96" s="22"/>
      <c r="D96" s="22"/>
      <c r="E96" s="22"/>
      <c r="F96" s="22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5.5" customHeight="1" x14ac:dyDescent="0.3">
      <c r="A97" s="22"/>
      <c r="B97" s="22"/>
      <c r="C97" s="22"/>
      <c r="D97" s="22"/>
      <c r="E97" s="22"/>
      <c r="F97" s="22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5.5" customHeight="1" x14ac:dyDescent="0.3">
      <c r="A98" s="22"/>
      <c r="B98" s="22"/>
      <c r="C98" s="22"/>
      <c r="D98" s="22"/>
      <c r="E98" s="22"/>
      <c r="F98" s="22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5.5" customHeight="1" x14ac:dyDescent="0.3">
      <c r="A99" s="22"/>
      <c r="B99" s="22"/>
      <c r="C99" s="22"/>
      <c r="D99" s="22"/>
      <c r="E99" s="22"/>
      <c r="F99" s="22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5.5" customHeight="1" x14ac:dyDescent="0.3">
      <c r="A100" s="22"/>
      <c r="B100" s="22"/>
      <c r="C100" s="22"/>
      <c r="D100" s="22"/>
      <c r="E100" s="22"/>
      <c r="F100" s="22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5.5" customHeight="1" x14ac:dyDescent="0.3">
      <c r="A101" s="22"/>
      <c r="B101" s="22"/>
      <c r="C101" s="22"/>
      <c r="D101" s="22"/>
      <c r="E101" s="22"/>
      <c r="F101" s="22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5.5" customHeight="1" x14ac:dyDescent="0.3">
      <c r="A102" s="22"/>
      <c r="B102" s="22"/>
      <c r="C102" s="22"/>
      <c r="D102" s="22"/>
      <c r="E102" s="22"/>
      <c r="F102" s="22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5.5" customHeight="1" x14ac:dyDescent="0.3">
      <c r="A103" s="22"/>
      <c r="B103" s="22"/>
      <c r="C103" s="22"/>
      <c r="D103" s="22"/>
      <c r="E103" s="22"/>
      <c r="F103" s="22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5.5" customHeight="1" x14ac:dyDescent="0.3">
      <c r="A104" s="22"/>
      <c r="B104" s="22"/>
      <c r="C104" s="22"/>
      <c r="D104" s="22"/>
      <c r="E104" s="22"/>
      <c r="F104" s="22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5.5" customHeight="1" x14ac:dyDescent="0.3">
      <c r="A105" s="22"/>
      <c r="B105" s="22"/>
      <c r="C105" s="22"/>
      <c r="D105" s="22"/>
      <c r="E105" s="22"/>
      <c r="F105" s="22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5.5" customHeight="1" x14ac:dyDescent="0.3">
      <c r="A106" s="22"/>
      <c r="B106" s="22"/>
      <c r="C106" s="22"/>
      <c r="D106" s="22"/>
      <c r="E106" s="22"/>
      <c r="F106" s="22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5.5" customHeight="1" x14ac:dyDescent="0.3">
      <c r="A107" s="22"/>
      <c r="B107" s="22"/>
      <c r="C107" s="22"/>
      <c r="D107" s="22"/>
      <c r="E107" s="22"/>
      <c r="F107" s="22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5.5" customHeight="1" x14ac:dyDescent="0.3">
      <c r="A108" s="22"/>
      <c r="B108" s="22"/>
      <c r="C108" s="22"/>
      <c r="D108" s="22"/>
      <c r="E108" s="22"/>
      <c r="F108" s="22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5.5" customHeight="1" x14ac:dyDescent="0.3">
      <c r="A109" s="22"/>
      <c r="B109" s="22"/>
      <c r="C109" s="22"/>
      <c r="D109" s="22"/>
      <c r="E109" s="22"/>
      <c r="F109" s="22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5.5" customHeight="1" x14ac:dyDescent="0.3">
      <c r="A110" s="22"/>
      <c r="B110" s="22"/>
      <c r="C110" s="22"/>
      <c r="D110" s="22"/>
      <c r="E110" s="22"/>
      <c r="F110" s="22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5.5" customHeight="1" x14ac:dyDescent="0.3">
      <c r="A111" s="22"/>
      <c r="B111" s="22"/>
      <c r="C111" s="22"/>
      <c r="D111" s="22"/>
      <c r="E111" s="22"/>
      <c r="F111" s="22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5.5" customHeight="1" x14ac:dyDescent="0.3">
      <c r="A112" s="22"/>
      <c r="B112" s="22"/>
      <c r="C112" s="22"/>
      <c r="D112" s="22"/>
      <c r="E112" s="22"/>
      <c r="F112" s="22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5.5" customHeight="1" x14ac:dyDescent="0.3">
      <c r="A113" s="22"/>
      <c r="B113" s="22"/>
      <c r="C113" s="22"/>
      <c r="D113" s="22"/>
      <c r="E113" s="22"/>
      <c r="F113" s="22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5.5" customHeight="1" x14ac:dyDescent="0.3">
      <c r="A114" s="22"/>
      <c r="B114" s="22"/>
      <c r="C114" s="22"/>
      <c r="D114" s="22"/>
      <c r="E114" s="22"/>
      <c r="F114" s="22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5.5" customHeight="1" x14ac:dyDescent="0.3">
      <c r="A115" s="22"/>
      <c r="B115" s="22"/>
      <c r="C115" s="22"/>
      <c r="D115" s="22"/>
      <c r="E115" s="22"/>
      <c r="F115" s="22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5.5" customHeight="1" x14ac:dyDescent="0.3">
      <c r="A116" s="22"/>
      <c r="B116" s="22"/>
      <c r="C116" s="22"/>
      <c r="D116" s="22"/>
      <c r="E116" s="22"/>
      <c r="F116" s="22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5.5" customHeight="1" x14ac:dyDescent="0.3">
      <c r="A117" s="22"/>
      <c r="B117" s="22"/>
      <c r="C117" s="22"/>
      <c r="D117" s="22"/>
      <c r="E117" s="22"/>
      <c r="F117" s="22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5.5" customHeight="1" x14ac:dyDescent="0.3">
      <c r="A118" s="22"/>
      <c r="B118" s="22"/>
      <c r="C118" s="22"/>
      <c r="D118" s="22"/>
      <c r="E118" s="22"/>
      <c r="F118" s="22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5.5" customHeight="1" x14ac:dyDescent="0.3">
      <c r="A119" s="22"/>
      <c r="B119" s="22"/>
      <c r="C119" s="22"/>
      <c r="D119" s="22"/>
      <c r="E119" s="22"/>
      <c r="F119" s="22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5.5" customHeight="1" x14ac:dyDescent="0.3">
      <c r="A120" s="22"/>
      <c r="B120" s="22"/>
      <c r="C120" s="22"/>
      <c r="D120" s="22"/>
      <c r="E120" s="22"/>
      <c r="F120" s="2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5.5" customHeight="1" x14ac:dyDescent="0.3">
      <c r="A121" s="22"/>
      <c r="B121" s="22"/>
      <c r="C121" s="22"/>
      <c r="D121" s="22"/>
      <c r="E121" s="22"/>
      <c r="F121" s="22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5.5" customHeight="1" x14ac:dyDescent="0.3">
      <c r="A122" s="22"/>
      <c r="B122" s="22"/>
      <c r="C122" s="22"/>
      <c r="D122" s="22"/>
      <c r="E122" s="22"/>
      <c r="F122" s="22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5.5" customHeight="1" x14ac:dyDescent="0.3">
      <c r="A123" s="22"/>
      <c r="B123" s="22"/>
      <c r="C123" s="22"/>
      <c r="D123" s="22"/>
      <c r="E123" s="22"/>
      <c r="F123" s="22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5.5" customHeight="1" x14ac:dyDescent="0.3">
      <c r="A124" s="22"/>
      <c r="B124" s="22"/>
      <c r="C124" s="22"/>
      <c r="D124" s="22"/>
      <c r="E124" s="22"/>
      <c r="F124" s="2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5.5" customHeight="1" x14ac:dyDescent="0.3">
      <c r="A125" s="22"/>
      <c r="B125" s="22"/>
      <c r="C125" s="22"/>
      <c r="D125" s="22"/>
      <c r="E125" s="22"/>
      <c r="F125" s="22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5.5" customHeight="1" x14ac:dyDescent="0.3">
      <c r="A126" s="22"/>
      <c r="B126" s="22"/>
      <c r="C126" s="22"/>
      <c r="D126" s="22"/>
      <c r="E126" s="22"/>
      <c r="F126" s="22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5.5" customHeight="1" x14ac:dyDescent="0.3">
      <c r="A127" s="22"/>
      <c r="B127" s="22"/>
      <c r="C127" s="22"/>
      <c r="D127" s="22"/>
      <c r="E127" s="22"/>
      <c r="F127" s="22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5.5" customHeight="1" x14ac:dyDescent="0.3">
      <c r="A128" s="22"/>
      <c r="B128" s="22"/>
      <c r="C128" s="22"/>
      <c r="D128" s="22"/>
      <c r="E128" s="22"/>
      <c r="F128" s="22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5.5" customHeight="1" x14ac:dyDescent="0.3">
      <c r="A129" s="22"/>
      <c r="B129" s="22"/>
      <c r="C129" s="22"/>
      <c r="D129" s="22"/>
      <c r="E129" s="22"/>
      <c r="F129" s="22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5.5" customHeight="1" x14ac:dyDescent="0.3">
      <c r="A130" s="22"/>
      <c r="B130" s="22"/>
      <c r="C130" s="22"/>
      <c r="D130" s="22"/>
      <c r="E130" s="22"/>
      <c r="F130" s="22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5.5" customHeight="1" x14ac:dyDescent="0.3">
      <c r="A131" s="22"/>
      <c r="B131" s="22"/>
      <c r="C131" s="22"/>
      <c r="D131" s="22"/>
      <c r="E131" s="22"/>
      <c r="F131" s="22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5.5" customHeight="1" x14ac:dyDescent="0.3">
      <c r="A132" s="22"/>
      <c r="B132" s="22"/>
      <c r="C132" s="22"/>
      <c r="D132" s="22"/>
      <c r="E132" s="22"/>
      <c r="F132" s="22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5.5" customHeight="1" x14ac:dyDescent="0.3">
      <c r="A133" s="22"/>
      <c r="B133" s="22"/>
      <c r="C133" s="22"/>
      <c r="D133" s="22"/>
      <c r="E133" s="22"/>
      <c r="F133" s="22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5.5" customHeight="1" x14ac:dyDescent="0.3">
      <c r="A134" s="22"/>
      <c r="B134" s="22"/>
      <c r="C134" s="22"/>
      <c r="D134" s="22"/>
      <c r="E134" s="22"/>
      <c r="F134" s="22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5.5" customHeight="1" x14ac:dyDescent="0.3">
      <c r="A135" s="22"/>
      <c r="B135" s="22"/>
      <c r="C135" s="22"/>
      <c r="D135" s="22"/>
      <c r="E135" s="22"/>
      <c r="F135" s="22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5.5" customHeight="1" x14ac:dyDescent="0.3">
      <c r="A136" s="22"/>
      <c r="B136" s="22"/>
      <c r="C136" s="22"/>
      <c r="D136" s="22"/>
      <c r="E136" s="22"/>
      <c r="F136" s="2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5.5" customHeight="1" x14ac:dyDescent="0.3">
      <c r="A137" s="22"/>
      <c r="B137" s="22"/>
      <c r="C137" s="22"/>
      <c r="D137" s="22"/>
      <c r="E137" s="22"/>
      <c r="F137" s="22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5.5" customHeight="1" x14ac:dyDescent="0.3">
      <c r="A138" s="22"/>
      <c r="B138" s="22"/>
      <c r="C138" s="22"/>
      <c r="D138" s="22"/>
      <c r="E138" s="22"/>
      <c r="F138" s="22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5.5" customHeight="1" x14ac:dyDescent="0.3">
      <c r="A139" s="22"/>
      <c r="B139" s="22"/>
      <c r="C139" s="22"/>
      <c r="D139" s="22"/>
      <c r="E139" s="22"/>
      <c r="F139" s="22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5.5" customHeight="1" x14ac:dyDescent="0.3">
      <c r="A140" s="22"/>
      <c r="B140" s="22"/>
      <c r="C140" s="22"/>
      <c r="D140" s="22"/>
      <c r="E140" s="22"/>
      <c r="F140" s="22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5.5" customHeight="1" x14ac:dyDescent="0.3">
      <c r="A141" s="22"/>
      <c r="B141" s="22"/>
      <c r="C141" s="22"/>
      <c r="D141" s="22"/>
      <c r="E141" s="22"/>
      <c r="F141" s="22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5.5" customHeight="1" x14ac:dyDescent="0.3">
      <c r="A142" s="22"/>
      <c r="B142" s="22"/>
      <c r="C142" s="22"/>
      <c r="D142" s="22"/>
      <c r="E142" s="22"/>
      <c r="F142" s="22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5.5" customHeight="1" x14ac:dyDescent="0.3">
      <c r="A143" s="22"/>
      <c r="B143" s="22"/>
      <c r="C143" s="22"/>
      <c r="D143" s="22"/>
      <c r="E143" s="22"/>
      <c r="F143" s="22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5.5" customHeight="1" x14ac:dyDescent="0.3">
      <c r="A144" s="22"/>
      <c r="B144" s="22"/>
      <c r="C144" s="22"/>
      <c r="D144" s="22"/>
      <c r="E144" s="22"/>
      <c r="F144" s="2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5.5" customHeight="1" x14ac:dyDescent="0.3">
      <c r="A145" s="22"/>
      <c r="B145" s="22"/>
      <c r="C145" s="22"/>
      <c r="D145" s="22"/>
      <c r="E145" s="22"/>
      <c r="F145" s="22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5.5" customHeight="1" x14ac:dyDescent="0.3">
      <c r="A146" s="22"/>
      <c r="B146" s="22"/>
      <c r="C146" s="22"/>
      <c r="D146" s="22"/>
      <c r="E146" s="22"/>
      <c r="F146" s="2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5.5" customHeight="1" x14ac:dyDescent="0.3">
      <c r="A147" s="22"/>
      <c r="B147" s="22"/>
      <c r="C147" s="22"/>
      <c r="D147" s="22"/>
      <c r="E147" s="22"/>
      <c r="F147" s="2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5.5" customHeight="1" x14ac:dyDescent="0.3">
      <c r="A148" s="22"/>
      <c r="B148" s="22"/>
      <c r="C148" s="22"/>
      <c r="D148" s="22"/>
      <c r="E148" s="22"/>
      <c r="F148" s="2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5.5" customHeight="1" x14ac:dyDescent="0.3">
      <c r="A149" s="22"/>
      <c r="B149" s="22"/>
      <c r="C149" s="22"/>
      <c r="D149" s="22"/>
      <c r="E149" s="22"/>
      <c r="F149" s="2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5.5" customHeight="1" x14ac:dyDescent="0.3">
      <c r="A150" s="22"/>
      <c r="B150" s="22"/>
      <c r="C150" s="22"/>
      <c r="D150" s="22"/>
      <c r="E150" s="22"/>
      <c r="F150" s="2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5.5" customHeight="1" x14ac:dyDescent="0.3">
      <c r="A151" s="22"/>
      <c r="B151" s="22"/>
      <c r="C151" s="22"/>
      <c r="D151" s="22"/>
      <c r="E151" s="22"/>
      <c r="F151" s="2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5.5" customHeight="1" x14ac:dyDescent="0.3">
      <c r="A152" s="22"/>
      <c r="B152" s="22"/>
      <c r="C152" s="22"/>
      <c r="D152" s="22"/>
      <c r="E152" s="22"/>
      <c r="F152" s="2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5.5" customHeight="1" x14ac:dyDescent="0.3">
      <c r="A153" s="22"/>
      <c r="B153" s="22"/>
      <c r="C153" s="22"/>
      <c r="D153" s="22"/>
      <c r="E153" s="22"/>
      <c r="F153" s="22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5.5" customHeight="1" x14ac:dyDescent="0.3">
      <c r="A154" s="22"/>
      <c r="B154" s="22"/>
      <c r="C154" s="22"/>
      <c r="D154" s="22"/>
      <c r="E154" s="22"/>
      <c r="F154" s="22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5.5" customHeight="1" x14ac:dyDescent="0.3">
      <c r="A155" s="22"/>
      <c r="B155" s="22"/>
      <c r="C155" s="22"/>
      <c r="D155" s="22"/>
      <c r="E155" s="22"/>
      <c r="F155" s="22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5.5" customHeight="1" x14ac:dyDescent="0.3">
      <c r="A156" s="22"/>
      <c r="B156" s="22"/>
      <c r="C156" s="22"/>
      <c r="D156" s="22"/>
      <c r="E156" s="22"/>
      <c r="F156" s="2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5.5" customHeight="1" x14ac:dyDescent="0.3">
      <c r="A157" s="22"/>
      <c r="B157" s="22"/>
      <c r="C157" s="22"/>
      <c r="D157" s="22"/>
      <c r="E157" s="22"/>
      <c r="F157" s="22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5.5" customHeight="1" x14ac:dyDescent="0.3">
      <c r="A158" s="22"/>
      <c r="B158" s="22"/>
      <c r="C158" s="22"/>
      <c r="D158" s="22"/>
      <c r="E158" s="22"/>
      <c r="F158" s="2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5.5" customHeight="1" x14ac:dyDescent="0.3">
      <c r="A159" s="22"/>
      <c r="B159" s="22"/>
      <c r="C159" s="22"/>
      <c r="D159" s="22"/>
      <c r="E159" s="22"/>
      <c r="F159" s="22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5.5" customHeight="1" x14ac:dyDescent="0.3">
      <c r="A160" s="22"/>
      <c r="B160" s="22"/>
      <c r="C160" s="22"/>
      <c r="D160" s="22"/>
      <c r="E160" s="22"/>
      <c r="F160" s="22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5.5" customHeight="1" x14ac:dyDescent="0.3">
      <c r="A161" s="22"/>
      <c r="B161" s="22"/>
      <c r="C161" s="22"/>
      <c r="D161" s="22"/>
      <c r="E161" s="22"/>
      <c r="F161" s="22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5.5" customHeight="1" x14ac:dyDescent="0.3">
      <c r="A162" s="22"/>
      <c r="B162" s="22"/>
      <c r="C162" s="22"/>
      <c r="D162" s="22"/>
      <c r="E162" s="22"/>
      <c r="F162" s="22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5.5" customHeight="1" x14ac:dyDescent="0.3">
      <c r="A163" s="22"/>
      <c r="B163" s="22"/>
      <c r="C163" s="22"/>
      <c r="D163" s="22"/>
      <c r="E163" s="22"/>
      <c r="F163" s="22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5.5" customHeight="1" x14ac:dyDescent="0.3">
      <c r="A164" s="22"/>
      <c r="B164" s="22"/>
      <c r="C164" s="22"/>
      <c r="D164" s="22"/>
      <c r="E164" s="22"/>
      <c r="F164" s="2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5.5" customHeight="1" x14ac:dyDescent="0.3">
      <c r="A165" s="22"/>
      <c r="B165" s="22"/>
      <c r="C165" s="22"/>
      <c r="D165" s="22"/>
      <c r="E165" s="22"/>
      <c r="F165" s="22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5.5" customHeight="1" x14ac:dyDescent="0.3">
      <c r="A166" s="22"/>
      <c r="B166" s="22"/>
      <c r="C166" s="22"/>
      <c r="D166" s="22"/>
      <c r="E166" s="22"/>
      <c r="F166" s="2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5.5" customHeight="1" x14ac:dyDescent="0.3">
      <c r="A167" s="22"/>
      <c r="B167" s="22"/>
      <c r="C167" s="22"/>
      <c r="D167" s="22"/>
      <c r="E167" s="22"/>
      <c r="F167" s="22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5.5" customHeight="1" x14ac:dyDescent="0.3">
      <c r="A168" s="22"/>
      <c r="B168" s="22"/>
      <c r="C168" s="22"/>
      <c r="D168" s="22"/>
      <c r="E168" s="22"/>
      <c r="F168" s="22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5.5" customHeight="1" x14ac:dyDescent="0.3">
      <c r="A169" s="22"/>
      <c r="B169" s="22"/>
      <c r="C169" s="22"/>
      <c r="D169" s="22"/>
      <c r="E169" s="22"/>
      <c r="F169" s="22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5.5" customHeight="1" x14ac:dyDescent="0.3">
      <c r="A170" s="22"/>
      <c r="B170" s="22"/>
      <c r="C170" s="22"/>
      <c r="D170" s="22"/>
      <c r="E170" s="22"/>
      <c r="F170" s="22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5.5" customHeight="1" x14ac:dyDescent="0.3">
      <c r="A171" s="22"/>
      <c r="B171" s="22"/>
      <c r="C171" s="22"/>
      <c r="D171" s="22"/>
      <c r="E171" s="22"/>
      <c r="F171" s="22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5.5" customHeight="1" x14ac:dyDescent="0.3">
      <c r="A172" s="22"/>
      <c r="B172" s="22"/>
      <c r="C172" s="22"/>
      <c r="D172" s="22"/>
      <c r="E172" s="22"/>
      <c r="F172" s="22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5.5" customHeight="1" x14ac:dyDescent="0.3">
      <c r="A173" s="22"/>
      <c r="B173" s="22"/>
      <c r="C173" s="22"/>
      <c r="D173" s="22"/>
      <c r="E173" s="22"/>
      <c r="F173" s="22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5.5" customHeight="1" x14ac:dyDescent="0.3">
      <c r="A174" s="22"/>
      <c r="B174" s="22"/>
      <c r="C174" s="22"/>
      <c r="D174" s="22"/>
      <c r="E174" s="22"/>
      <c r="F174" s="22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5.5" customHeight="1" x14ac:dyDescent="0.3">
      <c r="A175" s="22"/>
      <c r="B175" s="22"/>
      <c r="C175" s="22"/>
      <c r="D175" s="22"/>
      <c r="E175" s="22"/>
      <c r="F175" s="22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5.5" customHeight="1" x14ac:dyDescent="0.3">
      <c r="A176" s="22"/>
      <c r="B176" s="22"/>
      <c r="C176" s="22"/>
      <c r="D176" s="22"/>
      <c r="E176" s="22"/>
      <c r="F176" s="22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5.5" customHeight="1" x14ac:dyDescent="0.3">
      <c r="A177" s="22"/>
      <c r="B177" s="22"/>
      <c r="C177" s="22"/>
      <c r="D177" s="22"/>
      <c r="E177" s="22"/>
      <c r="F177" s="22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5.5" customHeight="1" x14ac:dyDescent="0.3">
      <c r="A178" s="22"/>
      <c r="B178" s="22"/>
      <c r="C178" s="22"/>
      <c r="D178" s="22"/>
      <c r="E178" s="22"/>
      <c r="F178" s="2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5.5" customHeight="1" x14ac:dyDescent="0.3">
      <c r="A179" s="22"/>
      <c r="B179" s="22"/>
      <c r="C179" s="22"/>
      <c r="D179" s="22"/>
      <c r="E179" s="22"/>
      <c r="F179" s="22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5.5" customHeight="1" x14ac:dyDescent="0.3">
      <c r="A180" s="22"/>
      <c r="B180" s="22"/>
      <c r="C180" s="22"/>
      <c r="D180" s="22"/>
      <c r="E180" s="22"/>
      <c r="F180" s="22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5.5" customHeight="1" x14ac:dyDescent="0.3">
      <c r="A181" s="22"/>
      <c r="B181" s="22"/>
      <c r="C181" s="22"/>
      <c r="D181" s="22"/>
      <c r="E181" s="22"/>
      <c r="F181" s="22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5.5" customHeight="1" x14ac:dyDescent="0.3">
      <c r="A182" s="22"/>
      <c r="B182" s="22"/>
      <c r="C182" s="22"/>
      <c r="D182" s="22"/>
      <c r="E182" s="22"/>
      <c r="F182" s="22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5.5" customHeight="1" x14ac:dyDescent="0.3">
      <c r="A183" s="22"/>
      <c r="B183" s="22"/>
      <c r="C183" s="22"/>
      <c r="D183" s="22"/>
      <c r="E183" s="22"/>
      <c r="F183" s="22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5.5" customHeight="1" x14ac:dyDescent="0.3">
      <c r="A184" s="22"/>
      <c r="B184" s="22"/>
      <c r="C184" s="22"/>
      <c r="D184" s="22"/>
      <c r="E184" s="22"/>
      <c r="F184" s="22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5.5" customHeight="1" x14ac:dyDescent="0.3">
      <c r="A185" s="22"/>
      <c r="B185" s="22"/>
      <c r="C185" s="22"/>
      <c r="D185" s="22"/>
      <c r="E185" s="22"/>
      <c r="F185" s="22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5.5" customHeight="1" x14ac:dyDescent="0.3">
      <c r="A186" s="22"/>
      <c r="B186" s="22"/>
      <c r="C186" s="22"/>
      <c r="D186" s="22"/>
      <c r="E186" s="22"/>
      <c r="F186" s="22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5.5" customHeight="1" x14ac:dyDescent="0.3">
      <c r="A187" s="22"/>
      <c r="B187" s="22"/>
      <c r="C187" s="22"/>
      <c r="D187" s="22"/>
      <c r="E187" s="22"/>
      <c r="F187" s="22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5.5" customHeight="1" x14ac:dyDescent="0.3">
      <c r="A188" s="22"/>
      <c r="B188" s="22"/>
      <c r="C188" s="22"/>
      <c r="D188" s="22"/>
      <c r="E188" s="22"/>
      <c r="F188" s="22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5.5" customHeight="1" x14ac:dyDescent="0.3">
      <c r="A189" s="22"/>
      <c r="B189" s="22"/>
      <c r="C189" s="22"/>
      <c r="D189" s="22"/>
      <c r="E189" s="22"/>
      <c r="F189" s="22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5.5" customHeight="1" x14ac:dyDescent="0.3">
      <c r="A190" s="22"/>
      <c r="B190" s="22"/>
      <c r="C190" s="22"/>
      <c r="D190" s="22"/>
      <c r="E190" s="22"/>
      <c r="F190" s="22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5.5" customHeight="1" x14ac:dyDescent="0.3">
      <c r="A191" s="22"/>
      <c r="B191" s="22"/>
      <c r="C191" s="22"/>
      <c r="D191" s="22"/>
      <c r="E191" s="22"/>
      <c r="F191" s="22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5.5" customHeight="1" x14ac:dyDescent="0.3">
      <c r="A192" s="22"/>
      <c r="B192" s="22"/>
      <c r="C192" s="22"/>
      <c r="D192" s="22"/>
      <c r="E192" s="22"/>
      <c r="F192" s="22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5.5" customHeight="1" x14ac:dyDescent="0.3">
      <c r="A193" s="22"/>
      <c r="B193" s="22"/>
      <c r="C193" s="22"/>
      <c r="D193" s="22"/>
      <c r="E193" s="22"/>
      <c r="F193" s="22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5.5" customHeight="1" x14ac:dyDescent="0.3">
      <c r="A194" s="22"/>
      <c r="B194" s="22"/>
      <c r="C194" s="22"/>
      <c r="D194" s="22"/>
      <c r="E194" s="22"/>
      <c r="F194" s="22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5.5" customHeight="1" x14ac:dyDescent="0.3">
      <c r="A195" s="22"/>
      <c r="B195" s="22"/>
      <c r="C195" s="22"/>
      <c r="D195" s="22"/>
      <c r="E195" s="22"/>
      <c r="F195" s="22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5.5" customHeight="1" x14ac:dyDescent="0.3">
      <c r="A196" s="22"/>
      <c r="B196" s="22"/>
      <c r="C196" s="22"/>
      <c r="D196" s="22"/>
      <c r="E196" s="22"/>
      <c r="F196" s="22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5.5" customHeight="1" x14ac:dyDescent="0.3">
      <c r="A197" s="22"/>
      <c r="B197" s="22"/>
      <c r="C197" s="22"/>
      <c r="D197" s="22"/>
      <c r="E197" s="22"/>
      <c r="F197" s="2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5.5" customHeight="1" x14ac:dyDescent="0.3">
      <c r="A198" s="22"/>
      <c r="B198" s="22"/>
      <c r="C198" s="22"/>
      <c r="D198" s="22"/>
      <c r="E198" s="22"/>
      <c r="F198" s="22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5.5" customHeight="1" x14ac:dyDescent="0.3">
      <c r="A199" s="22"/>
      <c r="B199" s="22"/>
      <c r="C199" s="22"/>
      <c r="D199" s="22"/>
      <c r="E199" s="22"/>
      <c r="F199" s="22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5.5" customHeight="1" x14ac:dyDescent="0.3">
      <c r="A200" s="22"/>
      <c r="B200" s="22"/>
      <c r="C200" s="22"/>
      <c r="D200" s="22"/>
      <c r="E200" s="22"/>
      <c r="F200" s="22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5.5" customHeight="1" x14ac:dyDescent="0.3">
      <c r="A201" s="22"/>
      <c r="B201" s="22"/>
      <c r="C201" s="22"/>
      <c r="D201" s="22"/>
      <c r="E201" s="22"/>
      <c r="F201" s="22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5.5" customHeight="1" x14ac:dyDescent="0.3">
      <c r="A202" s="22"/>
      <c r="B202" s="22"/>
      <c r="C202" s="22"/>
      <c r="D202" s="22"/>
      <c r="E202" s="22"/>
      <c r="F202" s="22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5.5" customHeight="1" x14ac:dyDescent="0.3">
      <c r="A203" s="22"/>
      <c r="B203" s="22"/>
      <c r="C203" s="22"/>
      <c r="D203" s="22"/>
      <c r="E203" s="22"/>
      <c r="F203" s="22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5.5" customHeight="1" x14ac:dyDescent="0.3">
      <c r="A204" s="22"/>
      <c r="B204" s="22"/>
      <c r="C204" s="22"/>
      <c r="D204" s="22"/>
      <c r="E204" s="22"/>
      <c r="F204" s="22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5.5" customHeight="1" x14ac:dyDescent="0.3">
      <c r="A205" s="22"/>
      <c r="B205" s="22"/>
      <c r="C205" s="22"/>
      <c r="D205" s="22"/>
      <c r="E205" s="22"/>
      <c r="F205" s="22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5.5" customHeight="1" x14ac:dyDescent="0.3">
      <c r="A206" s="22"/>
      <c r="B206" s="22"/>
      <c r="C206" s="22"/>
      <c r="D206" s="22"/>
      <c r="E206" s="22"/>
      <c r="F206" s="22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5.5" customHeight="1" x14ac:dyDescent="0.3">
      <c r="A207" s="22"/>
      <c r="B207" s="22"/>
      <c r="C207" s="22"/>
      <c r="D207" s="22"/>
      <c r="E207" s="22"/>
      <c r="F207" s="22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5.5" customHeight="1" x14ac:dyDescent="0.3">
      <c r="A208" s="22"/>
      <c r="B208" s="22"/>
      <c r="C208" s="22"/>
      <c r="D208" s="22"/>
      <c r="E208" s="22"/>
      <c r="F208" s="22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5.5" customHeight="1" x14ac:dyDescent="0.3">
      <c r="A209" s="22"/>
      <c r="B209" s="22"/>
      <c r="C209" s="22"/>
      <c r="D209" s="22"/>
      <c r="E209" s="22"/>
      <c r="F209" s="2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5.5" customHeight="1" x14ac:dyDescent="0.3">
      <c r="A210" s="22"/>
      <c r="B210" s="22"/>
      <c r="C210" s="22"/>
      <c r="D210" s="22"/>
      <c r="E210" s="22"/>
      <c r="F210" s="22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5.5" customHeight="1" x14ac:dyDescent="0.3">
      <c r="A211" s="22"/>
      <c r="B211" s="22"/>
      <c r="C211" s="22"/>
      <c r="D211" s="22"/>
      <c r="E211" s="22"/>
      <c r="F211" s="22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5.5" customHeight="1" x14ac:dyDescent="0.3">
      <c r="A212" s="22"/>
      <c r="B212" s="22"/>
      <c r="C212" s="22"/>
      <c r="D212" s="22"/>
      <c r="E212" s="22"/>
      <c r="F212" s="22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5.5" customHeight="1" x14ac:dyDescent="0.3">
      <c r="A213" s="22"/>
      <c r="B213" s="22"/>
      <c r="C213" s="22"/>
      <c r="D213" s="22"/>
      <c r="E213" s="22"/>
      <c r="F213" s="22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5.5" customHeight="1" x14ac:dyDescent="0.3">
      <c r="A214" s="22"/>
      <c r="B214" s="22"/>
      <c r="C214" s="22"/>
      <c r="D214" s="22"/>
      <c r="E214" s="22"/>
      <c r="F214" s="22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5.5" customHeight="1" x14ac:dyDescent="0.3">
      <c r="A215" s="22"/>
      <c r="B215" s="22"/>
      <c r="C215" s="22"/>
      <c r="D215" s="22"/>
      <c r="E215" s="22"/>
      <c r="F215" s="22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5.5" customHeight="1" x14ac:dyDescent="0.3">
      <c r="A216" s="22"/>
      <c r="B216" s="22"/>
      <c r="C216" s="22"/>
      <c r="D216" s="22"/>
      <c r="E216" s="22"/>
      <c r="F216" s="22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5.5" customHeight="1" x14ac:dyDescent="0.3">
      <c r="A217" s="22"/>
      <c r="B217" s="22"/>
      <c r="C217" s="22"/>
      <c r="D217" s="22"/>
      <c r="E217" s="22"/>
      <c r="F217" s="2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5.5" customHeight="1" x14ac:dyDescent="0.3">
      <c r="A218" s="22"/>
      <c r="B218" s="22"/>
      <c r="C218" s="22"/>
      <c r="D218" s="22"/>
      <c r="E218" s="22"/>
      <c r="F218" s="22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5.5" customHeight="1" x14ac:dyDescent="0.3">
      <c r="A219" s="22"/>
      <c r="B219" s="22"/>
      <c r="C219" s="22"/>
      <c r="D219" s="22"/>
      <c r="E219" s="22"/>
      <c r="F219" s="22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5.5" customHeight="1" x14ac:dyDescent="0.3">
      <c r="A220" s="22"/>
      <c r="B220" s="22"/>
      <c r="C220" s="22"/>
      <c r="D220" s="22"/>
      <c r="E220" s="22"/>
      <c r="F220" s="22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5.5" customHeight="1" x14ac:dyDescent="0.3">
      <c r="A221" s="22"/>
      <c r="B221" s="22"/>
      <c r="C221" s="22"/>
      <c r="D221" s="22"/>
      <c r="E221" s="22"/>
      <c r="F221" s="2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5.5" customHeight="1" x14ac:dyDescent="0.3">
      <c r="A222" s="22"/>
      <c r="B222" s="22"/>
      <c r="C222" s="22"/>
      <c r="D222" s="22"/>
      <c r="E222" s="22"/>
      <c r="F222" s="22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5.5" customHeight="1" x14ac:dyDescent="0.3">
      <c r="A223" s="22"/>
      <c r="B223" s="22"/>
      <c r="C223" s="22"/>
      <c r="D223" s="22"/>
      <c r="E223" s="22"/>
      <c r="F223" s="22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5.5" customHeight="1" x14ac:dyDescent="0.3">
      <c r="A224" s="22"/>
      <c r="B224" s="22"/>
      <c r="C224" s="22"/>
      <c r="D224" s="22"/>
      <c r="E224" s="22"/>
      <c r="F224" s="22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5.5" customHeight="1" x14ac:dyDescent="0.3">
      <c r="A225" s="22"/>
      <c r="B225" s="22"/>
      <c r="C225" s="22"/>
      <c r="D225" s="22"/>
      <c r="E225" s="22"/>
      <c r="F225" s="2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5.5" customHeight="1" x14ac:dyDescent="0.3">
      <c r="A226" s="22"/>
      <c r="B226" s="22"/>
      <c r="C226" s="22"/>
      <c r="D226" s="22"/>
      <c r="E226" s="22"/>
      <c r="F226" s="22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5.5" customHeight="1" x14ac:dyDescent="0.3">
      <c r="A227" s="22"/>
      <c r="B227" s="22"/>
      <c r="C227" s="22"/>
      <c r="D227" s="22"/>
      <c r="E227" s="22"/>
      <c r="F227" s="22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5.5" customHeight="1" x14ac:dyDescent="0.3">
      <c r="A228" s="22"/>
      <c r="B228" s="22"/>
      <c r="C228" s="22"/>
      <c r="D228" s="22"/>
      <c r="E228" s="22"/>
      <c r="F228" s="22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5.5" customHeight="1" x14ac:dyDescent="0.3">
      <c r="A229" s="22"/>
      <c r="B229" s="22"/>
      <c r="C229" s="22"/>
      <c r="D229" s="22"/>
      <c r="E229" s="22"/>
      <c r="F229" s="22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5.5" customHeight="1" x14ac:dyDescent="0.3">
      <c r="A230" s="22"/>
      <c r="B230" s="22"/>
      <c r="C230" s="22"/>
      <c r="D230" s="22"/>
      <c r="E230" s="22"/>
      <c r="F230" s="2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5.5" customHeight="1" x14ac:dyDescent="0.3">
      <c r="A231" s="22"/>
      <c r="B231" s="22"/>
      <c r="C231" s="22"/>
      <c r="D231" s="22"/>
      <c r="E231" s="22"/>
      <c r="F231" s="2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5.5" customHeight="1" x14ac:dyDescent="0.3">
      <c r="A232" s="22"/>
      <c r="B232" s="22"/>
      <c r="C232" s="22"/>
      <c r="D232" s="22"/>
      <c r="E232" s="22"/>
      <c r="F232" s="2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5.5" customHeight="1" x14ac:dyDescent="0.3">
      <c r="A233" s="22"/>
      <c r="B233" s="22"/>
      <c r="C233" s="22"/>
      <c r="D233" s="22"/>
      <c r="E233" s="22"/>
      <c r="F233" s="2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5.5" customHeight="1" x14ac:dyDescent="0.3">
      <c r="A234" s="22"/>
      <c r="B234" s="22"/>
      <c r="C234" s="22"/>
      <c r="D234" s="22"/>
      <c r="E234" s="22"/>
      <c r="F234" s="2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5.5" customHeight="1" x14ac:dyDescent="0.3">
      <c r="A235" s="22"/>
      <c r="B235" s="22"/>
      <c r="C235" s="22"/>
      <c r="D235" s="22"/>
      <c r="E235" s="22"/>
      <c r="F235" s="2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5.5" customHeight="1" x14ac:dyDescent="0.3">
      <c r="A236" s="22"/>
      <c r="B236" s="22"/>
      <c r="C236" s="22"/>
      <c r="D236" s="22"/>
      <c r="E236" s="22"/>
      <c r="F236" s="2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5.5" customHeight="1" x14ac:dyDescent="0.3">
      <c r="A237" s="22"/>
      <c r="B237" s="22"/>
      <c r="C237" s="22"/>
      <c r="D237" s="22"/>
      <c r="E237" s="22"/>
      <c r="F237" s="2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5.5" customHeight="1" x14ac:dyDescent="0.3">
      <c r="A238" s="22"/>
      <c r="B238" s="22"/>
      <c r="C238" s="22"/>
      <c r="D238" s="22"/>
      <c r="E238" s="22"/>
      <c r="F238" s="2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5.5" customHeight="1" x14ac:dyDescent="0.3">
      <c r="A239" s="22"/>
      <c r="B239" s="22"/>
      <c r="C239" s="22"/>
      <c r="D239" s="22"/>
      <c r="E239" s="22"/>
      <c r="F239" s="2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5.5" customHeight="1" x14ac:dyDescent="0.3">
      <c r="A240" s="22"/>
      <c r="B240" s="22"/>
      <c r="C240" s="22"/>
      <c r="D240" s="22"/>
      <c r="E240" s="22"/>
      <c r="F240" s="2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5.5" customHeight="1" x14ac:dyDescent="0.3">
      <c r="A241" s="22"/>
      <c r="B241" s="22"/>
      <c r="C241" s="22"/>
      <c r="D241" s="22"/>
      <c r="E241" s="22"/>
      <c r="F241" s="2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5.5" customHeight="1" x14ac:dyDescent="0.3">
      <c r="A242" s="22"/>
      <c r="B242" s="22"/>
      <c r="C242" s="22"/>
      <c r="D242" s="22"/>
      <c r="E242" s="22"/>
      <c r="F242" s="2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5.5" customHeight="1" x14ac:dyDescent="0.3">
      <c r="A243" s="22"/>
      <c r="B243" s="22"/>
      <c r="C243" s="22"/>
      <c r="D243" s="22"/>
      <c r="E243" s="22"/>
      <c r="F243" s="2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5.5" customHeight="1" x14ac:dyDescent="0.3">
      <c r="A244" s="22"/>
      <c r="B244" s="22"/>
      <c r="C244" s="22"/>
      <c r="D244" s="22"/>
      <c r="E244" s="22"/>
      <c r="F244" s="2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5.5" customHeight="1" x14ac:dyDescent="0.3">
      <c r="A245" s="22"/>
      <c r="B245" s="22"/>
      <c r="C245" s="22"/>
      <c r="D245" s="22"/>
      <c r="E245" s="22"/>
      <c r="F245" s="2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5.5" customHeight="1" x14ac:dyDescent="0.3">
      <c r="A246" s="22"/>
      <c r="B246" s="22"/>
      <c r="C246" s="22"/>
      <c r="D246" s="22"/>
      <c r="E246" s="22"/>
      <c r="F246" s="2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5.5" customHeight="1" x14ac:dyDescent="0.3">
      <c r="A247" s="22"/>
      <c r="B247" s="22"/>
      <c r="C247" s="22"/>
      <c r="D247" s="22"/>
      <c r="E247" s="22"/>
      <c r="F247" s="2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5.5" customHeight="1" x14ac:dyDescent="0.3">
      <c r="A248" s="22"/>
      <c r="B248" s="22"/>
      <c r="C248" s="22"/>
      <c r="D248" s="22"/>
      <c r="E248" s="22"/>
      <c r="F248" s="2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5.5" customHeight="1" x14ac:dyDescent="0.3">
      <c r="A249" s="22"/>
      <c r="B249" s="22"/>
      <c r="C249" s="22"/>
      <c r="D249" s="22"/>
      <c r="E249" s="22"/>
      <c r="F249" s="2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5.5" customHeight="1" x14ac:dyDescent="0.3">
      <c r="A250" s="22"/>
      <c r="B250" s="22"/>
      <c r="C250" s="22"/>
      <c r="D250" s="22"/>
      <c r="E250" s="22"/>
      <c r="F250" s="2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5.5" customHeight="1" x14ac:dyDescent="0.3">
      <c r="A251" s="22"/>
      <c r="B251" s="22"/>
      <c r="C251" s="22"/>
      <c r="D251" s="22"/>
      <c r="E251" s="22"/>
      <c r="F251" s="2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5.5" customHeight="1" x14ac:dyDescent="0.3">
      <c r="A252" s="22"/>
      <c r="B252" s="22"/>
      <c r="C252" s="22"/>
      <c r="D252" s="22"/>
      <c r="E252" s="22"/>
      <c r="F252" s="2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5.5" customHeight="1" x14ac:dyDescent="0.3">
      <c r="A253" s="22"/>
      <c r="B253" s="22"/>
      <c r="C253" s="22"/>
      <c r="D253" s="22"/>
      <c r="E253" s="22"/>
      <c r="F253" s="2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5.5" customHeight="1" x14ac:dyDescent="0.3">
      <c r="A254" s="22"/>
      <c r="B254" s="22"/>
      <c r="C254" s="22"/>
      <c r="D254" s="22"/>
      <c r="E254" s="22"/>
      <c r="F254" s="2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5.5" customHeight="1" x14ac:dyDescent="0.3">
      <c r="A255" s="22"/>
      <c r="B255" s="22"/>
      <c r="C255" s="22"/>
      <c r="D255" s="22"/>
      <c r="E255" s="22"/>
      <c r="F255" s="2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5.5" customHeight="1" x14ac:dyDescent="0.3">
      <c r="A256" s="22"/>
      <c r="B256" s="22"/>
      <c r="C256" s="22"/>
      <c r="D256" s="22"/>
      <c r="E256" s="22"/>
      <c r="F256" s="2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5.5" customHeight="1" x14ac:dyDescent="0.3">
      <c r="A257" s="22"/>
      <c r="B257" s="22"/>
      <c r="C257" s="22"/>
      <c r="D257" s="22"/>
      <c r="E257" s="22"/>
      <c r="F257" s="2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5.5" customHeight="1" x14ac:dyDescent="0.3">
      <c r="A258" s="22"/>
      <c r="B258" s="22"/>
      <c r="C258" s="22"/>
      <c r="D258" s="22"/>
      <c r="E258" s="22"/>
      <c r="F258" s="2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5.5" customHeight="1" x14ac:dyDescent="0.3">
      <c r="A259" s="22"/>
      <c r="B259" s="22"/>
      <c r="C259" s="22"/>
      <c r="D259" s="22"/>
      <c r="E259" s="22"/>
      <c r="F259" s="2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5.5" customHeight="1" x14ac:dyDescent="0.3">
      <c r="A260" s="22"/>
      <c r="B260" s="22"/>
      <c r="C260" s="22"/>
      <c r="D260" s="22"/>
      <c r="E260" s="22"/>
      <c r="F260" s="2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5.5" customHeight="1" x14ac:dyDescent="0.3">
      <c r="A261" s="22"/>
      <c r="B261" s="22"/>
      <c r="C261" s="22"/>
      <c r="D261" s="22"/>
      <c r="E261" s="22"/>
      <c r="F261" s="2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5.5" customHeight="1" x14ac:dyDescent="0.3">
      <c r="A262" s="22"/>
      <c r="B262" s="22"/>
      <c r="C262" s="22"/>
      <c r="D262" s="22"/>
      <c r="E262" s="22"/>
      <c r="F262" s="2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5.5" customHeight="1" x14ac:dyDescent="0.3">
      <c r="A263" s="22"/>
      <c r="B263" s="22"/>
      <c r="C263" s="22"/>
      <c r="D263" s="22"/>
      <c r="E263" s="22"/>
      <c r="F263" s="2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5.5" customHeight="1" x14ac:dyDescent="0.3">
      <c r="A264" s="22"/>
      <c r="B264" s="22"/>
      <c r="C264" s="22"/>
      <c r="D264" s="22"/>
      <c r="E264" s="22"/>
      <c r="F264" s="2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5.5" customHeight="1" x14ac:dyDescent="0.3">
      <c r="A265" s="22"/>
      <c r="B265" s="22"/>
      <c r="C265" s="22"/>
      <c r="D265" s="22"/>
      <c r="E265" s="22"/>
      <c r="F265" s="2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5.5" customHeight="1" x14ac:dyDescent="0.3">
      <c r="A266" s="22"/>
      <c r="B266" s="22"/>
      <c r="C266" s="22"/>
      <c r="D266" s="22"/>
      <c r="E266" s="22"/>
      <c r="F266" s="2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5.5" customHeight="1" x14ac:dyDescent="0.3">
      <c r="A267" s="22"/>
      <c r="B267" s="22"/>
      <c r="C267" s="22"/>
      <c r="D267" s="22"/>
      <c r="E267" s="22"/>
      <c r="F267" s="2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5.5" customHeight="1" x14ac:dyDescent="0.3">
      <c r="A268" s="22"/>
      <c r="B268" s="22"/>
      <c r="C268" s="22"/>
      <c r="D268" s="22"/>
      <c r="E268" s="22"/>
      <c r="F268" s="2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5.5" customHeight="1" x14ac:dyDescent="0.3">
      <c r="A269" s="22"/>
      <c r="B269" s="22"/>
      <c r="C269" s="22"/>
      <c r="D269" s="22"/>
      <c r="E269" s="22"/>
      <c r="F269" s="2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5.5" customHeight="1" x14ac:dyDescent="0.3">
      <c r="A270" s="22"/>
      <c r="B270" s="22"/>
      <c r="C270" s="22"/>
      <c r="D270" s="22"/>
      <c r="E270" s="22"/>
      <c r="F270" s="2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5.5" customHeight="1" x14ac:dyDescent="0.3">
      <c r="A271" s="22"/>
      <c r="B271" s="22"/>
      <c r="C271" s="22"/>
      <c r="D271" s="22"/>
      <c r="E271" s="22"/>
      <c r="F271" s="2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5.5" customHeight="1" x14ac:dyDescent="0.3">
      <c r="A272" s="22"/>
      <c r="B272" s="22"/>
      <c r="C272" s="22"/>
      <c r="D272" s="22"/>
      <c r="E272" s="22"/>
      <c r="F272" s="2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5.5" customHeight="1" x14ac:dyDescent="0.3">
      <c r="A273" s="22"/>
      <c r="B273" s="22"/>
      <c r="C273" s="22"/>
      <c r="D273" s="22"/>
      <c r="E273" s="22"/>
      <c r="F273" s="2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5.5" customHeight="1" x14ac:dyDescent="0.3">
      <c r="A274" s="22"/>
      <c r="B274" s="22"/>
      <c r="C274" s="22"/>
      <c r="D274" s="22"/>
      <c r="E274" s="22"/>
      <c r="F274" s="2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5.5" customHeight="1" x14ac:dyDescent="0.3">
      <c r="A275" s="22"/>
      <c r="B275" s="22"/>
      <c r="C275" s="22"/>
      <c r="D275" s="22"/>
      <c r="E275" s="22"/>
      <c r="F275" s="2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5.5" customHeight="1" x14ac:dyDescent="0.3">
      <c r="A276" s="22"/>
      <c r="B276" s="22"/>
      <c r="C276" s="22"/>
      <c r="D276" s="22"/>
      <c r="E276" s="22"/>
      <c r="F276" s="2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5.5" customHeight="1" x14ac:dyDescent="0.3">
      <c r="A277" s="22"/>
      <c r="B277" s="22"/>
      <c r="C277" s="22"/>
      <c r="D277" s="22"/>
      <c r="E277" s="22"/>
      <c r="F277" s="2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5.5" customHeight="1" x14ac:dyDescent="0.3">
      <c r="A278" s="22"/>
      <c r="B278" s="22"/>
      <c r="C278" s="22"/>
      <c r="D278" s="22"/>
      <c r="E278" s="22"/>
      <c r="F278" s="2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5.5" customHeight="1" x14ac:dyDescent="0.3">
      <c r="A279" s="22"/>
      <c r="B279" s="22"/>
      <c r="C279" s="22"/>
      <c r="D279" s="22"/>
      <c r="E279" s="22"/>
      <c r="F279" s="2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5.5" customHeight="1" x14ac:dyDescent="0.3">
      <c r="A280" s="22"/>
      <c r="B280" s="22"/>
      <c r="C280" s="22"/>
      <c r="D280" s="22"/>
      <c r="E280" s="22"/>
      <c r="F280" s="2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5.5" customHeight="1" x14ac:dyDescent="0.3">
      <c r="A281" s="22"/>
      <c r="B281" s="22"/>
      <c r="C281" s="22"/>
      <c r="D281" s="22"/>
      <c r="E281" s="22"/>
      <c r="F281" s="2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5.5" customHeight="1" x14ac:dyDescent="0.3">
      <c r="A282" s="22"/>
      <c r="B282" s="22"/>
      <c r="C282" s="22"/>
      <c r="D282" s="22"/>
      <c r="E282" s="22"/>
      <c r="F282" s="2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5.5" customHeight="1" x14ac:dyDescent="0.3">
      <c r="A283" s="22"/>
      <c r="B283" s="22"/>
      <c r="C283" s="22"/>
      <c r="D283" s="22"/>
      <c r="E283" s="22"/>
      <c r="F283" s="2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5.5" customHeight="1" x14ac:dyDescent="0.3">
      <c r="A284" s="22"/>
      <c r="B284" s="22"/>
      <c r="C284" s="22"/>
      <c r="D284" s="22"/>
      <c r="E284" s="22"/>
      <c r="F284" s="2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5.5" customHeight="1" x14ac:dyDescent="0.3">
      <c r="A285" s="22"/>
      <c r="B285" s="22"/>
      <c r="C285" s="22"/>
      <c r="D285" s="22"/>
      <c r="E285" s="22"/>
      <c r="F285" s="2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5.5" customHeight="1" x14ac:dyDescent="0.3">
      <c r="A286" s="22"/>
      <c r="B286" s="22"/>
      <c r="C286" s="22"/>
      <c r="D286" s="22"/>
      <c r="E286" s="22"/>
      <c r="F286" s="2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5.5" customHeight="1" x14ac:dyDescent="0.3">
      <c r="A287" s="22"/>
      <c r="B287" s="22"/>
      <c r="C287" s="22"/>
      <c r="D287" s="22"/>
      <c r="E287" s="22"/>
      <c r="F287" s="2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5.5" customHeight="1" x14ac:dyDescent="0.3">
      <c r="A288" s="22"/>
      <c r="B288" s="22"/>
      <c r="C288" s="22"/>
      <c r="D288" s="22"/>
      <c r="E288" s="22"/>
      <c r="F288" s="2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5.5" customHeight="1" x14ac:dyDescent="0.3">
      <c r="A289" s="22"/>
      <c r="B289" s="22"/>
      <c r="C289" s="22"/>
      <c r="D289" s="22"/>
      <c r="E289" s="22"/>
      <c r="F289" s="2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5.5" customHeight="1" x14ac:dyDescent="0.3">
      <c r="A290" s="22"/>
      <c r="B290" s="22"/>
      <c r="C290" s="22"/>
      <c r="D290" s="22"/>
      <c r="E290" s="22"/>
      <c r="F290" s="2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5.5" customHeight="1" x14ac:dyDescent="0.3">
      <c r="A291" s="22"/>
      <c r="B291" s="22"/>
      <c r="C291" s="22"/>
      <c r="D291" s="22"/>
      <c r="E291" s="22"/>
      <c r="F291" s="2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5.5" customHeight="1" x14ac:dyDescent="0.3">
      <c r="A292" s="22"/>
      <c r="B292" s="22"/>
      <c r="C292" s="22"/>
      <c r="D292" s="22"/>
      <c r="E292" s="22"/>
      <c r="F292" s="2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5.5" customHeight="1" x14ac:dyDescent="0.3">
      <c r="A293" s="22"/>
      <c r="B293" s="22"/>
      <c r="C293" s="22"/>
      <c r="D293" s="22"/>
      <c r="E293" s="22"/>
      <c r="F293" s="2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5.5" customHeight="1" x14ac:dyDescent="0.3">
      <c r="A294" s="22"/>
      <c r="B294" s="22"/>
      <c r="C294" s="22"/>
      <c r="D294" s="22"/>
      <c r="E294" s="22"/>
      <c r="F294" s="2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5.5" customHeight="1" x14ac:dyDescent="0.3">
      <c r="A295" s="22"/>
      <c r="B295" s="22"/>
      <c r="C295" s="22"/>
      <c r="D295" s="22"/>
      <c r="E295" s="22"/>
      <c r="F295" s="2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5.5" customHeight="1" x14ac:dyDescent="0.3">
      <c r="A296" s="22"/>
      <c r="B296" s="22"/>
      <c r="C296" s="22"/>
      <c r="D296" s="22"/>
      <c r="E296" s="22"/>
      <c r="F296" s="2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5.5" customHeight="1" x14ac:dyDescent="0.3">
      <c r="A297" s="22"/>
      <c r="B297" s="22"/>
      <c r="C297" s="22"/>
      <c r="D297" s="22"/>
      <c r="E297" s="22"/>
      <c r="F297" s="2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5.5" customHeight="1" x14ac:dyDescent="0.3">
      <c r="A298" s="22"/>
      <c r="B298" s="22"/>
      <c r="C298" s="22"/>
      <c r="D298" s="22"/>
      <c r="E298" s="22"/>
      <c r="F298" s="2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5.5" customHeight="1" x14ac:dyDescent="0.3">
      <c r="A299" s="22"/>
      <c r="B299" s="22"/>
      <c r="C299" s="22"/>
      <c r="D299" s="22"/>
      <c r="E299" s="22"/>
      <c r="F299" s="2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5.5" customHeight="1" x14ac:dyDescent="0.3">
      <c r="A300" s="22"/>
      <c r="B300" s="22"/>
      <c r="C300" s="22"/>
      <c r="D300" s="22"/>
      <c r="E300" s="22"/>
      <c r="F300" s="2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5.5" customHeight="1" x14ac:dyDescent="0.3">
      <c r="A301" s="22"/>
      <c r="B301" s="22"/>
      <c r="C301" s="22"/>
      <c r="D301" s="22"/>
      <c r="E301" s="22"/>
      <c r="F301" s="2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5.5" customHeight="1" x14ac:dyDescent="0.3">
      <c r="A302" s="22"/>
      <c r="B302" s="22"/>
      <c r="C302" s="22"/>
      <c r="D302" s="22"/>
      <c r="E302" s="22"/>
      <c r="F302" s="2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5.5" customHeight="1" x14ac:dyDescent="0.3">
      <c r="A303" s="22"/>
      <c r="B303" s="22"/>
      <c r="C303" s="22"/>
      <c r="D303" s="22"/>
      <c r="E303" s="22"/>
      <c r="F303" s="2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5.5" customHeight="1" x14ac:dyDescent="0.3">
      <c r="A304" s="22"/>
      <c r="B304" s="22"/>
      <c r="C304" s="22"/>
      <c r="D304" s="22"/>
      <c r="E304" s="22"/>
      <c r="F304" s="2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5.5" customHeight="1" x14ac:dyDescent="0.3">
      <c r="A305" s="22"/>
      <c r="B305" s="22"/>
      <c r="C305" s="22"/>
      <c r="D305" s="22"/>
      <c r="E305" s="22"/>
      <c r="F305" s="2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5.5" customHeight="1" x14ac:dyDescent="0.3">
      <c r="A306" s="22"/>
      <c r="B306" s="22"/>
      <c r="C306" s="22"/>
      <c r="D306" s="22"/>
      <c r="E306" s="22"/>
      <c r="F306" s="2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5.5" customHeight="1" x14ac:dyDescent="0.3">
      <c r="A307" s="22"/>
      <c r="B307" s="22"/>
      <c r="C307" s="22"/>
      <c r="D307" s="22"/>
      <c r="E307" s="22"/>
      <c r="F307" s="2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5.5" customHeight="1" x14ac:dyDescent="0.3">
      <c r="A308" s="22"/>
      <c r="B308" s="22"/>
      <c r="C308" s="22"/>
      <c r="D308" s="22"/>
      <c r="E308" s="22"/>
      <c r="F308" s="2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5.5" customHeight="1" x14ac:dyDescent="0.3">
      <c r="A309" s="22"/>
      <c r="B309" s="22"/>
      <c r="C309" s="22"/>
      <c r="D309" s="22"/>
      <c r="E309" s="22"/>
      <c r="F309" s="2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5.5" customHeight="1" x14ac:dyDescent="0.3">
      <c r="A310" s="22"/>
      <c r="B310" s="22"/>
      <c r="C310" s="22"/>
      <c r="D310" s="22"/>
      <c r="E310" s="22"/>
      <c r="F310" s="2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5.5" customHeight="1" x14ac:dyDescent="0.3">
      <c r="A311" s="22"/>
      <c r="B311" s="22"/>
      <c r="C311" s="22"/>
      <c r="D311" s="22"/>
      <c r="E311" s="22"/>
      <c r="F311" s="2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5.5" customHeight="1" x14ac:dyDescent="0.3">
      <c r="A312" s="22"/>
      <c r="B312" s="22"/>
      <c r="C312" s="22"/>
      <c r="D312" s="22"/>
      <c r="E312" s="22"/>
      <c r="F312" s="2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5.5" customHeight="1" x14ac:dyDescent="0.3">
      <c r="A313" s="22"/>
      <c r="B313" s="22"/>
      <c r="C313" s="22"/>
      <c r="D313" s="22"/>
      <c r="E313" s="22"/>
      <c r="F313" s="2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5.5" customHeight="1" x14ac:dyDescent="0.3">
      <c r="A314" s="22"/>
      <c r="B314" s="22"/>
      <c r="C314" s="22"/>
      <c r="D314" s="22"/>
      <c r="E314" s="22"/>
      <c r="F314" s="2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5.5" customHeight="1" x14ac:dyDescent="0.3">
      <c r="A315" s="22"/>
      <c r="B315" s="22"/>
      <c r="C315" s="22"/>
      <c r="D315" s="22"/>
      <c r="E315" s="22"/>
      <c r="F315" s="2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5.5" customHeight="1" x14ac:dyDescent="0.3">
      <c r="A316" s="22"/>
      <c r="B316" s="22"/>
      <c r="C316" s="22"/>
      <c r="D316" s="22"/>
      <c r="E316" s="22"/>
      <c r="F316" s="2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5.5" customHeight="1" x14ac:dyDescent="0.3">
      <c r="A317" s="22"/>
      <c r="B317" s="22"/>
      <c r="C317" s="22"/>
      <c r="D317" s="22"/>
      <c r="E317" s="22"/>
      <c r="F317" s="2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5.5" customHeight="1" x14ac:dyDescent="0.3">
      <c r="A318" s="22"/>
      <c r="B318" s="22"/>
      <c r="C318" s="22"/>
      <c r="D318" s="22"/>
      <c r="E318" s="22"/>
      <c r="F318" s="2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5.5" customHeight="1" x14ac:dyDescent="0.3">
      <c r="A319" s="22"/>
      <c r="B319" s="22"/>
      <c r="C319" s="22"/>
      <c r="D319" s="22"/>
      <c r="E319" s="22"/>
      <c r="F319" s="2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5.5" customHeight="1" x14ac:dyDescent="0.3">
      <c r="A320" s="22"/>
      <c r="B320" s="22"/>
      <c r="C320" s="22"/>
      <c r="D320" s="22"/>
      <c r="E320" s="22"/>
      <c r="F320" s="2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5.5" customHeight="1" x14ac:dyDescent="0.3">
      <c r="A321" s="22"/>
      <c r="B321" s="22"/>
      <c r="C321" s="22"/>
      <c r="D321" s="22"/>
      <c r="E321" s="22"/>
      <c r="F321" s="2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5.5" customHeight="1" x14ac:dyDescent="0.3">
      <c r="A322" s="22"/>
      <c r="B322" s="22"/>
      <c r="C322" s="22"/>
      <c r="D322" s="22"/>
      <c r="E322" s="22"/>
      <c r="F322" s="2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5.5" customHeight="1" x14ac:dyDescent="0.3">
      <c r="A323" s="22"/>
      <c r="B323" s="22"/>
      <c r="C323" s="22"/>
      <c r="D323" s="22"/>
      <c r="E323" s="22"/>
      <c r="F323" s="2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5.5" customHeight="1" x14ac:dyDescent="0.3">
      <c r="A324" s="22"/>
      <c r="B324" s="22"/>
      <c r="C324" s="22"/>
      <c r="D324" s="22"/>
      <c r="E324" s="22"/>
      <c r="F324" s="2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5.5" customHeight="1" x14ac:dyDescent="0.3">
      <c r="A325" s="22"/>
      <c r="B325" s="22"/>
      <c r="C325" s="22"/>
      <c r="D325" s="22"/>
      <c r="E325" s="22"/>
      <c r="F325" s="2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5.5" customHeight="1" x14ac:dyDescent="0.3">
      <c r="A326" s="22"/>
      <c r="B326" s="22"/>
      <c r="C326" s="22"/>
      <c r="D326" s="22"/>
      <c r="E326" s="22"/>
      <c r="F326" s="2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5.5" customHeight="1" x14ac:dyDescent="0.3">
      <c r="A327" s="22"/>
      <c r="B327" s="22"/>
      <c r="C327" s="22"/>
      <c r="D327" s="22"/>
      <c r="E327" s="22"/>
      <c r="F327" s="2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5.5" customHeight="1" x14ac:dyDescent="0.3">
      <c r="A328" s="22"/>
      <c r="B328" s="22"/>
      <c r="C328" s="22"/>
      <c r="D328" s="22"/>
      <c r="E328" s="22"/>
      <c r="F328" s="2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5.5" customHeight="1" x14ac:dyDescent="0.3">
      <c r="A329" s="22"/>
      <c r="B329" s="22"/>
      <c r="C329" s="22"/>
      <c r="D329" s="22"/>
      <c r="E329" s="22"/>
      <c r="F329" s="2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5.5" customHeight="1" x14ac:dyDescent="0.3">
      <c r="A330" s="22"/>
      <c r="B330" s="22"/>
      <c r="C330" s="22"/>
      <c r="D330" s="22"/>
      <c r="E330" s="22"/>
      <c r="F330" s="2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5.5" customHeight="1" x14ac:dyDescent="0.3">
      <c r="A331" s="22"/>
      <c r="B331" s="22"/>
      <c r="C331" s="22"/>
      <c r="D331" s="22"/>
      <c r="E331" s="22"/>
      <c r="F331" s="2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5.5" customHeight="1" x14ac:dyDescent="0.3">
      <c r="A332" s="22"/>
      <c r="B332" s="22"/>
      <c r="C332" s="22"/>
      <c r="D332" s="22"/>
      <c r="E332" s="22"/>
      <c r="F332" s="2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5.5" customHeight="1" x14ac:dyDescent="0.3">
      <c r="A333" s="22"/>
      <c r="B333" s="22"/>
      <c r="C333" s="22"/>
      <c r="D333" s="22"/>
      <c r="E333" s="22"/>
      <c r="F333" s="2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5.5" customHeight="1" x14ac:dyDescent="0.3">
      <c r="A334" s="22"/>
      <c r="B334" s="22"/>
      <c r="C334" s="22"/>
      <c r="D334" s="22"/>
      <c r="E334" s="22"/>
      <c r="F334" s="2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5.5" customHeight="1" x14ac:dyDescent="0.3">
      <c r="A335" s="22"/>
      <c r="B335" s="22"/>
      <c r="C335" s="22"/>
      <c r="D335" s="22"/>
      <c r="E335" s="22"/>
      <c r="F335" s="2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5.5" customHeight="1" x14ac:dyDescent="0.3">
      <c r="A336" s="22"/>
      <c r="B336" s="22"/>
      <c r="C336" s="22"/>
      <c r="D336" s="22"/>
      <c r="E336" s="22"/>
      <c r="F336" s="2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5.5" customHeight="1" x14ac:dyDescent="0.3">
      <c r="A337" s="22"/>
      <c r="B337" s="22"/>
      <c r="C337" s="22"/>
      <c r="D337" s="22"/>
      <c r="E337" s="22"/>
      <c r="F337" s="2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5.5" customHeight="1" x14ac:dyDescent="0.3">
      <c r="A338" s="22"/>
      <c r="B338" s="22"/>
      <c r="C338" s="22"/>
      <c r="D338" s="22"/>
      <c r="E338" s="22"/>
      <c r="F338" s="2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5.5" customHeight="1" x14ac:dyDescent="0.3">
      <c r="A339" s="22"/>
      <c r="B339" s="22"/>
      <c r="C339" s="22"/>
      <c r="D339" s="22"/>
      <c r="E339" s="22"/>
      <c r="F339" s="2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5.5" customHeight="1" x14ac:dyDescent="0.3">
      <c r="A340" s="22"/>
      <c r="B340" s="22"/>
      <c r="C340" s="22"/>
      <c r="D340" s="22"/>
      <c r="E340" s="22"/>
      <c r="F340" s="2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5.5" customHeight="1" x14ac:dyDescent="0.3">
      <c r="A341" s="22"/>
      <c r="B341" s="22"/>
      <c r="C341" s="22"/>
      <c r="D341" s="22"/>
      <c r="E341" s="22"/>
      <c r="F341" s="2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5.5" customHeight="1" x14ac:dyDescent="0.3">
      <c r="A342" s="22"/>
      <c r="B342" s="22"/>
      <c r="C342" s="22"/>
      <c r="D342" s="22"/>
      <c r="E342" s="22"/>
      <c r="F342" s="2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5.5" customHeight="1" x14ac:dyDescent="0.3">
      <c r="A343" s="22"/>
      <c r="B343" s="22"/>
      <c r="C343" s="22"/>
      <c r="D343" s="22"/>
      <c r="E343" s="22"/>
      <c r="F343" s="2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5.5" customHeight="1" x14ac:dyDescent="0.3">
      <c r="A344" s="22"/>
      <c r="B344" s="22"/>
      <c r="C344" s="22"/>
      <c r="D344" s="22"/>
      <c r="E344" s="22"/>
      <c r="F344" s="2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5.5" customHeight="1" x14ac:dyDescent="0.3">
      <c r="A345" s="22"/>
      <c r="B345" s="22"/>
      <c r="C345" s="22"/>
      <c r="D345" s="22"/>
      <c r="E345" s="22"/>
      <c r="F345" s="2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5.5" customHeight="1" x14ac:dyDescent="0.3">
      <c r="A346" s="22"/>
      <c r="B346" s="22"/>
      <c r="C346" s="22"/>
      <c r="D346" s="22"/>
      <c r="E346" s="22"/>
      <c r="F346" s="2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5.5" customHeight="1" x14ac:dyDescent="0.3">
      <c r="A347" s="22"/>
      <c r="B347" s="22"/>
      <c r="C347" s="22"/>
      <c r="D347" s="22"/>
      <c r="E347" s="22"/>
      <c r="F347" s="2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5.5" customHeight="1" x14ac:dyDescent="0.3">
      <c r="A348" s="22"/>
      <c r="B348" s="22"/>
      <c r="C348" s="22"/>
      <c r="D348" s="22"/>
      <c r="E348" s="22"/>
      <c r="F348" s="2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5.5" customHeight="1" x14ac:dyDescent="0.3">
      <c r="A349" s="22"/>
      <c r="B349" s="22"/>
      <c r="C349" s="22"/>
      <c r="D349" s="22"/>
      <c r="E349" s="22"/>
      <c r="F349" s="2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5.5" customHeight="1" x14ac:dyDescent="0.3">
      <c r="A350" s="22"/>
      <c r="B350" s="22"/>
      <c r="C350" s="22"/>
      <c r="D350" s="22"/>
      <c r="E350" s="22"/>
      <c r="F350" s="2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5.5" customHeight="1" x14ac:dyDescent="0.3">
      <c r="A351" s="22"/>
      <c r="B351" s="22"/>
      <c r="C351" s="22"/>
      <c r="D351" s="22"/>
      <c r="E351" s="22"/>
      <c r="F351" s="2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5.5" customHeight="1" x14ac:dyDescent="0.3">
      <c r="A352" s="22"/>
      <c r="B352" s="22"/>
      <c r="C352" s="22"/>
      <c r="D352" s="22"/>
      <c r="E352" s="22"/>
      <c r="F352" s="2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5.5" customHeight="1" x14ac:dyDescent="0.3">
      <c r="A353" s="22"/>
      <c r="B353" s="22"/>
      <c r="C353" s="22"/>
      <c r="D353" s="22"/>
      <c r="E353" s="22"/>
      <c r="F353" s="2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5.5" customHeight="1" x14ac:dyDescent="0.3">
      <c r="A354" s="22"/>
      <c r="B354" s="22"/>
      <c r="C354" s="22"/>
      <c r="D354" s="22"/>
      <c r="E354" s="22"/>
      <c r="F354" s="2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5.5" customHeight="1" x14ac:dyDescent="0.3">
      <c r="A355" s="22"/>
      <c r="B355" s="22"/>
      <c r="C355" s="22"/>
      <c r="D355" s="22"/>
      <c r="E355" s="22"/>
      <c r="F355" s="2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5.5" customHeight="1" x14ac:dyDescent="0.3">
      <c r="A356" s="22"/>
      <c r="B356" s="22"/>
      <c r="C356" s="22"/>
      <c r="D356" s="22"/>
      <c r="E356" s="22"/>
      <c r="F356" s="2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5.5" customHeight="1" x14ac:dyDescent="0.3">
      <c r="A357" s="22"/>
      <c r="B357" s="22"/>
      <c r="C357" s="22"/>
      <c r="D357" s="22"/>
      <c r="E357" s="22"/>
      <c r="F357" s="2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5.5" customHeight="1" x14ac:dyDescent="0.3">
      <c r="A358" s="22"/>
      <c r="B358" s="22"/>
      <c r="C358" s="22"/>
      <c r="D358" s="22"/>
      <c r="E358" s="22"/>
      <c r="F358" s="2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5.5" customHeight="1" x14ac:dyDescent="0.3">
      <c r="A359" s="22"/>
      <c r="B359" s="22"/>
      <c r="C359" s="22"/>
      <c r="D359" s="22"/>
      <c r="E359" s="22"/>
      <c r="F359" s="2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5.5" customHeight="1" x14ac:dyDescent="0.3">
      <c r="A360" s="22"/>
      <c r="B360" s="22"/>
      <c r="C360" s="22"/>
      <c r="D360" s="22"/>
      <c r="E360" s="22"/>
      <c r="F360" s="2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5.5" customHeight="1" x14ac:dyDescent="0.3">
      <c r="A361" s="22"/>
      <c r="B361" s="22"/>
      <c r="C361" s="22"/>
      <c r="D361" s="22"/>
      <c r="E361" s="22"/>
      <c r="F361" s="2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5.5" customHeight="1" x14ac:dyDescent="0.3">
      <c r="A362" s="22"/>
      <c r="B362" s="22"/>
      <c r="C362" s="22"/>
      <c r="D362" s="22"/>
      <c r="E362" s="22"/>
      <c r="F362" s="2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5.5" customHeight="1" x14ac:dyDescent="0.3">
      <c r="A363" s="22"/>
      <c r="B363" s="22"/>
      <c r="C363" s="22"/>
      <c r="D363" s="22"/>
      <c r="E363" s="22"/>
      <c r="F363" s="2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5.5" customHeight="1" x14ac:dyDescent="0.3">
      <c r="A364" s="22"/>
      <c r="B364" s="22"/>
      <c r="C364" s="22"/>
      <c r="D364" s="22"/>
      <c r="E364" s="22"/>
      <c r="F364" s="2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5.5" customHeight="1" x14ac:dyDescent="0.3">
      <c r="A365" s="22"/>
      <c r="B365" s="22"/>
      <c r="C365" s="22"/>
      <c r="D365" s="22"/>
      <c r="E365" s="22"/>
      <c r="F365" s="2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5.5" customHeight="1" x14ac:dyDescent="0.3">
      <c r="A366" s="22"/>
      <c r="B366" s="22"/>
      <c r="C366" s="22"/>
      <c r="D366" s="22"/>
      <c r="E366" s="22"/>
      <c r="F366" s="2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5.5" customHeight="1" x14ac:dyDescent="0.3">
      <c r="A367" s="22"/>
      <c r="B367" s="22"/>
      <c r="C367" s="22"/>
      <c r="D367" s="22"/>
      <c r="E367" s="22"/>
      <c r="F367" s="2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5.5" customHeight="1" x14ac:dyDescent="0.3">
      <c r="A368" s="22"/>
      <c r="B368" s="22"/>
      <c r="C368" s="22"/>
      <c r="D368" s="22"/>
      <c r="E368" s="22"/>
      <c r="F368" s="2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5.5" customHeight="1" x14ac:dyDescent="0.3">
      <c r="A369" s="22"/>
      <c r="B369" s="22"/>
      <c r="C369" s="22"/>
      <c r="D369" s="22"/>
      <c r="E369" s="22"/>
      <c r="F369" s="2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5.5" customHeight="1" x14ac:dyDescent="0.3">
      <c r="A370" s="22"/>
      <c r="B370" s="22"/>
      <c r="C370" s="22"/>
      <c r="D370" s="22"/>
      <c r="E370" s="22"/>
      <c r="F370" s="2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5.5" customHeight="1" x14ac:dyDescent="0.3">
      <c r="A371" s="22"/>
      <c r="B371" s="22"/>
      <c r="C371" s="22"/>
      <c r="D371" s="22"/>
      <c r="E371" s="22"/>
      <c r="F371" s="2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5.5" customHeight="1" x14ac:dyDescent="0.3">
      <c r="A372" s="22"/>
      <c r="B372" s="22"/>
      <c r="C372" s="22"/>
      <c r="D372" s="22"/>
      <c r="E372" s="22"/>
      <c r="F372" s="2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5.5" customHeight="1" x14ac:dyDescent="0.3">
      <c r="A373" s="22"/>
      <c r="B373" s="22"/>
      <c r="C373" s="22"/>
      <c r="D373" s="22"/>
      <c r="E373" s="22"/>
      <c r="F373" s="2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5.5" customHeight="1" x14ac:dyDescent="0.3">
      <c r="A374" s="22"/>
      <c r="B374" s="22"/>
      <c r="C374" s="22"/>
      <c r="D374" s="22"/>
      <c r="E374" s="22"/>
      <c r="F374" s="2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5.5" customHeight="1" x14ac:dyDescent="0.3">
      <c r="A375" s="22"/>
      <c r="B375" s="22"/>
      <c r="C375" s="22"/>
      <c r="D375" s="22"/>
      <c r="E375" s="22"/>
      <c r="F375" s="2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5.5" customHeight="1" x14ac:dyDescent="0.3">
      <c r="A376" s="22"/>
      <c r="B376" s="22"/>
      <c r="C376" s="22"/>
      <c r="D376" s="22"/>
      <c r="E376" s="22"/>
      <c r="F376" s="2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5.5" customHeight="1" x14ac:dyDescent="0.3">
      <c r="A377" s="22"/>
      <c r="B377" s="22"/>
      <c r="C377" s="22"/>
      <c r="D377" s="22"/>
      <c r="E377" s="22"/>
      <c r="F377" s="2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5.5" customHeight="1" x14ac:dyDescent="0.3">
      <c r="A378" s="22"/>
      <c r="B378" s="22"/>
      <c r="C378" s="22"/>
      <c r="D378" s="22"/>
      <c r="E378" s="22"/>
      <c r="F378" s="2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5.5" customHeight="1" x14ac:dyDescent="0.3">
      <c r="A379" s="22"/>
      <c r="B379" s="22"/>
      <c r="C379" s="22"/>
      <c r="D379" s="22"/>
      <c r="E379" s="22"/>
      <c r="F379" s="2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5.5" customHeight="1" x14ac:dyDescent="0.3">
      <c r="A380" s="22"/>
      <c r="B380" s="22"/>
      <c r="C380" s="22"/>
      <c r="D380" s="22"/>
      <c r="E380" s="22"/>
      <c r="F380" s="2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5.5" customHeight="1" x14ac:dyDescent="0.3">
      <c r="A381" s="22"/>
      <c r="B381" s="22"/>
      <c r="C381" s="22"/>
      <c r="D381" s="22"/>
      <c r="E381" s="22"/>
      <c r="F381" s="2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5.5" customHeight="1" x14ac:dyDescent="0.3">
      <c r="A382" s="22"/>
      <c r="B382" s="22"/>
      <c r="C382" s="22"/>
      <c r="D382" s="22"/>
      <c r="E382" s="22"/>
      <c r="F382" s="2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5.5" customHeight="1" x14ac:dyDescent="0.3">
      <c r="A383" s="22"/>
      <c r="B383" s="22"/>
      <c r="C383" s="22"/>
      <c r="D383" s="22"/>
      <c r="E383" s="22"/>
      <c r="F383" s="2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5.5" customHeight="1" x14ac:dyDescent="0.3">
      <c r="A384" s="22"/>
      <c r="B384" s="22"/>
      <c r="C384" s="22"/>
      <c r="D384" s="22"/>
      <c r="E384" s="22"/>
      <c r="F384" s="2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5.5" customHeight="1" x14ac:dyDescent="0.3">
      <c r="A385" s="22"/>
      <c r="B385" s="22"/>
      <c r="C385" s="22"/>
      <c r="D385" s="22"/>
      <c r="E385" s="22"/>
      <c r="F385" s="2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5.5" customHeight="1" x14ac:dyDescent="0.3">
      <c r="A386" s="22"/>
      <c r="B386" s="22"/>
      <c r="C386" s="22"/>
      <c r="D386" s="22"/>
      <c r="E386" s="22"/>
      <c r="F386" s="2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5.5" customHeight="1" x14ac:dyDescent="0.3">
      <c r="A387" s="22"/>
      <c r="B387" s="22"/>
      <c r="C387" s="22"/>
      <c r="D387" s="22"/>
      <c r="E387" s="22"/>
      <c r="F387" s="2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5.5" customHeight="1" x14ac:dyDescent="0.3">
      <c r="A388" s="22"/>
      <c r="B388" s="22"/>
      <c r="C388" s="22"/>
      <c r="D388" s="22"/>
      <c r="E388" s="22"/>
      <c r="F388" s="2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5.5" customHeight="1" x14ac:dyDescent="0.3">
      <c r="A389" s="22"/>
      <c r="B389" s="22"/>
      <c r="C389" s="22"/>
      <c r="D389" s="22"/>
      <c r="E389" s="22"/>
      <c r="F389" s="2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5.5" customHeight="1" x14ac:dyDescent="0.3">
      <c r="A390" s="22"/>
      <c r="B390" s="22"/>
      <c r="C390" s="22"/>
      <c r="D390" s="22"/>
      <c r="E390" s="22"/>
      <c r="F390" s="2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5.5" customHeight="1" x14ac:dyDescent="0.3">
      <c r="A391" s="22"/>
      <c r="B391" s="22"/>
      <c r="C391" s="22"/>
      <c r="D391" s="22"/>
      <c r="E391" s="22"/>
      <c r="F391" s="2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5.5" customHeight="1" x14ac:dyDescent="0.3">
      <c r="A392" s="22"/>
      <c r="B392" s="22"/>
      <c r="C392" s="22"/>
      <c r="D392" s="22"/>
      <c r="E392" s="22"/>
      <c r="F392" s="2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5.5" customHeight="1" x14ac:dyDescent="0.3">
      <c r="A393" s="22"/>
      <c r="B393" s="22"/>
      <c r="C393" s="22"/>
      <c r="D393" s="22"/>
      <c r="E393" s="22"/>
      <c r="F393" s="2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5.5" customHeight="1" x14ac:dyDescent="0.3">
      <c r="A394" s="22"/>
      <c r="B394" s="22"/>
      <c r="C394" s="22"/>
      <c r="D394" s="22"/>
      <c r="E394" s="22"/>
      <c r="F394" s="2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5.5" customHeight="1" x14ac:dyDescent="0.3">
      <c r="A395" s="22"/>
      <c r="B395" s="22"/>
      <c r="C395" s="22"/>
      <c r="D395" s="22"/>
      <c r="E395" s="22"/>
      <c r="F395" s="2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5.5" customHeight="1" x14ac:dyDescent="0.3">
      <c r="A396" s="22"/>
      <c r="B396" s="22"/>
      <c r="C396" s="22"/>
      <c r="D396" s="22"/>
      <c r="E396" s="22"/>
      <c r="F396" s="2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5.5" customHeight="1" x14ac:dyDescent="0.3">
      <c r="A397" s="22"/>
      <c r="B397" s="22"/>
      <c r="C397" s="22"/>
      <c r="D397" s="22"/>
      <c r="E397" s="22"/>
      <c r="F397" s="2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5.5" customHeight="1" x14ac:dyDescent="0.3">
      <c r="A398" s="22"/>
      <c r="B398" s="22"/>
      <c r="C398" s="22"/>
      <c r="D398" s="22"/>
      <c r="E398" s="22"/>
      <c r="F398" s="2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5.5" customHeight="1" x14ac:dyDescent="0.3">
      <c r="A399" s="22"/>
      <c r="B399" s="22"/>
      <c r="C399" s="22"/>
      <c r="D399" s="22"/>
      <c r="E399" s="22"/>
      <c r="F399" s="2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5.5" customHeight="1" x14ac:dyDescent="0.3">
      <c r="A400" s="22"/>
      <c r="B400" s="22"/>
      <c r="C400" s="22"/>
      <c r="D400" s="22"/>
      <c r="E400" s="22"/>
      <c r="F400" s="2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5.5" customHeight="1" x14ac:dyDescent="0.3">
      <c r="A401" s="22"/>
      <c r="B401" s="22"/>
      <c r="C401" s="22"/>
      <c r="D401" s="22"/>
      <c r="E401" s="22"/>
      <c r="F401" s="2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5.5" customHeight="1" x14ac:dyDescent="0.3">
      <c r="A402" s="22"/>
      <c r="B402" s="22"/>
      <c r="C402" s="22"/>
      <c r="D402" s="22"/>
      <c r="E402" s="22"/>
      <c r="F402" s="2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5.5" customHeight="1" x14ac:dyDescent="0.3">
      <c r="A403" s="22"/>
      <c r="B403" s="22"/>
      <c r="C403" s="22"/>
      <c r="D403" s="22"/>
      <c r="E403" s="22"/>
      <c r="F403" s="2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5.5" customHeight="1" x14ac:dyDescent="0.3">
      <c r="A404" s="22"/>
      <c r="B404" s="22"/>
      <c r="C404" s="22"/>
      <c r="D404" s="22"/>
      <c r="E404" s="22"/>
      <c r="F404" s="2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5.5" customHeight="1" x14ac:dyDescent="0.3">
      <c r="A405" s="22"/>
      <c r="B405" s="22"/>
      <c r="C405" s="22"/>
      <c r="D405" s="22"/>
      <c r="E405" s="22"/>
      <c r="F405" s="2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5.5" customHeight="1" x14ac:dyDescent="0.3">
      <c r="A406" s="22"/>
      <c r="B406" s="22"/>
      <c r="C406" s="22"/>
      <c r="D406" s="22"/>
      <c r="E406" s="22"/>
      <c r="F406" s="2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5.5" customHeight="1" x14ac:dyDescent="0.3">
      <c r="A407" s="22"/>
      <c r="B407" s="22"/>
      <c r="C407" s="22"/>
      <c r="D407" s="22"/>
      <c r="E407" s="22"/>
      <c r="F407" s="2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5.5" customHeight="1" x14ac:dyDescent="0.3">
      <c r="A408" s="22"/>
      <c r="B408" s="22"/>
      <c r="C408" s="22"/>
      <c r="D408" s="22"/>
      <c r="E408" s="22"/>
      <c r="F408" s="2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5.5" customHeight="1" x14ac:dyDescent="0.3">
      <c r="A409" s="22"/>
      <c r="B409" s="22"/>
      <c r="C409" s="22"/>
      <c r="D409" s="22"/>
      <c r="E409" s="22"/>
      <c r="F409" s="2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5.5" customHeight="1" x14ac:dyDescent="0.3">
      <c r="A410" s="22"/>
      <c r="B410" s="22"/>
      <c r="C410" s="22"/>
      <c r="D410" s="22"/>
      <c r="E410" s="22"/>
      <c r="F410" s="2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5.5" customHeight="1" x14ac:dyDescent="0.3">
      <c r="A411" s="22"/>
      <c r="B411" s="22"/>
      <c r="C411" s="22"/>
      <c r="D411" s="22"/>
      <c r="E411" s="22"/>
      <c r="F411" s="2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5.5" customHeight="1" x14ac:dyDescent="0.3">
      <c r="A412" s="22"/>
      <c r="B412" s="22"/>
      <c r="C412" s="22"/>
      <c r="D412" s="22"/>
      <c r="E412" s="22"/>
      <c r="F412" s="2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5.5" customHeight="1" x14ac:dyDescent="0.3">
      <c r="A413" s="22"/>
      <c r="B413" s="22"/>
      <c r="C413" s="22"/>
      <c r="D413" s="22"/>
      <c r="E413" s="22"/>
      <c r="F413" s="2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5.5" customHeight="1" x14ac:dyDescent="0.3">
      <c r="A414" s="22"/>
      <c r="B414" s="22"/>
      <c r="C414" s="22"/>
      <c r="D414" s="22"/>
      <c r="E414" s="22"/>
      <c r="F414" s="2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5.5" customHeight="1" x14ac:dyDescent="0.3">
      <c r="A415" s="22"/>
      <c r="B415" s="22"/>
      <c r="C415" s="22"/>
      <c r="D415" s="22"/>
      <c r="E415" s="22"/>
      <c r="F415" s="2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5.5" customHeight="1" x14ac:dyDescent="0.3">
      <c r="A416" s="22"/>
      <c r="B416" s="22"/>
      <c r="C416" s="22"/>
      <c r="D416" s="22"/>
      <c r="E416" s="22"/>
      <c r="F416" s="2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5.5" customHeight="1" x14ac:dyDescent="0.3">
      <c r="A417" s="22"/>
      <c r="B417" s="22"/>
      <c r="C417" s="22"/>
      <c r="D417" s="22"/>
      <c r="E417" s="22"/>
      <c r="F417" s="2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5.5" customHeight="1" x14ac:dyDescent="0.3">
      <c r="A418" s="22"/>
      <c r="B418" s="22"/>
      <c r="C418" s="22"/>
      <c r="D418" s="22"/>
      <c r="E418" s="22"/>
      <c r="F418" s="2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5.5" customHeight="1" x14ac:dyDescent="0.3">
      <c r="A419" s="22"/>
      <c r="B419" s="22"/>
      <c r="C419" s="22"/>
      <c r="D419" s="22"/>
      <c r="E419" s="22"/>
      <c r="F419" s="2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5.5" customHeight="1" x14ac:dyDescent="0.3">
      <c r="A420" s="22"/>
      <c r="B420" s="22"/>
      <c r="C420" s="22"/>
      <c r="D420" s="22"/>
      <c r="E420" s="22"/>
      <c r="F420" s="2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5.5" customHeight="1" x14ac:dyDescent="0.3">
      <c r="A421" s="22"/>
      <c r="B421" s="22"/>
      <c r="C421" s="22"/>
      <c r="D421" s="22"/>
      <c r="E421" s="22"/>
      <c r="F421" s="2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5.5" customHeight="1" x14ac:dyDescent="0.3">
      <c r="A422" s="22"/>
      <c r="B422" s="22"/>
      <c r="C422" s="22"/>
      <c r="D422" s="22"/>
      <c r="E422" s="22"/>
      <c r="F422" s="2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5.5" customHeight="1" x14ac:dyDescent="0.3">
      <c r="A423" s="22"/>
      <c r="B423" s="22"/>
      <c r="C423" s="22"/>
      <c r="D423" s="22"/>
      <c r="E423" s="22"/>
      <c r="F423" s="2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5.5" customHeight="1" x14ac:dyDescent="0.3">
      <c r="A424" s="22"/>
      <c r="B424" s="22"/>
      <c r="C424" s="22"/>
      <c r="D424" s="22"/>
      <c r="E424" s="22"/>
      <c r="F424" s="2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5.5" customHeight="1" x14ac:dyDescent="0.3">
      <c r="A425" s="22"/>
      <c r="B425" s="22"/>
      <c r="C425" s="22"/>
      <c r="D425" s="22"/>
      <c r="E425" s="22"/>
      <c r="F425" s="2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5.5" customHeight="1" x14ac:dyDescent="0.3">
      <c r="A426" s="22"/>
      <c r="B426" s="22"/>
      <c r="C426" s="22"/>
      <c r="D426" s="22"/>
      <c r="E426" s="22"/>
      <c r="F426" s="2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5.5" customHeight="1" x14ac:dyDescent="0.3">
      <c r="A427" s="22"/>
      <c r="B427" s="22"/>
      <c r="C427" s="22"/>
      <c r="D427" s="22"/>
      <c r="E427" s="22"/>
      <c r="F427" s="2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5.5" customHeight="1" x14ac:dyDescent="0.3">
      <c r="A428" s="22"/>
      <c r="B428" s="22"/>
      <c r="C428" s="22"/>
      <c r="D428" s="22"/>
      <c r="E428" s="22"/>
      <c r="F428" s="2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5.5" customHeight="1" x14ac:dyDescent="0.3">
      <c r="A429" s="22"/>
      <c r="B429" s="22"/>
      <c r="C429" s="22"/>
      <c r="D429" s="22"/>
      <c r="E429" s="22"/>
      <c r="F429" s="2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5.5" customHeight="1" x14ac:dyDescent="0.3">
      <c r="A430" s="22"/>
      <c r="B430" s="22"/>
      <c r="C430" s="22"/>
      <c r="D430" s="22"/>
      <c r="E430" s="22"/>
      <c r="F430" s="2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5.5" customHeight="1" x14ac:dyDescent="0.3">
      <c r="A431" s="22"/>
      <c r="B431" s="22"/>
      <c r="C431" s="22"/>
      <c r="D431" s="22"/>
      <c r="E431" s="22"/>
      <c r="F431" s="2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5.5" customHeight="1" x14ac:dyDescent="0.3">
      <c r="A432" s="22"/>
      <c r="B432" s="22"/>
      <c r="C432" s="22"/>
      <c r="D432" s="22"/>
      <c r="E432" s="22"/>
      <c r="F432" s="2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5.5" customHeight="1" x14ac:dyDescent="0.3">
      <c r="A433" s="22"/>
      <c r="B433" s="22"/>
      <c r="C433" s="22"/>
      <c r="D433" s="22"/>
      <c r="E433" s="22"/>
      <c r="F433" s="2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5.5" customHeight="1" x14ac:dyDescent="0.3">
      <c r="A434" s="22"/>
      <c r="B434" s="22"/>
      <c r="C434" s="22"/>
      <c r="D434" s="22"/>
      <c r="E434" s="22"/>
      <c r="F434" s="2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5.5" customHeight="1" x14ac:dyDescent="0.3">
      <c r="A435" s="22"/>
      <c r="B435" s="22"/>
      <c r="C435" s="22"/>
      <c r="D435" s="22"/>
      <c r="E435" s="22"/>
      <c r="F435" s="2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5.5" customHeight="1" x14ac:dyDescent="0.3">
      <c r="A436" s="22"/>
      <c r="B436" s="22"/>
      <c r="C436" s="22"/>
      <c r="D436" s="22"/>
      <c r="E436" s="22"/>
      <c r="F436" s="2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5.5" customHeight="1" x14ac:dyDescent="0.3">
      <c r="A437" s="22"/>
      <c r="B437" s="22"/>
      <c r="C437" s="22"/>
      <c r="D437" s="22"/>
      <c r="E437" s="22"/>
      <c r="F437" s="2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5.5" customHeight="1" x14ac:dyDescent="0.3">
      <c r="A438" s="22"/>
      <c r="B438" s="22"/>
      <c r="C438" s="22"/>
      <c r="D438" s="22"/>
      <c r="E438" s="22"/>
      <c r="F438" s="2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5.5" customHeight="1" x14ac:dyDescent="0.3">
      <c r="A439" s="22"/>
      <c r="B439" s="22"/>
      <c r="C439" s="22"/>
      <c r="D439" s="22"/>
      <c r="E439" s="22"/>
      <c r="F439" s="2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5.5" customHeight="1" x14ac:dyDescent="0.3">
      <c r="A440" s="22"/>
      <c r="B440" s="22"/>
      <c r="C440" s="22"/>
      <c r="D440" s="22"/>
      <c r="E440" s="22"/>
      <c r="F440" s="2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5.5" customHeight="1" x14ac:dyDescent="0.3">
      <c r="A441" s="22"/>
      <c r="B441" s="22"/>
      <c r="C441" s="22"/>
      <c r="D441" s="22"/>
      <c r="E441" s="22"/>
      <c r="F441" s="2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5.5" customHeight="1" x14ac:dyDescent="0.3">
      <c r="A442" s="22"/>
      <c r="B442" s="22"/>
      <c r="C442" s="22"/>
      <c r="D442" s="22"/>
      <c r="E442" s="22"/>
      <c r="F442" s="2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5.5" customHeight="1" x14ac:dyDescent="0.3">
      <c r="A443" s="22"/>
      <c r="B443" s="22"/>
      <c r="C443" s="22"/>
      <c r="D443" s="22"/>
      <c r="E443" s="22"/>
      <c r="F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5.5" customHeight="1" x14ac:dyDescent="0.3">
      <c r="A444" s="22"/>
      <c r="B444" s="22"/>
      <c r="C444" s="22"/>
      <c r="D444" s="22"/>
      <c r="E444" s="22"/>
      <c r="F444" s="2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5.5" customHeight="1" x14ac:dyDescent="0.3">
      <c r="A445" s="22"/>
      <c r="B445" s="22"/>
      <c r="C445" s="22"/>
      <c r="D445" s="22"/>
      <c r="E445" s="22"/>
      <c r="F445" s="2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5.5" customHeight="1" x14ac:dyDescent="0.3">
      <c r="A446" s="22"/>
      <c r="B446" s="22"/>
      <c r="C446" s="22"/>
      <c r="D446" s="22"/>
      <c r="E446" s="22"/>
      <c r="F446" s="2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5.5" customHeight="1" x14ac:dyDescent="0.3">
      <c r="A447" s="22"/>
      <c r="B447" s="22"/>
      <c r="C447" s="22"/>
      <c r="D447" s="22"/>
      <c r="E447" s="22"/>
      <c r="F447" s="2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5.5" customHeight="1" x14ac:dyDescent="0.3">
      <c r="A448" s="22"/>
      <c r="B448" s="22"/>
      <c r="C448" s="22"/>
      <c r="D448" s="22"/>
      <c r="E448" s="22"/>
      <c r="F448" s="2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5.5" customHeight="1" x14ac:dyDescent="0.3">
      <c r="A449" s="22"/>
      <c r="B449" s="22"/>
      <c r="C449" s="22"/>
      <c r="D449" s="22"/>
      <c r="E449" s="22"/>
      <c r="F449" s="2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5.5" customHeight="1" x14ac:dyDescent="0.3">
      <c r="A450" s="22"/>
      <c r="B450" s="22"/>
      <c r="C450" s="22"/>
      <c r="D450" s="22"/>
      <c r="E450" s="22"/>
      <c r="F450" s="2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5.5" customHeight="1" x14ac:dyDescent="0.3">
      <c r="A451" s="22"/>
      <c r="B451" s="22"/>
      <c r="C451" s="22"/>
      <c r="D451" s="22"/>
      <c r="E451" s="22"/>
      <c r="F451" s="2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5.5" customHeight="1" x14ac:dyDescent="0.3">
      <c r="A452" s="22"/>
      <c r="B452" s="22"/>
      <c r="C452" s="22"/>
      <c r="D452" s="22"/>
      <c r="E452" s="22"/>
      <c r="F452" s="2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5.5" customHeight="1" x14ac:dyDescent="0.3">
      <c r="A453" s="22"/>
      <c r="B453" s="22"/>
      <c r="C453" s="22"/>
      <c r="D453" s="22"/>
      <c r="E453" s="22"/>
      <c r="F453" s="2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5.5" customHeight="1" x14ac:dyDescent="0.3">
      <c r="A454" s="22"/>
      <c r="B454" s="22"/>
      <c r="C454" s="22"/>
      <c r="D454" s="22"/>
      <c r="E454" s="22"/>
      <c r="F454" s="2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5.5" customHeight="1" x14ac:dyDescent="0.3">
      <c r="A455" s="22"/>
      <c r="B455" s="22"/>
      <c r="C455" s="22"/>
      <c r="D455" s="22"/>
      <c r="E455" s="22"/>
      <c r="F455" s="2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5.5" customHeight="1" x14ac:dyDescent="0.3">
      <c r="A456" s="22"/>
      <c r="B456" s="22"/>
      <c r="C456" s="22"/>
      <c r="D456" s="22"/>
      <c r="E456" s="22"/>
      <c r="F456" s="2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5.5" customHeight="1" x14ac:dyDescent="0.3">
      <c r="A457" s="22"/>
      <c r="B457" s="22"/>
      <c r="C457" s="22"/>
      <c r="D457" s="22"/>
      <c r="E457" s="22"/>
      <c r="F457" s="2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5.5" customHeight="1" x14ac:dyDescent="0.3">
      <c r="A458" s="22"/>
      <c r="B458" s="22"/>
      <c r="C458" s="22"/>
      <c r="D458" s="22"/>
      <c r="E458" s="22"/>
      <c r="F458" s="2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5.5" customHeight="1" x14ac:dyDescent="0.3">
      <c r="A459" s="22"/>
      <c r="B459" s="22"/>
      <c r="C459" s="22"/>
      <c r="D459" s="22"/>
      <c r="E459" s="22"/>
      <c r="F459" s="2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5.5" customHeight="1" x14ac:dyDescent="0.3">
      <c r="A460" s="22"/>
      <c r="B460" s="22"/>
      <c r="C460" s="22"/>
      <c r="D460" s="22"/>
      <c r="E460" s="22"/>
      <c r="F460" s="2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5.5" customHeight="1" x14ac:dyDescent="0.3">
      <c r="A461" s="22"/>
      <c r="B461" s="22"/>
      <c r="C461" s="22"/>
      <c r="D461" s="22"/>
      <c r="E461" s="22"/>
      <c r="F461" s="2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5.5" customHeight="1" x14ac:dyDescent="0.3">
      <c r="A462" s="22"/>
      <c r="B462" s="22"/>
      <c r="C462" s="22"/>
      <c r="D462" s="22"/>
      <c r="E462" s="22"/>
      <c r="F462" s="2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5.5" customHeight="1" x14ac:dyDescent="0.3">
      <c r="A463" s="22"/>
      <c r="B463" s="22"/>
      <c r="C463" s="22"/>
      <c r="D463" s="22"/>
      <c r="E463" s="22"/>
      <c r="F463" s="2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5.5" customHeight="1" x14ac:dyDescent="0.3">
      <c r="A464" s="22"/>
      <c r="B464" s="22"/>
      <c r="C464" s="22"/>
      <c r="D464" s="22"/>
      <c r="E464" s="22"/>
      <c r="F464" s="2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5.5" customHeight="1" x14ac:dyDescent="0.3">
      <c r="A465" s="22"/>
      <c r="B465" s="22"/>
      <c r="C465" s="22"/>
      <c r="D465" s="22"/>
      <c r="E465" s="22"/>
      <c r="F465" s="2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5.5" customHeight="1" x14ac:dyDescent="0.3">
      <c r="A466" s="22"/>
      <c r="B466" s="22"/>
      <c r="C466" s="22"/>
      <c r="D466" s="22"/>
      <c r="E466" s="22"/>
      <c r="F466" s="2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5.5" customHeight="1" x14ac:dyDescent="0.3">
      <c r="A467" s="22"/>
      <c r="B467" s="22"/>
      <c r="C467" s="22"/>
      <c r="D467" s="22"/>
      <c r="E467" s="22"/>
      <c r="F467" s="2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5.5" customHeight="1" x14ac:dyDescent="0.3">
      <c r="A468" s="22"/>
      <c r="B468" s="22"/>
      <c r="C468" s="22"/>
      <c r="D468" s="22"/>
      <c r="E468" s="22"/>
      <c r="F468" s="2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5.5" customHeight="1" x14ac:dyDescent="0.3">
      <c r="A469" s="22"/>
      <c r="B469" s="22"/>
      <c r="C469" s="22"/>
      <c r="D469" s="22"/>
      <c r="E469" s="22"/>
      <c r="F469" s="2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5.5" customHeight="1" x14ac:dyDescent="0.3">
      <c r="A470" s="22"/>
      <c r="B470" s="22"/>
      <c r="C470" s="22"/>
      <c r="D470" s="22"/>
      <c r="E470" s="22"/>
      <c r="F470" s="2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5.5" customHeight="1" x14ac:dyDescent="0.3">
      <c r="A471" s="22"/>
      <c r="B471" s="22"/>
      <c r="C471" s="22"/>
      <c r="D471" s="22"/>
      <c r="E471" s="22"/>
      <c r="F471" s="2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5.5" customHeight="1" x14ac:dyDescent="0.3">
      <c r="A472" s="22"/>
      <c r="B472" s="22"/>
      <c r="C472" s="22"/>
      <c r="D472" s="22"/>
      <c r="E472" s="22"/>
      <c r="F472" s="2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5.5" customHeight="1" x14ac:dyDescent="0.3">
      <c r="A473" s="22"/>
      <c r="B473" s="22"/>
      <c r="C473" s="22"/>
      <c r="D473" s="22"/>
      <c r="E473" s="22"/>
      <c r="F473" s="2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5.5" customHeight="1" x14ac:dyDescent="0.3">
      <c r="A474" s="22"/>
      <c r="B474" s="22"/>
      <c r="C474" s="22"/>
      <c r="D474" s="22"/>
      <c r="E474" s="22"/>
      <c r="F474" s="2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5.5" customHeight="1" x14ac:dyDescent="0.3">
      <c r="A475" s="22"/>
      <c r="B475" s="22"/>
      <c r="C475" s="22"/>
      <c r="D475" s="22"/>
      <c r="E475" s="22"/>
      <c r="F475" s="2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5.5" customHeight="1" x14ac:dyDescent="0.3">
      <c r="A476" s="22"/>
      <c r="B476" s="22"/>
      <c r="C476" s="22"/>
      <c r="D476" s="22"/>
      <c r="E476" s="22"/>
      <c r="F476" s="2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5.5" customHeight="1" x14ac:dyDescent="0.3">
      <c r="A477" s="22"/>
      <c r="B477" s="22"/>
      <c r="C477" s="22"/>
      <c r="D477" s="22"/>
      <c r="E477" s="22"/>
      <c r="F477" s="2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5.5" customHeight="1" x14ac:dyDescent="0.3">
      <c r="A478" s="22"/>
      <c r="B478" s="22"/>
      <c r="C478" s="22"/>
      <c r="D478" s="22"/>
      <c r="E478" s="22"/>
      <c r="F478" s="2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5.5" customHeight="1" x14ac:dyDescent="0.3">
      <c r="A479" s="22"/>
      <c r="B479" s="22"/>
      <c r="C479" s="22"/>
      <c r="D479" s="22"/>
      <c r="E479" s="22"/>
      <c r="F479" s="2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5.5" customHeight="1" x14ac:dyDescent="0.3">
      <c r="A480" s="22"/>
      <c r="B480" s="22"/>
      <c r="C480" s="22"/>
      <c r="D480" s="22"/>
      <c r="E480" s="22"/>
      <c r="F480" s="2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5.5" customHeight="1" x14ac:dyDescent="0.3">
      <c r="A481" s="22"/>
      <c r="B481" s="22"/>
      <c r="C481" s="22"/>
      <c r="D481" s="22"/>
      <c r="E481" s="22"/>
      <c r="F481" s="2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5.5" customHeight="1" x14ac:dyDescent="0.3">
      <c r="A482" s="22"/>
      <c r="B482" s="22"/>
      <c r="C482" s="22"/>
      <c r="D482" s="22"/>
      <c r="E482" s="22"/>
      <c r="F482" s="2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5.5" customHeight="1" x14ac:dyDescent="0.3">
      <c r="A483" s="22"/>
      <c r="B483" s="22"/>
      <c r="C483" s="22"/>
      <c r="D483" s="22"/>
      <c r="E483" s="22"/>
      <c r="F483" s="2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5.5" customHeight="1" x14ac:dyDescent="0.3">
      <c r="A484" s="22"/>
      <c r="B484" s="22"/>
      <c r="C484" s="22"/>
      <c r="D484" s="22"/>
      <c r="E484" s="22"/>
      <c r="F484" s="2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5.5" customHeight="1" x14ac:dyDescent="0.3">
      <c r="A485" s="22"/>
      <c r="B485" s="22"/>
      <c r="C485" s="22"/>
      <c r="D485" s="22"/>
      <c r="E485" s="22"/>
      <c r="F485" s="2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5.5" customHeight="1" x14ac:dyDescent="0.3">
      <c r="A486" s="22"/>
      <c r="B486" s="22"/>
      <c r="C486" s="22"/>
      <c r="D486" s="22"/>
      <c r="E486" s="22"/>
      <c r="F486" s="2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5.5" customHeight="1" x14ac:dyDescent="0.3">
      <c r="A487" s="22"/>
      <c r="B487" s="22"/>
      <c r="C487" s="22"/>
      <c r="D487" s="22"/>
      <c r="E487" s="22"/>
      <c r="F487" s="2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5.5" customHeight="1" x14ac:dyDescent="0.3">
      <c r="A488" s="22"/>
      <c r="B488" s="22"/>
      <c r="C488" s="22"/>
      <c r="D488" s="22"/>
      <c r="E488" s="22"/>
      <c r="F488" s="2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5.5" customHeight="1" x14ac:dyDescent="0.3">
      <c r="A489" s="22"/>
      <c r="B489" s="22"/>
      <c r="C489" s="22"/>
      <c r="D489" s="22"/>
      <c r="E489" s="22"/>
      <c r="F489" s="2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5.5" customHeight="1" x14ac:dyDescent="0.3">
      <c r="A490" s="22"/>
      <c r="B490" s="22"/>
      <c r="C490" s="22"/>
      <c r="D490" s="22"/>
      <c r="E490" s="22"/>
      <c r="F490" s="2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5.5" customHeight="1" x14ac:dyDescent="0.3">
      <c r="A491" s="22"/>
      <c r="B491" s="22"/>
      <c r="C491" s="22"/>
      <c r="D491" s="22"/>
      <c r="E491" s="22"/>
      <c r="F491" s="2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5.5" customHeight="1" x14ac:dyDescent="0.3">
      <c r="A492" s="22"/>
      <c r="B492" s="22"/>
      <c r="C492" s="22"/>
      <c r="D492" s="22"/>
      <c r="E492" s="22"/>
      <c r="F492" s="2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5.5" customHeight="1" x14ac:dyDescent="0.3">
      <c r="A493" s="22"/>
      <c r="B493" s="22"/>
      <c r="C493" s="22"/>
      <c r="D493" s="22"/>
      <c r="E493" s="22"/>
      <c r="F493" s="2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5.5" customHeight="1" x14ac:dyDescent="0.3">
      <c r="A494" s="22"/>
      <c r="B494" s="22"/>
      <c r="C494" s="22"/>
      <c r="D494" s="22"/>
      <c r="E494" s="22"/>
      <c r="F494" s="2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5.5" customHeight="1" x14ac:dyDescent="0.3">
      <c r="A495" s="22"/>
      <c r="B495" s="22"/>
      <c r="C495" s="22"/>
      <c r="D495" s="22"/>
      <c r="E495" s="22"/>
      <c r="F495" s="2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5.5" customHeight="1" x14ac:dyDescent="0.3">
      <c r="A496" s="22"/>
      <c r="B496" s="22"/>
      <c r="C496" s="22"/>
      <c r="D496" s="22"/>
      <c r="E496" s="22"/>
      <c r="F496" s="2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5.5" customHeight="1" x14ac:dyDescent="0.3">
      <c r="A497" s="22"/>
      <c r="B497" s="22"/>
      <c r="C497" s="22"/>
      <c r="D497" s="22"/>
      <c r="E497" s="22"/>
      <c r="F497" s="2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5.5" customHeight="1" x14ac:dyDescent="0.3">
      <c r="A498" s="22"/>
      <c r="B498" s="22"/>
      <c r="C498" s="22"/>
      <c r="D498" s="22"/>
      <c r="E498" s="22"/>
      <c r="F498" s="2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5.5" customHeight="1" x14ac:dyDescent="0.3">
      <c r="A499" s="22"/>
      <c r="B499" s="22"/>
      <c r="C499" s="22"/>
      <c r="D499" s="22"/>
      <c r="E499" s="22"/>
      <c r="F499" s="2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5.5" customHeight="1" x14ac:dyDescent="0.3">
      <c r="A500" s="22"/>
      <c r="B500" s="22"/>
      <c r="C500" s="22"/>
      <c r="D500" s="22"/>
      <c r="E500" s="22"/>
      <c r="F500" s="2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5.5" customHeight="1" x14ac:dyDescent="0.3">
      <c r="A501" s="22"/>
      <c r="B501" s="22"/>
      <c r="C501" s="22"/>
      <c r="D501" s="22"/>
      <c r="E501" s="22"/>
      <c r="F501" s="2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5.5" customHeight="1" x14ac:dyDescent="0.3">
      <c r="A502" s="22"/>
      <c r="B502" s="22"/>
      <c r="C502" s="22"/>
      <c r="D502" s="22"/>
      <c r="E502" s="22"/>
      <c r="F502" s="2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5.5" customHeight="1" x14ac:dyDescent="0.3">
      <c r="A503" s="22"/>
      <c r="B503" s="22"/>
      <c r="C503" s="22"/>
      <c r="D503" s="22"/>
      <c r="E503" s="22"/>
      <c r="F503" s="2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5.5" customHeight="1" x14ac:dyDescent="0.3">
      <c r="A504" s="22"/>
      <c r="B504" s="22"/>
      <c r="C504" s="22"/>
      <c r="D504" s="22"/>
      <c r="E504" s="22"/>
      <c r="F504" s="2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5.5" customHeight="1" x14ac:dyDescent="0.3">
      <c r="A505" s="22"/>
      <c r="B505" s="22"/>
      <c r="C505" s="22"/>
      <c r="D505" s="22"/>
      <c r="E505" s="22"/>
      <c r="F505" s="2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5.5" customHeight="1" x14ac:dyDescent="0.3">
      <c r="A506" s="22"/>
      <c r="B506" s="22"/>
      <c r="C506" s="22"/>
      <c r="D506" s="22"/>
      <c r="E506" s="22"/>
      <c r="F506" s="2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5.5" customHeight="1" x14ac:dyDescent="0.3">
      <c r="A507" s="22"/>
      <c r="B507" s="22"/>
      <c r="C507" s="22"/>
      <c r="D507" s="22"/>
      <c r="E507" s="22"/>
      <c r="F507" s="2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5.5" customHeight="1" x14ac:dyDescent="0.3">
      <c r="A508" s="22"/>
      <c r="B508" s="22"/>
      <c r="C508" s="22"/>
      <c r="D508" s="22"/>
      <c r="E508" s="22"/>
      <c r="F508" s="2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5.5" customHeight="1" x14ac:dyDescent="0.3">
      <c r="A509" s="22"/>
      <c r="B509" s="22"/>
      <c r="C509" s="22"/>
      <c r="D509" s="22"/>
      <c r="E509" s="22"/>
      <c r="F509" s="2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5.5" customHeight="1" x14ac:dyDescent="0.3">
      <c r="A510" s="22"/>
      <c r="B510" s="22"/>
      <c r="C510" s="22"/>
      <c r="D510" s="22"/>
      <c r="E510" s="22"/>
      <c r="F510" s="2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5.5" customHeight="1" x14ac:dyDescent="0.3">
      <c r="A511" s="22"/>
      <c r="B511" s="22"/>
      <c r="C511" s="22"/>
      <c r="D511" s="22"/>
      <c r="E511" s="22"/>
      <c r="F511" s="2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5.5" customHeight="1" x14ac:dyDescent="0.3">
      <c r="A512" s="22"/>
      <c r="B512" s="22"/>
      <c r="C512" s="22"/>
      <c r="D512" s="22"/>
      <c r="E512" s="22"/>
      <c r="F512" s="2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5.5" customHeight="1" x14ac:dyDescent="0.3">
      <c r="A513" s="22"/>
      <c r="B513" s="22"/>
      <c r="C513" s="22"/>
      <c r="D513" s="22"/>
      <c r="E513" s="22"/>
      <c r="F513" s="2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5.5" customHeight="1" x14ac:dyDescent="0.3">
      <c r="A514" s="22"/>
      <c r="B514" s="22"/>
      <c r="C514" s="22"/>
      <c r="D514" s="22"/>
      <c r="E514" s="22"/>
      <c r="F514" s="2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5.5" customHeight="1" x14ac:dyDescent="0.3">
      <c r="A515" s="22"/>
      <c r="B515" s="22"/>
      <c r="C515" s="22"/>
      <c r="D515" s="22"/>
      <c r="E515" s="22"/>
      <c r="F515" s="2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5.5" customHeight="1" x14ac:dyDescent="0.3">
      <c r="A516" s="22"/>
      <c r="B516" s="22"/>
      <c r="C516" s="22"/>
      <c r="D516" s="22"/>
      <c r="E516" s="22"/>
      <c r="F516" s="2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5.5" customHeight="1" x14ac:dyDescent="0.3">
      <c r="A517" s="22"/>
      <c r="B517" s="22"/>
      <c r="C517" s="22"/>
      <c r="D517" s="22"/>
      <c r="E517" s="22"/>
      <c r="F517" s="2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5.5" customHeight="1" x14ac:dyDescent="0.3">
      <c r="A518" s="22"/>
      <c r="B518" s="22"/>
      <c r="C518" s="22"/>
      <c r="D518" s="22"/>
      <c r="E518" s="22"/>
      <c r="F518" s="2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5.5" customHeight="1" x14ac:dyDescent="0.3">
      <c r="A519" s="22"/>
      <c r="B519" s="22"/>
      <c r="C519" s="22"/>
      <c r="D519" s="22"/>
      <c r="E519" s="22"/>
      <c r="F519" s="2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5.5" customHeight="1" x14ac:dyDescent="0.3">
      <c r="A520" s="22"/>
      <c r="B520" s="22"/>
      <c r="C520" s="22"/>
      <c r="D520" s="22"/>
      <c r="E520" s="22"/>
      <c r="F520" s="2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5.5" customHeight="1" x14ac:dyDescent="0.3">
      <c r="A521" s="22"/>
      <c r="B521" s="22"/>
      <c r="C521" s="22"/>
      <c r="D521" s="22"/>
      <c r="E521" s="22"/>
      <c r="F521" s="2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5.5" customHeight="1" x14ac:dyDescent="0.3">
      <c r="A522" s="22"/>
      <c r="B522" s="22"/>
      <c r="C522" s="22"/>
      <c r="D522" s="22"/>
      <c r="E522" s="22"/>
      <c r="F522" s="2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5.5" customHeight="1" x14ac:dyDescent="0.3">
      <c r="A523" s="22"/>
      <c r="B523" s="22"/>
      <c r="C523" s="22"/>
      <c r="D523" s="22"/>
      <c r="E523" s="22"/>
      <c r="F523" s="2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5.5" customHeight="1" x14ac:dyDescent="0.3">
      <c r="A524" s="22"/>
      <c r="B524" s="22"/>
      <c r="C524" s="22"/>
      <c r="D524" s="22"/>
      <c r="E524" s="22"/>
      <c r="F524" s="2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5.5" customHeight="1" x14ac:dyDescent="0.3">
      <c r="A525" s="22"/>
      <c r="B525" s="22"/>
      <c r="C525" s="22"/>
      <c r="D525" s="22"/>
      <c r="E525" s="22"/>
      <c r="F525" s="2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5.5" customHeight="1" x14ac:dyDescent="0.3">
      <c r="A526" s="22"/>
      <c r="B526" s="22"/>
      <c r="C526" s="22"/>
      <c r="D526" s="22"/>
      <c r="E526" s="22"/>
      <c r="F526" s="2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5.5" customHeight="1" x14ac:dyDescent="0.3">
      <c r="A527" s="22"/>
      <c r="B527" s="22"/>
      <c r="C527" s="22"/>
      <c r="D527" s="22"/>
      <c r="E527" s="22"/>
      <c r="F527" s="2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5.5" customHeight="1" x14ac:dyDescent="0.3">
      <c r="A528" s="22"/>
      <c r="B528" s="22"/>
      <c r="C528" s="22"/>
      <c r="D528" s="22"/>
      <c r="E528" s="22"/>
      <c r="F528" s="2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5.5" customHeight="1" x14ac:dyDescent="0.3">
      <c r="A529" s="22"/>
      <c r="B529" s="22"/>
      <c r="C529" s="22"/>
      <c r="D529" s="22"/>
      <c r="E529" s="22"/>
      <c r="F529" s="2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5.5" customHeight="1" x14ac:dyDescent="0.3">
      <c r="A530" s="22"/>
      <c r="B530" s="22"/>
      <c r="C530" s="22"/>
      <c r="D530" s="22"/>
      <c r="E530" s="22"/>
      <c r="F530" s="2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5.5" customHeight="1" x14ac:dyDescent="0.3">
      <c r="A531" s="22"/>
      <c r="B531" s="22"/>
      <c r="C531" s="22"/>
      <c r="D531" s="22"/>
      <c r="E531" s="22"/>
      <c r="F531" s="2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5.5" customHeight="1" x14ac:dyDescent="0.3">
      <c r="A532" s="22"/>
      <c r="B532" s="22"/>
      <c r="C532" s="22"/>
      <c r="D532" s="22"/>
      <c r="E532" s="22"/>
      <c r="F532" s="2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5.5" customHeight="1" x14ac:dyDescent="0.3">
      <c r="A533" s="22"/>
      <c r="B533" s="22"/>
      <c r="C533" s="22"/>
      <c r="D533" s="22"/>
      <c r="E533" s="22"/>
      <c r="F533" s="2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5.5" customHeight="1" x14ac:dyDescent="0.3">
      <c r="A534" s="22"/>
      <c r="B534" s="22"/>
      <c r="C534" s="22"/>
      <c r="D534" s="22"/>
      <c r="E534" s="22"/>
      <c r="F534" s="2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5.5" customHeight="1" x14ac:dyDescent="0.3">
      <c r="A535" s="22"/>
      <c r="B535" s="22"/>
      <c r="C535" s="22"/>
      <c r="D535" s="22"/>
      <c r="E535" s="22"/>
      <c r="F535" s="2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5.5" customHeight="1" x14ac:dyDescent="0.3">
      <c r="A536" s="22"/>
      <c r="B536" s="22"/>
      <c r="C536" s="22"/>
      <c r="D536" s="22"/>
      <c r="E536" s="22"/>
      <c r="F536" s="2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5.5" customHeight="1" x14ac:dyDescent="0.3">
      <c r="A537" s="22"/>
      <c r="B537" s="22"/>
      <c r="C537" s="22"/>
      <c r="D537" s="22"/>
      <c r="E537" s="22"/>
      <c r="F537" s="2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5.5" customHeight="1" x14ac:dyDescent="0.3">
      <c r="A538" s="22"/>
      <c r="B538" s="22"/>
      <c r="C538" s="22"/>
      <c r="D538" s="22"/>
      <c r="E538" s="22"/>
      <c r="F538" s="2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5.5" customHeight="1" x14ac:dyDescent="0.3">
      <c r="A539" s="22"/>
      <c r="B539" s="22"/>
      <c r="C539" s="22"/>
      <c r="D539" s="22"/>
      <c r="E539" s="22"/>
      <c r="F539" s="2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5.5" customHeight="1" x14ac:dyDescent="0.3">
      <c r="A540" s="22"/>
      <c r="B540" s="22"/>
      <c r="C540" s="22"/>
      <c r="D540" s="22"/>
      <c r="E540" s="22"/>
      <c r="F540" s="2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5.5" customHeight="1" x14ac:dyDescent="0.3">
      <c r="A541" s="22"/>
      <c r="B541" s="22"/>
      <c r="C541" s="22"/>
      <c r="D541" s="22"/>
      <c r="E541" s="22"/>
      <c r="F541" s="2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5.5" customHeight="1" x14ac:dyDescent="0.3">
      <c r="A542" s="22"/>
      <c r="B542" s="22"/>
      <c r="C542" s="22"/>
      <c r="D542" s="22"/>
      <c r="E542" s="22"/>
      <c r="F542" s="2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5.5" customHeight="1" x14ac:dyDescent="0.3">
      <c r="A543" s="22"/>
      <c r="B543" s="22"/>
      <c r="C543" s="22"/>
      <c r="D543" s="22"/>
      <c r="E543" s="22"/>
      <c r="F543" s="2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5.5" customHeight="1" x14ac:dyDescent="0.3">
      <c r="A544" s="22"/>
      <c r="B544" s="22"/>
      <c r="C544" s="22"/>
      <c r="D544" s="22"/>
      <c r="E544" s="22"/>
      <c r="F544" s="2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5.5" customHeight="1" x14ac:dyDescent="0.3">
      <c r="A545" s="22"/>
      <c r="B545" s="22"/>
      <c r="C545" s="22"/>
      <c r="D545" s="22"/>
      <c r="E545" s="22"/>
      <c r="F545" s="2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5.5" customHeight="1" x14ac:dyDescent="0.3">
      <c r="A546" s="22"/>
      <c r="B546" s="22"/>
      <c r="C546" s="22"/>
      <c r="D546" s="22"/>
      <c r="E546" s="22"/>
      <c r="F546" s="2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5.5" customHeight="1" x14ac:dyDescent="0.3">
      <c r="A547" s="22"/>
      <c r="B547" s="22"/>
      <c r="C547" s="22"/>
      <c r="D547" s="22"/>
      <c r="E547" s="22"/>
      <c r="F547" s="2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5.5" customHeight="1" x14ac:dyDescent="0.3">
      <c r="A548" s="22"/>
      <c r="B548" s="22"/>
      <c r="C548" s="22"/>
      <c r="D548" s="22"/>
      <c r="E548" s="22"/>
      <c r="F548" s="2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5.5" customHeight="1" x14ac:dyDescent="0.3">
      <c r="A549" s="22"/>
      <c r="B549" s="22"/>
      <c r="C549" s="22"/>
      <c r="D549" s="22"/>
      <c r="E549" s="22"/>
      <c r="F549" s="2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5.5" customHeight="1" x14ac:dyDescent="0.3">
      <c r="A550" s="22"/>
      <c r="B550" s="22"/>
      <c r="C550" s="22"/>
      <c r="D550" s="22"/>
      <c r="E550" s="22"/>
      <c r="F550" s="2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5.5" customHeight="1" x14ac:dyDescent="0.3">
      <c r="A551" s="22"/>
      <c r="B551" s="22"/>
      <c r="C551" s="22"/>
      <c r="D551" s="22"/>
      <c r="E551" s="22"/>
      <c r="F551" s="2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5.5" customHeight="1" x14ac:dyDescent="0.3">
      <c r="A552" s="22"/>
      <c r="B552" s="22"/>
      <c r="C552" s="22"/>
      <c r="D552" s="22"/>
      <c r="E552" s="22"/>
      <c r="F552" s="2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5.5" customHeight="1" x14ac:dyDescent="0.3">
      <c r="A553" s="22"/>
      <c r="B553" s="22"/>
      <c r="C553" s="22"/>
      <c r="D553" s="22"/>
      <c r="E553" s="22"/>
      <c r="F553" s="2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5.5" customHeight="1" x14ac:dyDescent="0.3">
      <c r="A554" s="22"/>
      <c r="B554" s="22"/>
      <c r="C554" s="22"/>
      <c r="D554" s="22"/>
      <c r="E554" s="22"/>
      <c r="F554" s="2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5.5" customHeight="1" x14ac:dyDescent="0.3">
      <c r="A555" s="22"/>
      <c r="B555" s="22"/>
      <c r="C555" s="22"/>
      <c r="D555" s="22"/>
      <c r="E555" s="22"/>
      <c r="F555" s="2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5.5" customHeight="1" x14ac:dyDescent="0.3">
      <c r="A556" s="22"/>
      <c r="B556" s="22"/>
      <c r="C556" s="22"/>
      <c r="D556" s="22"/>
      <c r="E556" s="22"/>
      <c r="F556" s="2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5.5" customHeight="1" x14ac:dyDescent="0.3">
      <c r="A557" s="22"/>
      <c r="B557" s="22"/>
      <c r="C557" s="22"/>
      <c r="D557" s="22"/>
      <c r="E557" s="22"/>
      <c r="F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5.5" customHeight="1" x14ac:dyDescent="0.3">
      <c r="A558" s="22"/>
      <c r="B558" s="22"/>
      <c r="C558" s="22"/>
      <c r="D558" s="22"/>
      <c r="E558" s="22"/>
      <c r="F558" s="2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5.5" customHeight="1" x14ac:dyDescent="0.3">
      <c r="A559" s="22"/>
      <c r="B559" s="22"/>
      <c r="C559" s="22"/>
      <c r="D559" s="22"/>
      <c r="E559" s="22"/>
      <c r="F559" s="2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5.5" customHeight="1" x14ac:dyDescent="0.3">
      <c r="A560" s="22"/>
      <c r="B560" s="22"/>
      <c r="C560" s="22"/>
      <c r="D560" s="22"/>
      <c r="E560" s="22"/>
      <c r="F560" s="2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5.5" customHeight="1" x14ac:dyDescent="0.3">
      <c r="A561" s="22"/>
      <c r="B561" s="22"/>
      <c r="C561" s="22"/>
      <c r="D561" s="22"/>
      <c r="E561" s="22"/>
      <c r="F561" s="2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5.5" customHeight="1" x14ac:dyDescent="0.3">
      <c r="A562" s="22"/>
      <c r="B562" s="22"/>
      <c r="C562" s="22"/>
      <c r="D562" s="22"/>
      <c r="E562" s="22"/>
      <c r="F562" s="2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5.5" customHeight="1" x14ac:dyDescent="0.3">
      <c r="A563" s="22"/>
      <c r="B563" s="22"/>
      <c r="C563" s="22"/>
      <c r="D563" s="22"/>
      <c r="E563" s="22"/>
      <c r="F563" s="2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5.5" customHeight="1" x14ac:dyDescent="0.3">
      <c r="A564" s="22"/>
      <c r="B564" s="22"/>
      <c r="C564" s="22"/>
      <c r="D564" s="22"/>
      <c r="E564" s="22"/>
      <c r="F564" s="2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5.5" customHeight="1" x14ac:dyDescent="0.3">
      <c r="A565" s="22"/>
      <c r="B565" s="22"/>
      <c r="C565" s="22"/>
      <c r="D565" s="22"/>
      <c r="E565" s="22"/>
      <c r="F565" s="2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5.5" customHeight="1" x14ac:dyDescent="0.3">
      <c r="A566" s="22"/>
      <c r="B566" s="22"/>
      <c r="C566" s="22"/>
      <c r="D566" s="22"/>
      <c r="E566" s="22"/>
      <c r="F566" s="2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5.5" customHeight="1" x14ac:dyDescent="0.3">
      <c r="A567" s="22"/>
      <c r="B567" s="22"/>
      <c r="C567" s="22"/>
      <c r="D567" s="22"/>
      <c r="E567" s="22"/>
      <c r="F567" s="2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5.5" customHeight="1" x14ac:dyDescent="0.3">
      <c r="A568" s="22"/>
      <c r="B568" s="22"/>
      <c r="C568" s="22"/>
      <c r="D568" s="22"/>
      <c r="E568" s="22"/>
      <c r="F568" s="2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5.5" customHeight="1" x14ac:dyDescent="0.3">
      <c r="A569" s="22"/>
      <c r="B569" s="22"/>
      <c r="C569" s="22"/>
      <c r="D569" s="22"/>
      <c r="E569" s="22"/>
      <c r="F569" s="2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5.5" customHeight="1" x14ac:dyDescent="0.3">
      <c r="A570" s="22"/>
      <c r="B570" s="22"/>
      <c r="C570" s="22"/>
      <c r="D570" s="22"/>
      <c r="E570" s="22"/>
      <c r="F570" s="2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5.5" customHeight="1" x14ac:dyDescent="0.3">
      <c r="A571" s="22"/>
      <c r="B571" s="22"/>
      <c r="C571" s="22"/>
      <c r="D571" s="22"/>
      <c r="E571" s="22"/>
      <c r="F571" s="2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5.5" customHeight="1" x14ac:dyDescent="0.3">
      <c r="A572" s="22"/>
      <c r="B572" s="22"/>
      <c r="C572" s="22"/>
      <c r="D572" s="22"/>
      <c r="E572" s="22"/>
      <c r="F572" s="2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5.5" customHeight="1" x14ac:dyDescent="0.3">
      <c r="A573" s="22"/>
      <c r="B573" s="22"/>
      <c r="C573" s="22"/>
      <c r="D573" s="22"/>
      <c r="E573" s="22"/>
      <c r="F573" s="2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5.5" customHeight="1" x14ac:dyDescent="0.3">
      <c r="A574" s="22"/>
      <c r="B574" s="22"/>
      <c r="C574" s="22"/>
      <c r="D574" s="22"/>
      <c r="E574" s="22"/>
      <c r="F574" s="2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5.5" customHeight="1" x14ac:dyDescent="0.3">
      <c r="A575" s="22"/>
      <c r="B575" s="22"/>
      <c r="C575" s="22"/>
      <c r="D575" s="22"/>
      <c r="E575" s="22"/>
      <c r="F575" s="2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5.5" customHeight="1" x14ac:dyDescent="0.3">
      <c r="A576" s="22"/>
      <c r="B576" s="22"/>
      <c r="C576" s="22"/>
      <c r="D576" s="22"/>
      <c r="E576" s="22"/>
      <c r="F576" s="2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5.5" customHeight="1" x14ac:dyDescent="0.3">
      <c r="A577" s="22"/>
      <c r="B577" s="22"/>
      <c r="C577" s="22"/>
      <c r="D577" s="22"/>
      <c r="E577" s="22"/>
      <c r="F577" s="2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5.5" customHeight="1" x14ac:dyDescent="0.3">
      <c r="A578" s="22"/>
      <c r="B578" s="22"/>
      <c r="C578" s="22"/>
      <c r="D578" s="22"/>
      <c r="E578" s="22"/>
      <c r="F578" s="2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5.5" customHeight="1" x14ac:dyDescent="0.3">
      <c r="A579" s="22"/>
      <c r="B579" s="22"/>
      <c r="C579" s="22"/>
      <c r="D579" s="22"/>
      <c r="E579" s="22"/>
      <c r="F579" s="2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5.5" customHeight="1" x14ac:dyDescent="0.3">
      <c r="A580" s="22"/>
      <c r="B580" s="22"/>
      <c r="C580" s="22"/>
      <c r="D580" s="22"/>
      <c r="E580" s="22"/>
      <c r="F580" s="2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5.5" customHeight="1" x14ac:dyDescent="0.3">
      <c r="A581" s="22"/>
      <c r="B581" s="22"/>
      <c r="C581" s="22"/>
      <c r="D581" s="22"/>
      <c r="E581" s="22"/>
      <c r="F581" s="2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5.5" customHeight="1" x14ac:dyDescent="0.3">
      <c r="A582" s="22"/>
      <c r="B582" s="22"/>
      <c r="C582" s="22"/>
      <c r="D582" s="22"/>
      <c r="E582" s="22"/>
      <c r="F582" s="2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5.5" customHeight="1" x14ac:dyDescent="0.3">
      <c r="A583" s="22"/>
      <c r="B583" s="22"/>
      <c r="C583" s="22"/>
      <c r="D583" s="22"/>
      <c r="E583" s="22"/>
      <c r="F583" s="2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5.5" customHeight="1" x14ac:dyDescent="0.3">
      <c r="A584" s="22"/>
      <c r="B584" s="22"/>
      <c r="C584" s="22"/>
      <c r="D584" s="22"/>
      <c r="E584" s="22"/>
      <c r="F584" s="2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5.5" customHeight="1" x14ac:dyDescent="0.3">
      <c r="A585" s="22"/>
      <c r="B585" s="22"/>
      <c r="C585" s="22"/>
      <c r="D585" s="22"/>
      <c r="E585" s="22"/>
      <c r="F585" s="2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5.5" customHeight="1" x14ac:dyDescent="0.3">
      <c r="A586" s="22"/>
      <c r="B586" s="22"/>
      <c r="C586" s="22"/>
      <c r="D586" s="22"/>
      <c r="E586" s="22"/>
      <c r="F586" s="2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5.5" customHeight="1" x14ac:dyDescent="0.3">
      <c r="A587" s="22"/>
      <c r="B587" s="22"/>
      <c r="C587" s="22"/>
      <c r="D587" s="22"/>
      <c r="E587" s="22"/>
      <c r="F587" s="2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5.5" customHeight="1" x14ac:dyDescent="0.3">
      <c r="A588" s="22"/>
      <c r="B588" s="22"/>
      <c r="C588" s="22"/>
      <c r="D588" s="22"/>
      <c r="E588" s="22"/>
      <c r="F588" s="2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5.5" customHeight="1" x14ac:dyDescent="0.3">
      <c r="A589" s="22"/>
      <c r="B589" s="22"/>
      <c r="C589" s="22"/>
      <c r="D589" s="22"/>
      <c r="E589" s="22"/>
      <c r="F589" s="2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5.5" customHeight="1" x14ac:dyDescent="0.3">
      <c r="A590" s="22"/>
      <c r="B590" s="22"/>
      <c r="C590" s="22"/>
      <c r="D590" s="22"/>
      <c r="E590" s="22"/>
      <c r="F590" s="2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5.5" customHeight="1" x14ac:dyDescent="0.3">
      <c r="A591" s="22"/>
      <c r="B591" s="22"/>
      <c r="C591" s="22"/>
      <c r="D591" s="22"/>
      <c r="E591" s="22"/>
      <c r="F591" s="2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5.5" customHeight="1" x14ac:dyDescent="0.3">
      <c r="A592" s="22"/>
      <c r="B592" s="22"/>
      <c r="C592" s="22"/>
      <c r="D592" s="22"/>
      <c r="E592" s="22"/>
      <c r="F592" s="2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5.5" customHeight="1" x14ac:dyDescent="0.3">
      <c r="A593" s="22"/>
      <c r="B593" s="22"/>
      <c r="C593" s="22"/>
      <c r="D593" s="22"/>
      <c r="E593" s="22"/>
      <c r="F593" s="2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5.5" customHeight="1" x14ac:dyDescent="0.3">
      <c r="A594" s="22"/>
      <c r="B594" s="22"/>
      <c r="C594" s="22"/>
      <c r="D594" s="22"/>
      <c r="E594" s="22"/>
      <c r="F594" s="2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5.5" customHeight="1" x14ac:dyDescent="0.3">
      <c r="A595" s="22"/>
      <c r="B595" s="22"/>
      <c r="C595" s="22"/>
      <c r="D595" s="22"/>
      <c r="E595" s="22"/>
      <c r="F595" s="2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5.5" customHeight="1" x14ac:dyDescent="0.3">
      <c r="A596" s="22"/>
      <c r="B596" s="22"/>
      <c r="C596" s="22"/>
      <c r="D596" s="22"/>
      <c r="E596" s="22"/>
      <c r="F596" s="2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5.5" customHeight="1" x14ac:dyDescent="0.3">
      <c r="A597" s="22"/>
      <c r="B597" s="22"/>
      <c r="C597" s="22"/>
      <c r="D597" s="22"/>
      <c r="E597" s="22"/>
      <c r="F597" s="2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5.5" customHeight="1" x14ac:dyDescent="0.3">
      <c r="A598" s="22"/>
      <c r="B598" s="22"/>
      <c r="C598" s="22"/>
      <c r="D598" s="22"/>
      <c r="E598" s="22"/>
      <c r="F598" s="2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5.5" customHeight="1" x14ac:dyDescent="0.3">
      <c r="A599" s="22"/>
      <c r="B599" s="22"/>
      <c r="C599" s="22"/>
      <c r="D599" s="22"/>
      <c r="E599" s="22"/>
      <c r="F599" s="2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5.5" customHeight="1" x14ac:dyDescent="0.3">
      <c r="A600" s="22"/>
      <c r="B600" s="22"/>
      <c r="C600" s="22"/>
      <c r="D600" s="22"/>
      <c r="E600" s="22"/>
      <c r="F600" s="2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5.5" customHeight="1" x14ac:dyDescent="0.3">
      <c r="A601" s="22"/>
      <c r="B601" s="22"/>
      <c r="C601" s="22"/>
      <c r="D601" s="22"/>
      <c r="E601" s="22"/>
      <c r="F601" s="2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5.5" customHeight="1" x14ac:dyDescent="0.3">
      <c r="A602" s="22"/>
      <c r="B602" s="22"/>
      <c r="C602" s="22"/>
      <c r="D602" s="22"/>
      <c r="E602" s="22"/>
      <c r="F602" s="2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5.5" customHeight="1" x14ac:dyDescent="0.3">
      <c r="A603" s="22"/>
      <c r="B603" s="22"/>
      <c r="C603" s="22"/>
      <c r="D603" s="22"/>
      <c r="E603" s="22"/>
      <c r="F603" s="2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5.5" customHeight="1" x14ac:dyDescent="0.3">
      <c r="A604" s="22"/>
      <c r="B604" s="22"/>
      <c r="C604" s="22"/>
      <c r="D604" s="22"/>
      <c r="E604" s="22"/>
      <c r="F604" s="2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5.5" customHeight="1" x14ac:dyDescent="0.3">
      <c r="A605" s="22"/>
      <c r="B605" s="22"/>
      <c r="C605" s="22"/>
      <c r="D605" s="22"/>
      <c r="E605" s="22"/>
      <c r="F605" s="2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5.5" customHeight="1" x14ac:dyDescent="0.3">
      <c r="A606" s="22"/>
      <c r="B606" s="22"/>
      <c r="C606" s="22"/>
      <c r="D606" s="22"/>
      <c r="E606" s="22"/>
      <c r="F606" s="2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5.5" customHeight="1" x14ac:dyDescent="0.3">
      <c r="A607" s="22"/>
      <c r="B607" s="22"/>
      <c r="C607" s="22"/>
      <c r="D607" s="22"/>
      <c r="E607" s="22"/>
      <c r="F607" s="2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5.5" customHeight="1" x14ac:dyDescent="0.3">
      <c r="A608" s="22"/>
      <c r="B608" s="22"/>
      <c r="C608" s="22"/>
      <c r="D608" s="22"/>
      <c r="E608" s="22"/>
      <c r="F608" s="2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5.5" customHeight="1" x14ac:dyDescent="0.3">
      <c r="A609" s="22"/>
      <c r="B609" s="22"/>
      <c r="C609" s="22"/>
      <c r="D609" s="22"/>
      <c r="E609" s="22"/>
      <c r="F609" s="2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5.5" customHeight="1" x14ac:dyDescent="0.3">
      <c r="A610" s="22"/>
      <c r="B610" s="22"/>
      <c r="C610" s="22"/>
      <c r="D610" s="22"/>
      <c r="E610" s="22"/>
      <c r="F610" s="2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5.5" customHeight="1" x14ac:dyDescent="0.3">
      <c r="A611" s="22"/>
      <c r="B611" s="22"/>
      <c r="C611" s="22"/>
      <c r="D611" s="22"/>
      <c r="E611" s="22"/>
      <c r="F611" s="2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5.5" customHeight="1" x14ac:dyDescent="0.3">
      <c r="A612" s="22"/>
      <c r="B612" s="22"/>
      <c r="C612" s="22"/>
      <c r="D612" s="22"/>
      <c r="E612" s="22"/>
      <c r="F612" s="2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5.5" customHeight="1" x14ac:dyDescent="0.3">
      <c r="A613" s="22"/>
      <c r="B613" s="22"/>
      <c r="C613" s="22"/>
      <c r="D613" s="22"/>
      <c r="E613" s="22"/>
      <c r="F613" s="2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5.5" customHeight="1" x14ac:dyDescent="0.3">
      <c r="A614" s="22"/>
      <c r="B614" s="22"/>
      <c r="C614" s="22"/>
      <c r="D614" s="22"/>
      <c r="E614" s="22"/>
      <c r="F614" s="2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5.5" customHeight="1" x14ac:dyDescent="0.3">
      <c r="A615" s="22"/>
      <c r="B615" s="22"/>
      <c r="C615" s="22"/>
      <c r="D615" s="22"/>
      <c r="E615" s="22"/>
      <c r="F615" s="2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5.5" customHeight="1" x14ac:dyDescent="0.3">
      <c r="A616" s="22"/>
      <c r="B616" s="22"/>
      <c r="C616" s="22"/>
      <c r="D616" s="22"/>
      <c r="E616" s="22"/>
      <c r="F616" s="2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5.5" customHeight="1" x14ac:dyDescent="0.3">
      <c r="A617" s="22"/>
      <c r="B617" s="22"/>
      <c r="C617" s="22"/>
      <c r="D617" s="22"/>
      <c r="E617" s="22"/>
      <c r="F617" s="2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5.5" customHeight="1" x14ac:dyDescent="0.3">
      <c r="A618" s="22"/>
      <c r="B618" s="22"/>
      <c r="C618" s="22"/>
      <c r="D618" s="22"/>
      <c r="E618" s="22"/>
      <c r="F618" s="2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5.5" customHeight="1" x14ac:dyDescent="0.3">
      <c r="A619" s="22"/>
      <c r="B619" s="22"/>
      <c r="C619" s="22"/>
      <c r="D619" s="22"/>
      <c r="E619" s="22"/>
      <c r="F619" s="2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5.5" customHeight="1" x14ac:dyDescent="0.3">
      <c r="A620" s="22"/>
      <c r="B620" s="22"/>
      <c r="C620" s="22"/>
      <c r="D620" s="22"/>
      <c r="E620" s="22"/>
      <c r="F620" s="2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5.5" customHeight="1" x14ac:dyDescent="0.3">
      <c r="A621" s="22"/>
      <c r="B621" s="22"/>
      <c r="C621" s="22"/>
      <c r="D621" s="22"/>
      <c r="E621" s="22"/>
      <c r="F621" s="2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5.5" customHeight="1" x14ac:dyDescent="0.3">
      <c r="A622" s="22"/>
      <c r="B622" s="22"/>
      <c r="C622" s="22"/>
      <c r="D622" s="22"/>
      <c r="E622" s="22"/>
      <c r="F622" s="2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5.5" customHeight="1" x14ac:dyDescent="0.3">
      <c r="A623" s="22"/>
      <c r="B623" s="22"/>
      <c r="C623" s="22"/>
      <c r="D623" s="22"/>
      <c r="E623" s="22"/>
      <c r="F623" s="2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5.5" customHeight="1" x14ac:dyDescent="0.3">
      <c r="A624" s="22"/>
      <c r="B624" s="22"/>
      <c r="C624" s="22"/>
      <c r="D624" s="22"/>
      <c r="E624" s="22"/>
      <c r="F624" s="2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5.5" customHeight="1" x14ac:dyDescent="0.3">
      <c r="A625" s="22"/>
      <c r="B625" s="22"/>
      <c r="C625" s="22"/>
      <c r="D625" s="22"/>
      <c r="E625" s="22"/>
      <c r="F625" s="2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5.5" customHeight="1" x14ac:dyDescent="0.3">
      <c r="A626" s="22"/>
      <c r="B626" s="22"/>
      <c r="C626" s="22"/>
      <c r="D626" s="22"/>
      <c r="E626" s="22"/>
      <c r="F626" s="2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5.5" customHeight="1" x14ac:dyDescent="0.3">
      <c r="A627" s="22"/>
      <c r="B627" s="22"/>
      <c r="C627" s="22"/>
      <c r="D627" s="22"/>
      <c r="E627" s="22"/>
      <c r="F627" s="2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5.5" customHeight="1" x14ac:dyDescent="0.3">
      <c r="A628" s="22"/>
      <c r="B628" s="22"/>
      <c r="C628" s="22"/>
      <c r="D628" s="22"/>
      <c r="E628" s="22"/>
      <c r="F628" s="2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5.5" customHeight="1" x14ac:dyDescent="0.3">
      <c r="A629" s="22"/>
      <c r="B629" s="22"/>
      <c r="C629" s="22"/>
      <c r="D629" s="22"/>
      <c r="E629" s="22"/>
      <c r="F629" s="2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5.5" customHeight="1" x14ac:dyDescent="0.3">
      <c r="A630" s="22"/>
      <c r="B630" s="22"/>
      <c r="C630" s="22"/>
      <c r="D630" s="22"/>
      <c r="E630" s="22"/>
      <c r="F630" s="2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5.5" customHeight="1" x14ac:dyDescent="0.3">
      <c r="A631" s="22"/>
      <c r="B631" s="22"/>
      <c r="C631" s="22"/>
      <c r="D631" s="22"/>
      <c r="E631" s="22"/>
      <c r="F631" s="2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5.5" customHeight="1" x14ac:dyDescent="0.3">
      <c r="A632" s="22"/>
      <c r="B632" s="22"/>
      <c r="C632" s="22"/>
      <c r="D632" s="22"/>
      <c r="E632" s="22"/>
      <c r="F632" s="2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5.5" customHeight="1" x14ac:dyDescent="0.3">
      <c r="A633" s="22"/>
      <c r="B633" s="22"/>
      <c r="C633" s="22"/>
      <c r="D633" s="22"/>
      <c r="E633" s="22"/>
      <c r="F633" s="2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5.5" customHeight="1" x14ac:dyDescent="0.3">
      <c r="A634" s="22"/>
      <c r="B634" s="22"/>
      <c r="C634" s="22"/>
      <c r="D634" s="22"/>
      <c r="E634" s="22"/>
      <c r="F634" s="2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5.5" customHeight="1" x14ac:dyDescent="0.3">
      <c r="A635" s="22"/>
      <c r="B635" s="22"/>
      <c r="C635" s="22"/>
      <c r="D635" s="22"/>
      <c r="E635" s="22"/>
      <c r="F635" s="2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5.5" customHeight="1" x14ac:dyDescent="0.3">
      <c r="A636" s="22"/>
      <c r="B636" s="22"/>
      <c r="C636" s="22"/>
      <c r="D636" s="22"/>
      <c r="E636" s="22"/>
      <c r="F636" s="2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5.5" customHeight="1" x14ac:dyDescent="0.3">
      <c r="A637" s="22"/>
      <c r="B637" s="22"/>
      <c r="C637" s="22"/>
      <c r="D637" s="22"/>
      <c r="E637" s="22"/>
      <c r="F637" s="2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5.5" customHeight="1" x14ac:dyDescent="0.3">
      <c r="A638" s="22"/>
      <c r="B638" s="22"/>
      <c r="C638" s="22"/>
      <c r="D638" s="22"/>
      <c r="E638" s="22"/>
      <c r="F638" s="2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5.5" customHeight="1" x14ac:dyDescent="0.3">
      <c r="A639" s="22"/>
      <c r="B639" s="22"/>
      <c r="C639" s="22"/>
      <c r="D639" s="22"/>
      <c r="E639" s="22"/>
      <c r="F639" s="2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5.5" customHeight="1" x14ac:dyDescent="0.3">
      <c r="A640" s="22"/>
      <c r="B640" s="22"/>
      <c r="C640" s="22"/>
      <c r="D640" s="22"/>
      <c r="E640" s="22"/>
      <c r="F640" s="2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5.5" customHeight="1" x14ac:dyDescent="0.3">
      <c r="A641" s="22"/>
      <c r="B641" s="22"/>
      <c r="C641" s="22"/>
      <c r="D641" s="22"/>
      <c r="E641" s="22"/>
      <c r="F641" s="2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5.5" customHeight="1" x14ac:dyDescent="0.3">
      <c r="A642" s="22"/>
      <c r="B642" s="22"/>
      <c r="C642" s="22"/>
      <c r="D642" s="22"/>
      <c r="E642" s="22"/>
      <c r="F642" s="2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5.5" customHeight="1" x14ac:dyDescent="0.3">
      <c r="A643" s="22"/>
      <c r="B643" s="22"/>
      <c r="C643" s="22"/>
      <c r="D643" s="22"/>
      <c r="E643" s="22"/>
      <c r="F643" s="2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5.5" customHeight="1" x14ac:dyDescent="0.3">
      <c r="A644" s="22"/>
      <c r="B644" s="22"/>
      <c r="C644" s="22"/>
      <c r="D644" s="22"/>
      <c r="E644" s="22"/>
      <c r="F644" s="2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5.5" customHeight="1" x14ac:dyDescent="0.3">
      <c r="A645" s="22"/>
      <c r="B645" s="22"/>
      <c r="C645" s="22"/>
      <c r="D645" s="22"/>
      <c r="E645" s="22"/>
      <c r="F645" s="2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5.5" customHeight="1" x14ac:dyDescent="0.3">
      <c r="A646" s="22"/>
      <c r="B646" s="22"/>
      <c r="C646" s="22"/>
      <c r="D646" s="22"/>
      <c r="E646" s="22"/>
      <c r="F646" s="2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5.5" customHeight="1" x14ac:dyDescent="0.3">
      <c r="A647" s="22"/>
      <c r="B647" s="22"/>
      <c r="C647" s="22"/>
      <c r="D647" s="22"/>
      <c r="E647" s="22"/>
      <c r="F647" s="2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5.5" customHeight="1" x14ac:dyDescent="0.3">
      <c r="A648" s="22"/>
      <c r="B648" s="22"/>
      <c r="C648" s="22"/>
      <c r="D648" s="22"/>
      <c r="E648" s="22"/>
      <c r="F648" s="2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5.5" customHeight="1" x14ac:dyDescent="0.3">
      <c r="A649" s="22"/>
      <c r="B649" s="22"/>
      <c r="C649" s="22"/>
      <c r="D649" s="22"/>
      <c r="E649" s="22"/>
      <c r="F649" s="2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5.5" customHeight="1" x14ac:dyDescent="0.3">
      <c r="A650" s="22"/>
      <c r="B650" s="22"/>
      <c r="C650" s="22"/>
      <c r="D650" s="22"/>
      <c r="E650" s="22"/>
      <c r="F650" s="2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5.5" customHeight="1" x14ac:dyDescent="0.3">
      <c r="A651" s="22"/>
      <c r="B651" s="22"/>
      <c r="C651" s="22"/>
      <c r="D651" s="22"/>
      <c r="E651" s="22"/>
      <c r="F651" s="2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5.5" customHeight="1" x14ac:dyDescent="0.3">
      <c r="A652" s="22"/>
      <c r="B652" s="22"/>
      <c r="C652" s="22"/>
      <c r="D652" s="22"/>
      <c r="E652" s="22"/>
      <c r="F652" s="2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5.5" customHeight="1" x14ac:dyDescent="0.3">
      <c r="A653" s="22"/>
      <c r="B653" s="22"/>
      <c r="C653" s="22"/>
      <c r="D653" s="22"/>
      <c r="E653" s="22"/>
      <c r="F653" s="2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5.5" customHeight="1" x14ac:dyDescent="0.3">
      <c r="A654" s="22"/>
      <c r="B654" s="22"/>
      <c r="C654" s="22"/>
      <c r="D654" s="22"/>
      <c r="E654" s="22"/>
      <c r="F654" s="2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5.5" customHeight="1" x14ac:dyDescent="0.3">
      <c r="A655" s="22"/>
      <c r="B655" s="22"/>
      <c r="C655" s="22"/>
      <c r="D655" s="22"/>
      <c r="E655" s="22"/>
      <c r="F655" s="2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5.5" customHeight="1" x14ac:dyDescent="0.3">
      <c r="A656" s="22"/>
      <c r="B656" s="22"/>
      <c r="C656" s="22"/>
      <c r="D656" s="22"/>
      <c r="E656" s="22"/>
      <c r="F656" s="2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5.5" customHeight="1" x14ac:dyDescent="0.3">
      <c r="A657" s="22"/>
      <c r="B657" s="22"/>
      <c r="C657" s="22"/>
      <c r="D657" s="22"/>
      <c r="E657" s="22"/>
      <c r="F657" s="2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5.5" customHeight="1" x14ac:dyDescent="0.3">
      <c r="A658" s="22"/>
      <c r="B658" s="22"/>
      <c r="C658" s="22"/>
      <c r="D658" s="22"/>
      <c r="E658" s="22"/>
      <c r="F658" s="2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5.5" customHeight="1" x14ac:dyDescent="0.3">
      <c r="A659" s="22"/>
      <c r="B659" s="22"/>
      <c r="C659" s="22"/>
      <c r="D659" s="22"/>
      <c r="E659" s="22"/>
      <c r="F659" s="2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5.5" customHeight="1" x14ac:dyDescent="0.3">
      <c r="A660" s="22"/>
      <c r="B660" s="22"/>
      <c r="C660" s="22"/>
      <c r="D660" s="22"/>
      <c r="E660" s="22"/>
      <c r="F660" s="2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5.5" customHeight="1" x14ac:dyDescent="0.3">
      <c r="A661" s="22"/>
      <c r="B661" s="22"/>
      <c r="C661" s="22"/>
      <c r="D661" s="22"/>
      <c r="E661" s="22"/>
      <c r="F661" s="2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5.5" customHeight="1" x14ac:dyDescent="0.3">
      <c r="A662" s="22"/>
      <c r="B662" s="22"/>
      <c r="C662" s="22"/>
      <c r="D662" s="22"/>
      <c r="E662" s="22"/>
      <c r="F662" s="2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5.5" customHeight="1" x14ac:dyDescent="0.3">
      <c r="A663" s="22"/>
      <c r="B663" s="22"/>
      <c r="C663" s="22"/>
      <c r="D663" s="22"/>
      <c r="E663" s="22"/>
      <c r="F663" s="2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5.5" customHeight="1" x14ac:dyDescent="0.3">
      <c r="A664" s="22"/>
      <c r="B664" s="22"/>
      <c r="C664" s="22"/>
      <c r="D664" s="22"/>
      <c r="E664" s="22"/>
      <c r="F664" s="2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5.5" customHeight="1" x14ac:dyDescent="0.3">
      <c r="A665" s="22"/>
      <c r="B665" s="22"/>
      <c r="C665" s="22"/>
      <c r="D665" s="22"/>
      <c r="E665" s="22"/>
      <c r="F665" s="2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5.5" customHeight="1" x14ac:dyDescent="0.3">
      <c r="A666" s="22"/>
      <c r="B666" s="22"/>
      <c r="C666" s="22"/>
      <c r="D666" s="22"/>
      <c r="E666" s="22"/>
      <c r="F666" s="2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5.5" customHeight="1" x14ac:dyDescent="0.3">
      <c r="A667" s="22"/>
      <c r="B667" s="22"/>
      <c r="C667" s="22"/>
      <c r="D667" s="22"/>
      <c r="E667" s="22"/>
      <c r="F667" s="2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5.5" customHeight="1" x14ac:dyDescent="0.3">
      <c r="A668" s="22"/>
      <c r="B668" s="22"/>
      <c r="C668" s="22"/>
      <c r="D668" s="22"/>
      <c r="E668" s="22"/>
      <c r="F668" s="2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5.5" customHeight="1" x14ac:dyDescent="0.3">
      <c r="A669" s="22"/>
      <c r="B669" s="22"/>
      <c r="C669" s="22"/>
      <c r="D669" s="22"/>
      <c r="E669" s="22"/>
      <c r="F669" s="2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5.5" customHeight="1" x14ac:dyDescent="0.3">
      <c r="A670" s="22"/>
      <c r="B670" s="22"/>
      <c r="C670" s="22"/>
      <c r="D670" s="22"/>
      <c r="E670" s="22"/>
      <c r="F670" s="2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5.5" customHeight="1" x14ac:dyDescent="0.3">
      <c r="A671" s="22"/>
      <c r="B671" s="22"/>
      <c r="C671" s="22"/>
      <c r="D671" s="22"/>
      <c r="E671" s="22"/>
      <c r="F671" s="2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5.5" customHeight="1" x14ac:dyDescent="0.3">
      <c r="A672" s="22"/>
      <c r="B672" s="22"/>
      <c r="C672" s="22"/>
      <c r="D672" s="22"/>
      <c r="E672" s="22"/>
      <c r="F672" s="2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5.5" customHeight="1" x14ac:dyDescent="0.3">
      <c r="A673" s="22"/>
      <c r="B673" s="22"/>
      <c r="C673" s="22"/>
      <c r="D673" s="22"/>
      <c r="E673" s="22"/>
      <c r="F673" s="2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5.5" customHeight="1" x14ac:dyDescent="0.3">
      <c r="A674" s="22"/>
      <c r="B674" s="22"/>
      <c r="C674" s="22"/>
      <c r="D674" s="22"/>
      <c r="E674" s="22"/>
      <c r="F674" s="2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5.5" customHeight="1" x14ac:dyDescent="0.3">
      <c r="A675" s="22"/>
      <c r="B675" s="22"/>
      <c r="C675" s="22"/>
      <c r="D675" s="22"/>
      <c r="E675" s="22"/>
      <c r="F675" s="2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5.5" customHeight="1" x14ac:dyDescent="0.3">
      <c r="A676" s="22"/>
      <c r="B676" s="22"/>
      <c r="C676" s="22"/>
      <c r="D676" s="22"/>
      <c r="E676" s="22"/>
      <c r="F676" s="2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5.5" customHeight="1" x14ac:dyDescent="0.3">
      <c r="A677" s="22"/>
      <c r="B677" s="22"/>
      <c r="C677" s="22"/>
      <c r="D677" s="22"/>
      <c r="E677" s="22"/>
      <c r="F677" s="2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5.5" customHeight="1" x14ac:dyDescent="0.3">
      <c r="A678" s="22"/>
      <c r="B678" s="22"/>
      <c r="C678" s="22"/>
      <c r="D678" s="22"/>
      <c r="E678" s="22"/>
      <c r="F678" s="2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5.5" customHeight="1" x14ac:dyDescent="0.3">
      <c r="A679" s="22"/>
      <c r="B679" s="22"/>
      <c r="C679" s="22"/>
      <c r="D679" s="22"/>
      <c r="E679" s="22"/>
      <c r="F679" s="2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5.5" customHeight="1" x14ac:dyDescent="0.3">
      <c r="A680" s="22"/>
      <c r="B680" s="22"/>
      <c r="C680" s="22"/>
      <c r="D680" s="22"/>
      <c r="E680" s="22"/>
      <c r="F680" s="2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5.5" customHeight="1" x14ac:dyDescent="0.3">
      <c r="A681" s="22"/>
      <c r="B681" s="22"/>
      <c r="C681" s="22"/>
      <c r="D681" s="22"/>
      <c r="E681" s="22"/>
      <c r="F681" s="2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5.5" customHeight="1" x14ac:dyDescent="0.3">
      <c r="A682" s="22"/>
      <c r="B682" s="22"/>
      <c r="C682" s="22"/>
      <c r="D682" s="22"/>
      <c r="E682" s="22"/>
      <c r="F682" s="2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5.5" customHeight="1" x14ac:dyDescent="0.3">
      <c r="A683" s="22"/>
      <c r="B683" s="22"/>
      <c r="C683" s="22"/>
      <c r="D683" s="22"/>
      <c r="E683" s="22"/>
      <c r="F683" s="2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5.5" customHeight="1" x14ac:dyDescent="0.3">
      <c r="A684" s="22"/>
      <c r="B684" s="22"/>
      <c r="C684" s="22"/>
      <c r="D684" s="22"/>
      <c r="E684" s="22"/>
      <c r="F684" s="2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5.5" customHeight="1" x14ac:dyDescent="0.3">
      <c r="A685" s="22"/>
      <c r="B685" s="22"/>
      <c r="C685" s="22"/>
      <c r="D685" s="22"/>
      <c r="E685" s="22"/>
      <c r="F685" s="2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5.5" customHeight="1" x14ac:dyDescent="0.3">
      <c r="A686" s="22"/>
      <c r="B686" s="22"/>
      <c r="C686" s="22"/>
      <c r="D686" s="22"/>
      <c r="E686" s="22"/>
      <c r="F686" s="2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5.5" customHeight="1" x14ac:dyDescent="0.3">
      <c r="A687" s="22"/>
      <c r="B687" s="22"/>
      <c r="C687" s="22"/>
      <c r="D687" s="22"/>
      <c r="E687" s="22"/>
      <c r="F687" s="2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5.5" customHeight="1" x14ac:dyDescent="0.3">
      <c r="A688" s="22"/>
      <c r="B688" s="22"/>
      <c r="C688" s="22"/>
      <c r="D688" s="22"/>
      <c r="E688" s="22"/>
      <c r="F688" s="2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5.5" customHeight="1" x14ac:dyDescent="0.3">
      <c r="A689" s="22"/>
      <c r="B689" s="22"/>
      <c r="C689" s="22"/>
      <c r="D689" s="22"/>
      <c r="E689" s="22"/>
      <c r="F689" s="2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5.5" customHeight="1" x14ac:dyDescent="0.3">
      <c r="A690" s="22"/>
      <c r="B690" s="22"/>
      <c r="C690" s="22"/>
      <c r="D690" s="22"/>
      <c r="E690" s="22"/>
      <c r="F690" s="2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5.5" customHeight="1" x14ac:dyDescent="0.3">
      <c r="A691" s="22"/>
      <c r="B691" s="22"/>
      <c r="C691" s="22"/>
      <c r="D691" s="22"/>
      <c r="E691" s="22"/>
      <c r="F691" s="2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5.5" customHeight="1" x14ac:dyDescent="0.3">
      <c r="A692" s="22"/>
      <c r="B692" s="22"/>
      <c r="C692" s="22"/>
      <c r="D692" s="22"/>
      <c r="E692" s="22"/>
      <c r="F692" s="2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5.5" customHeight="1" x14ac:dyDescent="0.3">
      <c r="A693" s="22"/>
      <c r="B693" s="22"/>
      <c r="C693" s="22"/>
      <c r="D693" s="22"/>
      <c r="E693" s="22"/>
      <c r="F693" s="2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5.5" customHeight="1" x14ac:dyDescent="0.3">
      <c r="A694" s="22"/>
      <c r="B694" s="22"/>
      <c r="C694" s="22"/>
      <c r="D694" s="22"/>
      <c r="E694" s="22"/>
      <c r="F694" s="2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5.5" customHeight="1" x14ac:dyDescent="0.3">
      <c r="A695" s="22"/>
      <c r="B695" s="22"/>
      <c r="C695" s="22"/>
      <c r="D695" s="22"/>
      <c r="E695" s="22"/>
      <c r="F695" s="2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5.5" customHeight="1" x14ac:dyDescent="0.3">
      <c r="A696" s="22"/>
      <c r="B696" s="22"/>
      <c r="C696" s="22"/>
      <c r="D696" s="22"/>
      <c r="E696" s="22"/>
      <c r="F696" s="2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5.5" customHeight="1" x14ac:dyDescent="0.3">
      <c r="A697" s="22"/>
      <c r="B697" s="22"/>
      <c r="C697" s="22"/>
      <c r="D697" s="22"/>
      <c r="E697" s="22"/>
      <c r="F697" s="2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5.5" customHeight="1" x14ac:dyDescent="0.3">
      <c r="A698" s="22"/>
      <c r="B698" s="22"/>
      <c r="C698" s="22"/>
      <c r="D698" s="22"/>
      <c r="E698" s="22"/>
      <c r="F698" s="2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5.5" customHeight="1" x14ac:dyDescent="0.3">
      <c r="A699" s="22"/>
      <c r="B699" s="22"/>
      <c r="C699" s="22"/>
      <c r="D699" s="22"/>
      <c r="E699" s="22"/>
      <c r="F699" s="2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5.5" customHeight="1" x14ac:dyDescent="0.3">
      <c r="A700" s="22"/>
      <c r="B700" s="22"/>
      <c r="C700" s="22"/>
      <c r="D700" s="22"/>
      <c r="E700" s="22"/>
      <c r="F700" s="2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5.5" customHeight="1" x14ac:dyDescent="0.3">
      <c r="A701" s="22"/>
      <c r="B701" s="22"/>
      <c r="C701" s="22"/>
      <c r="D701" s="22"/>
      <c r="E701" s="22"/>
      <c r="F701" s="2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5.5" customHeight="1" x14ac:dyDescent="0.3">
      <c r="A702" s="22"/>
      <c r="B702" s="22"/>
      <c r="C702" s="22"/>
      <c r="D702" s="22"/>
      <c r="E702" s="22"/>
      <c r="F702" s="2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5.5" customHeight="1" x14ac:dyDescent="0.3">
      <c r="A703" s="22"/>
      <c r="B703" s="22"/>
      <c r="C703" s="22"/>
      <c r="D703" s="22"/>
      <c r="E703" s="22"/>
      <c r="F703" s="2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5.5" customHeight="1" x14ac:dyDescent="0.3">
      <c r="A704" s="22"/>
      <c r="B704" s="22"/>
      <c r="C704" s="22"/>
      <c r="D704" s="22"/>
      <c r="E704" s="22"/>
      <c r="F704" s="2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5.5" customHeight="1" x14ac:dyDescent="0.3">
      <c r="A705" s="22"/>
      <c r="B705" s="22"/>
      <c r="C705" s="22"/>
      <c r="D705" s="22"/>
      <c r="E705" s="22"/>
      <c r="F705" s="2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5.5" customHeight="1" x14ac:dyDescent="0.3">
      <c r="A706" s="22"/>
      <c r="B706" s="22"/>
      <c r="C706" s="22"/>
      <c r="D706" s="22"/>
      <c r="E706" s="22"/>
      <c r="F706" s="2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5.5" customHeight="1" x14ac:dyDescent="0.3">
      <c r="A707" s="22"/>
      <c r="B707" s="22"/>
      <c r="C707" s="22"/>
      <c r="D707" s="22"/>
      <c r="E707" s="22"/>
      <c r="F707" s="2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5.5" customHeight="1" x14ac:dyDescent="0.3">
      <c r="A708" s="22"/>
      <c r="B708" s="22"/>
      <c r="C708" s="22"/>
      <c r="D708" s="22"/>
      <c r="E708" s="22"/>
      <c r="F708" s="2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5.5" customHeight="1" x14ac:dyDescent="0.3">
      <c r="A709" s="22"/>
      <c r="B709" s="22"/>
      <c r="C709" s="22"/>
      <c r="D709" s="22"/>
      <c r="E709" s="22"/>
      <c r="F709" s="2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5.5" customHeight="1" x14ac:dyDescent="0.3">
      <c r="A710" s="22"/>
      <c r="B710" s="22"/>
      <c r="C710" s="22"/>
      <c r="D710" s="22"/>
      <c r="E710" s="22"/>
      <c r="F710" s="2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5.5" customHeight="1" x14ac:dyDescent="0.3">
      <c r="A711" s="22"/>
      <c r="B711" s="22"/>
      <c r="C711" s="22"/>
      <c r="D711" s="22"/>
      <c r="E711" s="22"/>
      <c r="F711" s="2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5.5" customHeight="1" x14ac:dyDescent="0.3">
      <c r="A712" s="22"/>
      <c r="B712" s="22"/>
      <c r="C712" s="22"/>
      <c r="D712" s="22"/>
      <c r="E712" s="22"/>
      <c r="F712" s="2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5.5" customHeight="1" x14ac:dyDescent="0.3">
      <c r="A713" s="22"/>
      <c r="B713" s="22"/>
      <c r="C713" s="22"/>
      <c r="D713" s="22"/>
      <c r="E713" s="22"/>
      <c r="F713" s="2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5.5" customHeight="1" x14ac:dyDescent="0.3">
      <c r="A714" s="22"/>
      <c r="B714" s="22"/>
      <c r="C714" s="22"/>
      <c r="D714" s="22"/>
      <c r="E714" s="22"/>
      <c r="F714" s="2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5.5" customHeight="1" x14ac:dyDescent="0.3">
      <c r="A715" s="22"/>
      <c r="B715" s="22"/>
      <c r="C715" s="22"/>
      <c r="D715" s="22"/>
      <c r="E715" s="22"/>
      <c r="F715" s="2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5.5" customHeight="1" x14ac:dyDescent="0.3">
      <c r="A716" s="22"/>
      <c r="B716" s="22"/>
      <c r="C716" s="22"/>
      <c r="D716" s="22"/>
      <c r="E716" s="22"/>
      <c r="F716" s="2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5.5" customHeight="1" x14ac:dyDescent="0.3">
      <c r="A717" s="22"/>
      <c r="B717" s="22"/>
      <c r="C717" s="22"/>
      <c r="D717" s="22"/>
      <c r="E717" s="22"/>
      <c r="F717" s="2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5.5" customHeight="1" x14ac:dyDescent="0.3">
      <c r="A718" s="22"/>
      <c r="B718" s="22"/>
      <c r="C718" s="22"/>
      <c r="D718" s="22"/>
      <c r="E718" s="22"/>
      <c r="F718" s="2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5.5" customHeight="1" x14ac:dyDescent="0.3">
      <c r="A719" s="22"/>
      <c r="B719" s="22"/>
      <c r="C719" s="22"/>
      <c r="D719" s="22"/>
      <c r="E719" s="22"/>
      <c r="F719" s="2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5.5" customHeight="1" x14ac:dyDescent="0.3">
      <c r="A720" s="22"/>
      <c r="B720" s="22"/>
      <c r="C720" s="22"/>
      <c r="D720" s="22"/>
      <c r="E720" s="22"/>
      <c r="F720" s="2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5.5" customHeight="1" x14ac:dyDescent="0.3">
      <c r="A721" s="22"/>
      <c r="B721" s="22"/>
      <c r="C721" s="22"/>
      <c r="D721" s="22"/>
      <c r="E721" s="22"/>
      <c r="F721" s="2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5.5" customHeight="1" x14ac:dyDescent="0.3">
      <c r="A722" s="22"/>
      <c r="B722" s="22"/>
      <c r="C722" s="22"/>
      <c r="D722" s="22"/>
      <c r="E722" s="22"/>
      <c r="F722" s="2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5.5" customHeight="1" x14ac:dyDescent="0.3">
      <c r="A723" s="22"/>
      <c r="B723" s="22"/>
      <c r="C723" s="22"/>
      <c r="D723" s="22"/>
      <c r="E723" s="22"/>
      <c r="F723" s="2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5.5" customHeight="1" x14ac:dyDescent="0.3">
      <c r="A724" s="22"/>
      <c r="B724" s="22"/>
      <c r="C724" s="22"/>
      <c r="D724" s="22"/>
      <c r="E724" s="22"/>
      <c r="F724" s="2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5.5" customHeight="1" x14ac:dyDescent="0.3">
      <c r="A725" s="22"/>
      <c r="B725" s="22"/>
      <c r="C725" s="22"/>
      <c r="D725" s="22"/>
      <c r="E725" s="22"/>
      <c r="F725" s="2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5.5" customHeight="1" x14ac:dyDescent="0.3">
      <c r="A726" s="22"/>
      <c r="B726" s="22"/>
      <c r="C726" s="22"/>
      <c r="D726" s="22"/>
      <c r="E726" s="22"/>
      <c r="F726" s="2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5.5" customHeight="1" x14ac:dyDescent="0.3">
      <c r="A727" s="22"/>
      <c r="B727" s="22"/>
      <c r="C727" s="22"/>
      <c r="D727" s="22"/>
      <c r="E727" s="22"/>
      <c r="F727" s="2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5.5" customHeight="1" x14ac:dyDescent="0.3">
      <c r="A728" s="22"/>
      <c r="B728" s="22"/>
      <c r="C728" s="22"/>
      <c r="D728" s="22"/>
      <c r="E728" s="22"/>
      <c r="F728" s="2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5.5" customHeight="1" x14ac:dyDescent="0.3">
      <c r="A729" s="22"/>
      <c r="B729" s="22"/>
      <c r="C729" s="22"/>
      <c r="D729" s="22"/>
      <c r="E729" s="22"/>
      <c r="F729" s="2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5.5" customHeight="1" x14ac:dyDescent="0.3">
      <c r="A730" s="22"/>
      <c r="B730" s="22"/>
      <c r="C730" s="22"/>
      <c r="D730" s="22"/>
      <c r="E730" s="22"/>
      <c r="F730" s="2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5.5" customHeight="1" x14ac:dyDescent="0.3">
      <c r="A731" s="22"/>
      <c r="B731" s="22"/>
      <c r="C731" s="22"/>
      <c r="D731" s="22"/>
      <c r="E731" s="22"/>
      <c r="F731" s="2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5.5" customHeight="1" x14ac:dyDescent="0.3">
      <c r="A732" s="22"/>
      <c r="B732" s="22"/>
      <c r="C732" s="22"/>
      <c r="D732" s="22"/>
      <c r="E732" s="22"/>
      <c r="F732" s="2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5.5" customHeight="1" x14ac:dyDescent="0.3">
      <c r="A733" s="22"/>
      <c r="B733" s="22"/>
      <c r="C733" s="22"/>
      <c r="D733" s="22"/>
      <c r="E733" s="22"/>
      <c r="F733" s="2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5.5" customHeight="1" x14ac:dyDescent="0.3">
      <c r="A734" s="22"/>
      <c r="B734" s="22"/>
      <c r="C734" s="22"/>
      <c r="D734" s="22"/>
      <c r="E734" s="22"/>
      <c r="F734" s="2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5.5" customHeight="1" x14ac:dyDescent="0.3">
      <c r="A735" s="22"/>
      <c r="B735" s="22"/>
      <c r="C735" s="22"/>
      <c r="D735" s="22"/>
      <c r="E735" s="22"/>
      <c r="F735" s="2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5.5" customHeight="1" x14ac:dyDescent="0.3">
      <c r="A736" s="22"/>
      <c r="B736" s="22"/>
      <c r="C736" s="22"/>
      <c r="D736" s="22"/>
      <c r="E736" s="22"/>
      <c r="F736" s="2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5.5" customHeight="1" x14ac:dyDescent="0.3">
      <c r="A737" s="22"/>
      <c r="B737" s="22"/>
      <c r="C737" s="22"/>
      <c r="D737" s="22"/>
      <c r="E737" s="22"/>
      <c r="F737" s="2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5.5" customHeight="1" x14ac:dyDescent="0.3">
      <c r="A738" s="22"/>
      <c r="B738" s="22"/>
      <c r="C738" s="22"/>
      <c r="D738" s="22"/>
      <c r="E738" s="22"/>
      <c r="F738" s="2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5.5" customHeight="1" x14ac:dyDescent="0.3">
      <c r="A739" s="22"/>
      <c r="B739" s="22"/>
      <c r="C739" s="22"/>
      <c r="D739" s="22"/>
      <c r="E739" s="22"/>
      <c r="F739" s="2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5.5" customHeight="1" x14ac:dyDescent="0.3">
      <c r="A740" s="22"/>
      <c r="B740" s="22"/>
      <c r="C740" s="22"/>
      <c r="D740" s="22"/>
      <c r="E740" s="22"/>
      <c r="F740" s="2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5.5" customHeight="1" x14ac:dyDescent="0.3">
      <c r="A741" s="22"/>
      <c r="B741" s="22"/>
      <c r="C741" s="22"/>
      <c r="D741" s="22"/>
      <c r="E741" s="22"/>
      <c r="F741" s="2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5.5" customHeight="1" x14ac:dyDescent="0.3">
      <c r="A742" s="22"/>
      <c r="B742" s="22"/>
      <c r="C742" s="22"/>
      <c r="D742" s="22"/>
      <c r="E742" s="22"/>
      <c r="F742" s="2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5.5" customHeight="1" x14ac:dyDescent="0.3">
      <c r="A743" s="22"/>
      <c r="B743" s="22"/>
      <c r="C743" s="22"/>
      <c r="D743" s="22"/>
      <c r="E743" s="22"/>
      <c r="F743" s="2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5.5" customHeight="1" x14ac:dyDescent="0.3">
      <c r="A744" s="22"/>
      <c r="B744" s="22"/>
      <c r="C744" s="22"/>
      <c r="D744" s="22"/>
      <c r="E744" s="22"/>
      <c r="F744" s="2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5.5" customHeight="1" x14ac:dyDescent="0.3">
      <c r="A745" s="22"/>
      <c r="B745" s="22"/>
      <c r="C745" s="22"/>
      <c r="D745" s="22"/>
      <c r="E745" s="22"/>
      <c r="F745" s="2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5.5" customHeight="1" x14ac:dyDescent="0.3">
      <c r="A746" s="22"/>
      <c r="B746" s="22"/>
      <c r="C746" s="22"/>
      <c r="D746" s="22"/>
      <c r="E746" s="22"/>
      <c r="F746" s="2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5.5" customHeight="1" x14ac:dyDescent="0.3">
      <c r="A747" s="22"/>
      <c r="B747" s="22"/>
      <c r="C747" s="22"/>
      <c r="D747" s="22"/>
      <c r="E747" s="22"/>
      <c r="F747" s="2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5.5" customHeight="1" x14ac:dyDescent="0.3">
      <c r="A748" s="22"/>
      <c r="B748" s="22"/>
      <c r="C748" s="22"/>
      <c r="D748" s="22"/>
      <c r="E748" s="22"/>
      <c r="F748" s="2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5.5" customHeight="1" x14ac:dyDescent="0.3">
      <c r="A749" s="22"/>
      <c r="B749" s="22"/>
      <c r="C749" s="22"/>
      <c r="D749" s="22"/>
      <c r="E749" s="22"/>
      <c r="F749" s="2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5.5" customHeight="1" x14ac:dyDescent="0.3">
      <c r="A750" s="22"/>
      <c r="B750" s="22"/>
      <c r="C750" s="22"/>
      <c r="D750" s="22"/>
      <c r="E750" s="22"/>
      <c r="F750" s="2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5.5" customHeight="1" x14ac:dyDescent="0.3">
      <c r="A751" s="22"/>
      <c r="B751" s="22"/>
      <c r="C751" s="22"/>
      <c r="D751" s="22"/>
      <c r="E751" s="22"/>
      <c r="F751" s="2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5.5" customHeight="1" x14ac:dyDescent="0.3">
      <c r="A752" s="22"/>
      <c r="B752" s="22"/>
      <c r="C752" s="22"/>
      <c r="D752" s="22"/>
      <c r="E752" s="22"/>
      <c r="F752" s="2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5.5" customHeight="1" x14ac:dyDescent="0.3">
      <c r="A753" s="22"/>
      <c r="B753" s="22"/>
      <c r="C753" s="22"/>
      <c r="D753" s="22"/>
      <c r="E753" s="22"/>
      <c r="F753" s="2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5.5" customHeight="1" x14ac:dyDescent="0.3">
      <c r="A754" s="22"/>
      <c r="B754" s="22"/>
      <c r="C754" s="22"/>
      <c r="D754" s="22"/>
      <c r="E754" s="22"/>
      <c r="F754" s="2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5.5" customHeight="1" x14ac:dyDescent="0.3">
      <c r="A755" s="22"/>
      <c r="B755" s="22"/>
      <c r="C755" s="22"/>
      <c r="D755" s="22"/>
      <c r="E755" s="22"/>
      <c r="F755" s="2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5.5" customHeight="1" x14ac:dyDescent="0.3">
      <c r="A756" s="22"/>
      <c r="B756" s="22"/>
      <c r="C756" s="22"/>
      <c r="D756" s="22"/>
      <c r="E756" s="22"/>
      <c r="F756" s="2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5.5" customHeight="1" x14ac:dyDescent="0.3">
      <c r="A757" s="22"/>
      <c r="B757" s="22"/>
      <c r="C757" s="22"/>
      <c r="D757" s="22"/>
      <c r="E757" s="22"/>
      <c r="F757" s="2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5.5" customHeight="1" x14ac:dyDescent="0.3">
      <c r="A758" s="22"/>
      <c r="B758" s="22"/>
      <c r="C758" s="22"/>
      <c r="D758" s="22"/>
      <c r="E758" s="22"/>
      <c r="F758" s="2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5.5" customHeight="1" x14ac:dyDescent="0.3">
      <c r="A759" s="22"/>
      <c r="B759" s="22"/>
      <c r="C759" s="22"/>
      <c r="D759" s="22"/>
      <c r="E759" s="22"/>
      <c r="F759" s="2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5.5" customHeight="1" x14ac:dyDescent="0.3">
      <c r="A760" s="22"/>
      <c r="B760" s="22"/>
      <c r="C760" s="22"/>
      <c r="D760" s="22"/>
      <c r="E760" s="22"/>
      <c r="F760" s="2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5.5" customHeight="1" x14ac:dyDescent="0.3">
      <c r="A761" s="22"/>
      <c r="B761" s="22"/>
      <c r="C761" s="22"/>
      <c r="D761" s="22"/>
      <c r="E761" s="22"/>
      <c r="F761" s="2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5.5" customHeight="1" x14ac:dyDescent="0.3">
      <c r="A762" s="22"/>
      <c r="B762" s="22"/>
      <c r="C762" s="22"/>
      <c r="D762" s="22"/>
      <c r="E762" s="22"/>
      <c r="F762" s="2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5.5" customHeight="1" x14ac:dyDescent="0.3">
      <c r="A763" s="22"/>
      <c r="B763" s="22"/>
      <c r="C763" s="22"/>
      <c r="D763" s="22"/>
      <c r="E763" s="22"/>
      <c r="F763" s="2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5.5" customHeight="1" x14ac:dyDescent="0.3">
      <c r="A764" s="22"/>
      <c r="B764" s="22"/>
      <c r="C764" s="22"/>
      <c r="D764" s="22"/>
      <c r="E764" s="22"/>
      <c r="F764" s="2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5.5" customHeight="1" x14ac:dyDescent="0.3">
      <c r="A765" s="22"/>
      <c r="B765" s="22"/>
      <c r="C765" s="22"/>
      <c r="D765" s="22"/>
      <c r="E765" s="22"/>
      <c r="F765" s="2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5.5" customHeight="1" x14ac:dyDescent="0.3">
      <c r="A766" s="22"/>
      <c r="B766" s="22"/>
      <c r="C766" s="22"/>
      <c r="D766" s="22"/>
      <c r="E766" s="22"/>
      <c r="F766" s="2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5.5" customHeight="1" x14ac:dyDescent="0.3">
      <c r="A767" s="22"/>
      <c r="B767" s="22"/>
      <c r="C767" s="22"/>
      <c r="D767" s="22"/>
      <c r="E767" s="22"/>
      <c r="F767" s="2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5.5" customHeight="1" x14ac:dyDescent="0.3">
      <c r="A768" s="22"/>
      <c r="B768" s="22"/>
      <c r="C768" s="22"/>
      <c r="D768" s="22"/>
      <c r="E768" s="22"/>
      <c r="F768" s="2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5.5" customHeight="1" x14ac:dyDescent="0.3">
      <c r="A769" s="22"/>
      <c r="B769" s="22"/>
      <c r="C769" s="22"/>
      <c r="D769" s="22"/>
      <c r="E769" s="22"/>
      <c r="F769" s="2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5.5" customHeight="1" x14ac:dyDescent="0.3">
      <c r="A770" s="22"/>
      <c r="B770" s="22"/>
      <c r="C770" s="22"/>
      <c r="D770" s="22"/>
      <c r="E770" s="22"/>
      <c r="F770" s="2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5.5" customHeight="1" x14ac:dyDescent="0.3">
      <c r="A771" s="22"/>
      <c r="B771" s="22"/>
      <c r="C771" s="22"/>
      <c r="D771" s="22"/>
      <c r="E771" s="22"/>
      <c r="F771" s="2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5.5" customHeight="1" x14ac:dyDescent="0.3">
      <c r="A772" s="22"/>
      <c r="B772" s="22"/>
      <c r="C772" s="22"/>
      <c r="D772" s="22"/>
      <c r="E772" s="22"/>
      <c r="F772" s="2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5.5" customHeight="1" x14ac:dyDescent="0.3">
      <c r="A773" s="22"/>
      <c r="B773" s="22"/>
      <c r="C773" s="22"/>
      <c r="D773" s="22"/>
      <c r="E773" s="22"/>
      <c r="F773" s="2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5.5" customHeight="1" x14ac:dyDescent="0.3">
      <c r="A774" s="22"/>
      <c r="B774" s="22"/>
      <c r="C774" s="22"/>
      <c r="D774" s="22"/>
      <c r="E774" s="22"/>
      <c r="F774" s="2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5.5" customHeight="1" x14ac:dyDescent="0.3">
      <c r="A775" s="22"/>
      <c r="B775" s="22"/>
      <c r="C775" s="22"/>
      <c r="D775" s="22"/>
      <c r="E775" s="22"/>
      <c r="F775" s="2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5.5" customHeight="1" x14ac:dyDescent="0.3">
      <c r="A776" s="22"/>
      <c r="B776" s="22"/>
      <c r="C776" s="22"/>
      <c r="D776" s="22"/>
      <c r="E776" s="22"/>
      <c r="F776" s="2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5.5" customHeight="1" x14ac:dyDescent="0.3">
      <c r="A777" s="22"/>
      <c r="B777" s="22"/>
      <c r="C777" s="22"/>
      <c r="D777" s="22"/>
      <c r="E777" s="22"/>
      <c r="F777" s="2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5.5" customHeight="1" x14ac:dyDescent="0.3">
      <c r="A778" s="22"/>
      <c r="B778" s="22"/>
      <c r="C778" s="22"/>
      <c r="D778" s="22"/>
      <c r="E778" s="22"/>
      <c r="F778" s="2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5.5" customHeight="1" x14ac:dyDescent="0.3">
      <c r="A779" s="22"/>
      <c r="B779" s="22"/>
      <c r="C779" s="22"/>
      <c r="D779" s="22"/>
      <c r="E779" s="22"/>
      <c r="F779" s="2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5.5" customHeight="1" x14ac:dyDescent="0.3">
      <c r="A780" s="22"/>
      <c r="B780" s="22"/>
      <c r="C780" s="22"/>
      <c r="D780" s="22"/>
      <c r="E780" s="22"/>
      <c r="F780" s="2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5.5" customHeight="1" x14ac:dyDescent="0.3">
      <c r="A781" s="22"/>
      <c r="B781" s="22"/>
      <c r="C781" s="22"/>
      <c r="D781" s="22"/>
      <c r="E781" s="22"/>
      <c r="F781" s="2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5.5" customHeight="1" x14ac:dyDescent="0.3">
      <c r="A782" s="22"/>
      <c r="B782" s="22"/>
      <c r="C782" s="22"/>
      <c r="D782" s="22"/>
      <c r="E782" s="22"/>
      <c r="F782" s="2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5.5" customHeight="1" x14ac:dyDescent="0.3">
      <c r="A783" s="22"/>
      <c r="B783" s="22"/>
      <c r="C783" s="22"/>
      <c r="D783" s="22"/>
      <c r="E783" s="22"/>
      <c r="F783" s="2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5.5" customHeight="1" x14ac:dyDescent="0.3">
      <c r="A784" s="22"/>
      <c r="B784" s="22"/>
      <c r="C784" s="22"/>
      <c r="D784" s="22"/>
      <c r="E784" s="22"/>
      <c r="F784" s="2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5.5" customHeight="1" x14ac:dyDescent="0.3">
      <c r="A785" s="22"/>
      <c r="B785" s="22"/>
      <c r="C785" s="22"/>
      <c r="D785" s="22"/>
      <c r="E785" s="22"/>
      <c r="F785" s="2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5.5" customHeight="1" x14ac:dyDescent="0.3">
      <c r="A786" s="22"/>
      <c r="B786" s="22"/>
      <c r="C786" s="22"/>
      <c r="D786" s="22"/>
      <c r="E786" s="22"/>
      <c r="F786" s="2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5.5" customHeight="1" x14ac:dyDescent="0.3">
      <c r="A787" s="22"/>
      <c r="B787" s="22"/>
      <c r="C787" s="22"/>
      <c r="D787" s="22"/>
      <c r="E787" s="22"/>
      <c r="F787" s="2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5.5" customHeight="1" x14ac:dyDescent="0.3">
      <c r="A788" s="22"/>
      <c r="B788" s="22"/>
      <c r="C788" s="22"/>
      <c r="D788" s="22"/>
      <c r="E788" s="22"/>
      <c r="F788" s="2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5.5" customHeight="1" x14ac:dyDescent="0.3">
      <c r="A789" s="22"/>
      <c r="B789" s="22"/>
      <c r="C789" s="22"/>
      <c r="D789" s="22"/>
      <c r="E789" s="22"/>
      <c r="F789" s="2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5.5" customHeight="1" x14ac:dyDescent="0.3">
      <c r="A790" s="22"/>
      <c r="B790" s="22"/>
      <c r="C790" s="22"/>
      <c r="D790" s="22"/>
      <c r="E790" s="22"/>
      <c r="F790" s="2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5.5" customHeight="1" x14ac:dyDescent="0.3">
      <c r="A791" s="22"/>
      <c r="B791" s="22"/>
      <c r="C791" s="22"/>
      <c r="D791" s="22"/>
      <c r="E791" s="22"/>
      <c r="F791" s="2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5.5" customHeight="1" x14ac:dyDescent="0.3">
      <c r="A792" s="22"/>
      <c r="B792" s="22"/>
      <c r="C792" s="22"/>
      <c r="D792" s="22"/>
      <c r="E792" s="22"/>
      <c r="F792" s="2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5.5" customHeight="1" x14ac:dyDescent="0.3">
      <c r="A793" s="22"/>
      <c r="B793" s="22"/>
      <c r="C793" s="22"/>
      <c r="D793" s="22"/>
      <c r="E793" s="22"/>
      <c r="F793" s="2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5.5" customHeight="1" x14ac:dyDescent="0.3">
      <c r="A794" s="22"/>
      <c r="B794" s="22"/>
      <c r="C794" s="22"/>
      <c r="D794" s="22"/>
      <c r="E794" s="22"/>
      <c r="F794" s="2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5.5" customHeight="1" x14ac:dyDescent="0.3">
      <c r="A795" s="22"/>
      <c r="B795" s="22"/>
      <c r="C795" s="22"/>
      <c r="D795" s="22"/>
      <c r="E795" s="22"/>
      <c r="F795" s="2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5.5" customHeight="1" x14ac:dyDescent="0.3">
      <c r="A796" s="22"/>
      <c r="B796" s="22"/>
      <c r="C796" s="22"/>
      <c r="D796" s="22"/>
      <c r="E796" s="22"/>
      <c r="F796" s="2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5.5" customHeight="1" x14ac:dyDescent="0.3">
      <c r="A797" s="22"/>
      <c r="B797" s="22"/>
      <c r="C797" s="22"/>
      <c r="D797" s="22"/>
      <c r="E797" s="22"/>
      <c r="F797" s="2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5.5" customHeight="1" x14ac:dyDescent="0.3">
      <c r="A798" s="22"/>
      <c r="B798" s="22"/>
      <c r="C798" s="22"/>
      <c r="D798" s="22"/>
      <c r="E798" s="22"/>
      <c r="F798" s="2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5.5" customHeight="1" x14ac:dyDescent="0.3">
      <c r="A799" s="22"/>
      <c r="B799" s="22"/>
      <c r="C799" s="22"/>
      <c r="D799" s="22"/>
      <c r="E799" s="22"/>
      <c r="F799" s="2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5.5" customHeight="1" x14ac:dyDescent="0.3">
      <c r="A800" s="22"/>
      <c r="B800" s="22"/>
      <c r="C800" s="22"/>
      <c r="D800" s="22"/>
      <c r="E800" s="22"/>
      <c r="F800" s="2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5.5" customHeight="1" x14ac:dyDescent="0.3">
      <c r="A801" s="22"/>
      <c r="B801" s="22"/>
      <c r="C801" s="22"/>
      <c r="D801" s="22"/>
      <c r="E801" s="22"/>
      <c r="F801" s="2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5.5" customHeight="1" x14ac:dyDescent="0.3">
      <c r="A802" s="22"/>
      <c r="B802" s="22"/>
      <c r="C802" s="22"/>
      <c r="D802" s="22"/>
      <c r="E802" s="22"/>
      <c r="F802" s="2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5.5" customHeight="1" x14ac:dyDescent="0.3">
      <c r="A803" s="22"/>
      <c r="B803" s="22"/>
      <c r="C803" s="22"/>
      <c r="D803" s="22"/>
      <c r="E803" s="22"/>
      <c r="F803" s="2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5.5" customHeight="1" x14ac:dyDescent="0.3">
      <c r="A804" s="22"/>
      <c r="B804" s="22"/>
      <c r="C804" s="22"/>
      <c r="D804" s="22"/>
      <c r="E804" s="22"/>
      <c r="F804" s="2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5.5" customHeight="1" x14ac:dyDescent="0.3">
      <c r="A805" s="22"/>
      <c r="B805" s="22"/>
      <c r="C805" s="22"/>
      <c r="D805" s="22"/>
      <c r="E805" s="22"/>
      <c r="F805" s="2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5.5" customHeight="1" x14ac:dyDescent="0.3">
      <c r="A806" s="22"/>
      <c r="B806" s="22"/>
      <c r="C806" s="22"/>
      <c r="D806" s="22"/>
      <c r="E806" s="22"/>
      <c r="F806" s="2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5.5" customHeight="1" x14ac:dyDescent="0.3">
      <c r="A807" s="22"/>
      <c r="B807" s="22"/>
      <c r="C807" s="22"/>
      <c r="D807" s="22"/>
      <c r="E807" s="22"/>
      <c r="F807" s="2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5.5" customHeight="1" x14ac:dyDescent="0.3">
      <c r="A808" s="22"/>
      <c r="B808" s="22"/>
      <c r="C808" s="22"/>
      <c r="D808" s="22"/>
      <c r="E808" s="22"/>
      <c r="F808" s="2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5.5" customHeight="1" x14ac:dyDescent="0.3">
      <c r="A809" s="22"/>
      <c r="B809" s="22"/>
      <c r="C809" s="22"/>
      <c r="D809" s="22"/>
      <c r="E809" s="22"/>
      <c r="F809" s="2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5.5" customHeight="1" x14ac:dyDescent="0.3">
      <c r="A810" s="22"/>
      <c r="B810" s="22"/>
      <c r="C810" s="22"/>
      <c r="D810" s="22"/>
      <c r="E810" s="22"/>
      <c r="F810" s="2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5.5" customHeight="1" x14ac:dyDescent="0.3">
      <c r="A811" s="22"/>
      <c r="B811" s="22"/>
      <c r="C811" s="22"/>
      <c r="D811" s="22"/>
      <c r="E811" s="22"/>
      <c r="F811" s="2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5.5" customHeight="1" x14ac:dyDescent="0.3">
      <c r="A812" s="22"/>
      <c r="B812" s="22"/>
      <c r="C812" s="22"/>
      <c r="D812" s="22"/>
      <c r="E812" s="22"/>
      <c r="F812" s="2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5.5" customHeight="1" x14ac:dyDescent="0.3">
      <c r="A813" s="22"/>
      <c r="B813" s="22"/>
      <c r="C813" s="22"/>
      <c r="D813" s="22"/>
      <c r="E813" s="22"/>
      <c r="F813" s="2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5.5" customHeight="1" x14ac:dyDescent="0.3">
      <c r="A814" s="22"/>
      <c r="B814" s="22"/>
      <c r="C814" s="22"/>
      <c r="D814" s="22"/>
      <c r="E814" s="22"/>
      <c r="F814" s="2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5.5" customHeight="1" x14ac:dyDescent="0.3">
      <c r="A815" s="22"/>
      <c r="B815" s="22"/>
      <c r="C815" s="22"/>
      <c r="D815" s="22"/>
      <c r="E815" s="22"/>
      <c r="F815" s="2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5.5" customHeight="1" x14ac:dyDescent="0.3">
      <c r="A816" s="22"/>
      <c r="B816" s="22"/>
      <c r="C816" s="22"/>
      <c r="D816" s="22"/>
      <c r="E816" s="22"/>
      <c r="F816" s="2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5.5" customHeight="1" x14ac:dyDescent="0.3">
      <c r="A817" s="22"/>
      <c r="B817" s="22"/>
      <c r="C817" s="22"/>
      <c r="D817" s="22"/>
      <c r="E817" s="22"/>
      <c r="F817" s="2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5.5" customHeight="1" x14ac:dyDescent="0.3">
      <c r="A818" s="22"/>
      <c r="B818" s="22"/>
      <c r="C818" s="22"/>
      <c r="D818" s="22"/>
      <c r="E818" s="22"/>
      <c r="F818" s="2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5.5" customHeight="1" x14ac:dyDescent="0.3">
      <c r="A819" s="22"/>
      <c r="B819" s="22"/>
      <c r="C819" s="22"/>
      <c r="D819" s="22"/>
      <c r="E819" s="22"/>
      <c r="F819" s="2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5.5" customHeight="1" x14ac:dyDescent="0.3">
      <c r="A820" s="22"/>
      <c r="B820" s="22"/>
      <c r="C820" s="22"/>
      <c r="D820" s="22"/>
      <c r="E820" s="22"/>
      <c r="F820" s="2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5.5" customHeight="1" x14ac:dyDescent="0.3">
      <c r="A821" s="22"/>
      <c r="B821" s="22"/>
      <c r="C821" s="22"/>
      <c r="D821" s="22"/>
      <c r="E821" s="22"/>
      <c r="F821" s="2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5.5" customHeight="1" x14ac:dyDescent="0.3">
      <c r="A822" s="22"/>
      <c r="B822" s="22"/>
      <c r="C822" s="22"/>
      <c r="D822" s="22"/>
      <c r="E822" s="22"/>
      <c r="F822" s="2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5.5" customHeight="1" x14ac:dyDescent="0.3">
      <c r="A823" s="22"/>
      <c r="B823" s="22"/>
      <c r="C823" s="22"/>
      <c r="D823" s="22"/>
      <c r="E823" s="22"/>
      <c r="F823" s="2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5.5" customHeight="1" x14ac:dyDescent="0.3">
      <c r="A824" s="22"/>
      <c r="B824" s="22"/>
      <c r="C824" s="22"/>
      <c r="D824" s="22"/>
      <c r="E824" s="22"/>
      <c r="F824" s="2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5.5" customHeight="1" x14ac:dyDescent="0.3">
      <c r="A825" s="22"/>
      <c r="B825" s="22"/>
      <c r="C825" s="22"/>
      <c r="D825" s="22"/>
      <c r="E825" s="22"/>
      <c r="F825" s="2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5.5" customHeight="1" x14ac:dyDescent="0.3">
      <c r="A826" s="22"/>
      <c r="B826" s="22"/>
      <c r="C826" s="22"/>
      <c r="D826" s="22"/>
      <c r="E826" s="22"/>
      <c r="F826" s="2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5.5" customHeight="1" x14ac:dyDescent="0.3">
      <c r="A827" s="22"/>
      <c r="B827" s="22"/>
      <c r="C827" s="22"/>
      <c r="D827" s="22"/>
      <c r="E827" s="22"/>
      <c r="F827" s="2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5.5" customHeight="1" x14ac:dyDescent="0.3">
      <c r="A828" s="22"/>
      <c r="B828" s="22"/>
      <c r="C828" s="22"/>
      <c r="D828" s="22"/>
      <c r="E828" s="22"/>
      <c r="F828" s="2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5.5" customHeight="1" x14ac:dyDescent="0.3">
      <c r="A829" s="22"/>
      <c r="B829" s="22"/>
      <c r="C829" s="22"/>
      <c r="D829" s="22"/>
      <c r="E829" s="22"/>
      <c r="F829" s="2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5.5" customHeight="1" x14ac:dyDescent="0.3">
      <c r="A830" s="22"/>
      <c r="B830" s="22"/>
      <c r="C830" s="22"/>
      <c r="D830" s="22"/>
      <c r="E830" s="22"/>
      <c r="F830" s="2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5.5" customHeight="1" x14ac:dyDescent="0.3">
      <c r="A831" s="22"/>
      <c r="B831" s="22"/>
      <c r="C831" s="22"/>
      <c r="D831" s="22"/>
      <c r="E831" s="22"/>
      <c r="F831" s="2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5.5" customHeight="1" x14ac:dyDescent="0.3">
      <c r="A832" s="22"/>
      <c r="B832" s="22"/>
      <c r="C832" s="22"/>
      <c r="D832" s="22"/>
      <c r="E832" s="22"/>
      <c r="F832" s="2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5.5" customHeight="1" x14ac:dyDescent="0.3">
      <c r="A833" s="22"/>
      <c r="B833" s="22"/>
      <c r="C833" s="22"/>
      <c r="D833" s="22"/>
      <c r="E833" s="22"/>
      <c r="F833" s="2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5.5" customHeight="1" x14ac:dyDescent="0.3">
      <c r="A834" s="22"/>
      <c r="B834" s="22"/>
      <c r="C834" s="22"/>
      <c r="D834" s="22"/>
      <c r="E834" s="22"/>
      <c r="F834" s="2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5.5" customHeight="1" x14ac:dyDescent="0.3">
      <c r="A835" s="22"/>
      <c r="B835" s="22"/>
      <c r="C835" s="22"/>
      <c r="D835" s="22"/>
      <c r="E835" s="22"/>
      <c r="F835" s="2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5.5" customHeight="1" x14ac:dyDescent="0.3">
      <c r="A836" s="22"/>
      <c r="B836" s="22"/>
      <c r="C836" s="22"/>
      <c r="D836" s="22"/>
      <c r="E836" s="22"/>
      <c r="F836" s="2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5.5" customHeight="1" x14ac:dyDescent="0.3">
      <c r="A837" s="22"/>
      <c r="B837" s="22"/>
      <c r="C837" s="22"/>
      <c r="D837" s="22"/>
      <c r="E837" s="22"/>
      <c r="F837" s="2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5.5" customHeight="1" x14ac:dyDescent="0.3">
      <c r="A838" s="22"/>
      <c r="B838" s="22"/>
      <c r="C838" s="22"/>
      <c r="D838" s="22"/>
      <c r="E838" s="22"/>
      <c r="F838" s="2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5.5" customHeight="1" x14ac:dyDescent="0.3">
      <c r="A839" s="22"/>
      <c r="B839" s="22"/>
      <c r="C839" s="22"/>
      <c r="D839" s="22"/>
      <c r="E839" s="22"/>
      <c r="F839" s="2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5.5" customHeight="1" x14ac:dyDescent="0.3">
      <c r="A840" s="22"/>
      <c r="B840" s="22"/>
      <c r="C840" s="22"/>
      <c r="D840" s="22"/>
      <c r="E840" s="22"/>
      <c r="F840" s="2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5.5" customHeight="1" x14ac:dyDescent="0.3">
      <c r="A841" s="22"/>
      <c r="B841" s="22"/>
      <c r="C841" s="22"/>
      <c r="D841" s="22"/>
      <c r="E841" s="22"/>
      <c r="F841" s="2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5.5" customHeight="1" x14ac:dyDescent="0.3">
      <c r="A842" s="22"/>
      <c r="B842" s="22"/>
      <c r="C842" s="22"/>
      <c r="D842" s="22"/>
      <c r="E842" s="22"/>
      <c r="F842" s="2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5.5" customHeight="1" x14ac:dyDescent="0.3">
      <c r="A843" s="22"/>
      <c r="B843" s="22"/>
      <c r="C843" s="22"/>
      <c r="D843" s="22"/>
      <c r="E843" s="22"/>
      <c r="F843" s="2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5.5" customHeight="1" x14ac:dyDescent="0.3">
      <c r="A844" s="22"/>
      <c r="B844" s="22"/>
      <c r="C844" s="22"/>
      <c r="D844" s="22"/>
      <c r="E844" s="22"/>
      <c r="F844" s="2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5.5" customHeight="1" x14ac:dyDescent="0.3">
      <c r="A845" s="22"/>
      <c r="B845" s="22"/>
      <c r="C845" s="22"/>
      <c r="D845" s="22"/>
      <c r="E845" s="22"/>
      <c r="F845" s="2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5.5" customHeight="1" x14ac:dyDescent="0.3">
      <c r="A846" s="22"/>
      <c r="B846" s="22"/>
      <c r="C846" s="22"/>
      <c r="D846" s="22"/>
      <c r="E846" s="22"/>
      <c r="F846" s="2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5.5" customHeight="1" x14ac:dyDescent="0.3">
      <c r="A847" s="22"/>
      <c r="B847" s="22"/>
      <c r="C847" s="22"/>
      <c r="D847" s="22"/>
      <c r="E847" s="22"/>
      <c r="F847" s="2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5.5" customHeight="1" x14ac:dyDescent="0.3">
      <c r="A848" s="22"/>
      <c r="B848" s="22"/>
      <c r="C848" s="22"/>
      <c r="D848" s="22"/>
      <c r="E848" s="22"/>
      <c r="F848" s="2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5.5" customHeight="1" x14ac:dyDescent="0.3">
      <c r="A849" s="22"/>
      <c r="B849" s="22"/>
      <c r="C849" s="22"/>
      <c r="D849" s="22"/>
      <c r="E849" s="22"/>
      <c r="F849" s="2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5.5" customHeight="1" x14ac:dyDescent="0.3">
      <c r="A850" s="22"/>
      <c r="B850" s="22"/>
      <c r="C850" s="22"/>
      <c r="D850" s="22"/>
      <c r="E850" s="22"/>
      <c r="F850" s="2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5.5" customHeight="1" x14ac:dyDescent="0.3">
      <c r="A851" s="22"/>
      <c r="B851" s="22"/>
      <c r="C851" s="22"/>
      <c r="D851" s="22"/>
      <c r="E851" s="22"/>
      <c r="F851" s="2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5.5" customHeight="1" x14ac:dyDescent="0.3">
      <c r="A852" s="22"/>
      <c r="B852" s="22"/>
      <c r="C852" s="22"/>
      <c r="D852" s="22"/>
      <c r="E852" s="22"/>
      <c r="F852" s="2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5.5" customHeight="1" x14ac:dyDescent="0.3">
      <c r="A853" s="22"/>
      <c r="B853" s="22"/>
      <c r="C853" s="22"/>
      <c r="D853" s="22"/>
      <c r="E853" s="22"/>
      <c r="F853" s="2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5.5" customHeight="1" x14ac:dyDescent="0.3">
      <c r="A854" s="22"/>
      <c r="B854" s="22"/>
      <c r="C854" s="22"/>
      <c r="D854" s="22"/>
      <c r="E854" s="22"/>
      <c r="F854" s="2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5.5" customHeight="1" x14ac:dyDescent="0.3">
      <c r="A855" s="22"/>
      <c r="B855" s="22"/>
      <c r="C855" s="22"/>
      <c r="D855" s="22"/>
      <c r="E855" s="22"/>
      <c r="F855" s="2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5.5" customHeight="1" x14ac:dyDescent="0.3">
      <c r="A856" s="22"/>
      <c r="B856" s="22"/>
      <c r="C856" s="22"/>
      <c r="D856" s="22"/>
      <c r="E856" s="22"/>
      <c r="F856" s="2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5.5" customHeight="1" x14ac:dyDescent="0.3">
      <c r="A857" s="22"/>
      <c r="B857" s="22"/>
      <c r="C857" s="22"/>
      <c r="D857" s="22"/>
      <c r="E857" s="22"/>
      <c r="F857" s="2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5.5" customHeight="1" x14ac:dyDescent="0.3">
      <c r="A858" s="22"/>
      <c r="B858" s="22"/>
      <c r="C858" s="22"/>
      <c r="D858" s="22"/>
      <c r="E858" s="22"/>
      <c r="F858" s="2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5.5" customHeight="1" x14ac:dyDescent="0.3">
      <c r="A859" s="22"/>
      <c r="B859" s="22"/>
      <c r="C859" s="22"/>
      <c r="D859" s="22"/>
      <c r="E859" s="22"/>
      <c r="F859" s="2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5.5" customHeight="1" x14ac:dyDescent="0.3">
      <c r="A860" s="22"/>
      <c r="B860" s="22"/>
      <c r="C860" s="22"/>
      <c r="D860" s="22"/>
      <c r="E860" s="22"/>
      <c r="F860" s="2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5.5" customHeight="1" x14ac:dyDescent="0.3">
      <c r="A861" s="22"/>
      <c r="B861" s="22"/>
      <c r="C861" s="22"/>
      <c r="D861" s="22"/>
      <c r="E861" s="22"/>
      <c r="F861" s="2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5.5" customHeight="1" x14ac:dyDescent="0.3">
      <c r="A862" s="22"/>
      <c r="B862" s="22"/>
      <c r="C862" s="22"/>
      <c r="D862" s="22"/>
      <c r="E862" s="22"/>
      <c r="F862" s="2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5.5" customHeight="1" x14ac:dyDescent="0.3">
      <c r="A863" s="22"/>
      <c r="B863" s="22"/>
      <c r="C863" s="22"/>
      <c r="D863" s="22"/>
      <c r="E863" s="22"/>
      <c r="F863" s="2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5.5" customHeight="1" x14ac:dyDescent="0.3">
      <c r="A864" s="22"/>
      <c r="B864" s="22"/>
      <c r="C864" s="22"/>
      <c r="D864" s="22"/>
      <c r="E864" s="22"/>
      <c r="F864" s="2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5.5" customHeight="1" x14ac:dyDescent="0.3">
      <c r="A865" s="22"/>
      <c r="B865" s="22"/>
      <c r="C865" s="22"/>
      <c r="D865" s="22"/>
      <c r="E865" s="22"/>
      <c r="F865" s="2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5.5" customHeight="1" x14ac:dyDescent="0.3">
      <c r="A866" s="22"/>
      <c r="B866" s="22"/>
      <c r="C866" s="22"/>
      <c r="D866" s="22"/>
      <c r="E866" s="22"/>
      <c r="F866" s="2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5.5" customHeight="1" x14ac:dyDescent="0.3">
      <c r="A867" s="22"/>
      <c r="B867" s="22"/>
      <c r="C867" s="22"/>
      <c r="D867" s="22"/>
      <c r="E867" s="22"/>
      <c r="F867" s="2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5.5" customHeight="1" x14ac:dyDescent="0.3">
      <c r="A868" s="22"/>
      <c r="B868" s="22"/>
      <c r="C868" s="22"/>
      <c r="D868" s="22"/>
      <c r="E868" s="22"/>
      <c r="F868" s="2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5.5" customHeight="1" x14ac:dyDescent="0.3">
      <c r="A869" s="22"/>
      <c r="B869" s="22"/>
      <c r="C869" s="22"/>
      <c r="D869" s="22"/>
      <c r="E869" s="22"/>
      <c r="F869" s="2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5.5" customHeight="1" x14ac:dyDescent="0.3">
      <c r="A870" s="22"/>
      <c r="B870" s="22"/>
      <c r="C870" s="22"/>
      <c r="D870" s="22"/>
      <c r="E870" s="22"/>
      <c r="F870" s="2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5.5" customHeight="1" x14ac:dyDescent="0.3">
      <c r="A871" s="22"/>
      <c r="B871" s="22"/>
      <c r="C871" s="22"/>
      <c r="D871" s="22"/>
      <c r="E871" s="22"/>
      <c r="F871" s="2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5.5" customHeight="1" x14ac:dyDescent="0.3">
      <c r="A872" s="22"/>
      <c r="B872" s="22"/>
      <c r="C872" s="22"/>
      <c r="D872" s="22"/>
      <c r="E872" s="22"/>
      <c r="F872" s="2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5.5" customHeight="1" x14ac:dyDescent="0.3">
      <c r="A873" s="22"/>
      <c r="B873" s="22"/>
      <c r="C873" s="22"/>
      <c r="D873" s="22"/>
      <c r="E873" s="22"/>
      <c r="F873" s="2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5.5" customHeight="1" x14ac:dyDescent="0.3">
      <c r="A874" s="22"/>
      <c r="B874" s="22"/>
      <c r="C874" s="22"/>
      <c r="D874" s="22"/>
      <c r="E874" s="22"/>
      <c r="F874" s="2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5.5" customHeight="1" x14ac:dyDescent="0.3">
      <c r="A875" s="22"/>
      <c r="B875" s="22"/>
      <c r="C875" s="22"/>
      <c r="D875" s="22"/>
      <c r="E875" s="22"/>
      <c r="F875" s="2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5.5" customHeight="1" x14ac:dyDescent="0.3">
      <c r="A876" s="22"/>
      <c r="B876" s="22"/>
      <c r="C876" s="22"/>
      <c r="D876" s="22"/>
      <c r="E876" s="22"/>
      <c r="F876" s="2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5.5" customHeight="1" x14ac:dyDescent="0.3">
      <c r="A877" s="22"/>
      <c r="B877" s="22"/>
      <c r="C877" s="22"/>
      <c r="D877" s="22"/>
      <c r="E877" s="22"/>
      <c r="F877" s="2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5.5" customHeight="1" x14ac:dyDescent="0.3">
      <c r="A878" s="22"/>
      <c r="B878" s="22"/>
      <c r="C878" s="22"/>
      <c r="D878" s="22"/>
      <c r="E878" s="22"/>
      <c r="F878" s="2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5.5" customHeight="1" x14ac:dyDescent="0.3">
      <c r="A879" s="22"/>
      <c r="B879" s="22"/>
      <c r="C879" s="22"/>
      <c r="D879" s="22"/>
      <c r="E879" s="22"/>
      <c r="F879" s="2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5.5" customHeight="1" x14ac:dyDescent="0.3">
      <c r="A880" s="22"/>
      <c r="B880" s="22"/>
      <c r="C880" s="22"/>
      <c r="D880" s="22"/>
      <c r="E880" s="22"/>
      <c r="F880" s="2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5.5" customHeight="1" x14ac:dyDescent="0.3">
      <c r="A881" s="22"/>
      <c r="B881" s="22"/>
      <c r="C881" s="22"/>
      <c r="D881" s="22"/>
      <c r="E881" s="22"/>
      <c r="F881" s="2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5.5" customHeight="1" x14ac:dyDescent="0.3">
      <c r="A882" s="22"/>
      <c r="B882" s="22"/>
      <c r="C882" s="22"/>
      <c r="D882" s="22"/>
      <c r="E882" s="22"/>
      <c r="F882" s="2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5.5" customHeight="1" x14ac:dyDescent="0.3">
      <c r="A883" s="22"/>
      <c r="B883" s="22"/>
      <c r="C883" s="22"/>
      <c r="D883" s="22"/>
      <c r="E883" s="22"/>
      <c r="F883" s="2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5.5" customHeight="1" x14ac:dyDescent="0.3">
      <c r="A884" s="22"/>
      <c r="B884" s="22"/>
      <c r="C884" s="22"/>
      <c r="D884" s="22"/>
      <c r="E884" s="22"/>
      <c r="F884" s="2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5.5" customHeight="1" x14ac:dyDescent="0.3">
      <c r="A885" s="22"/>
      <c r="B885" s="22"/>
      <c r="C885" s="22"/>
      <c r="D885" s="22"/>
      <c r="E885" s="22"/>
      <c r="F885" s="2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5.5" customHeight="1" x14ac:dyDescent="0.3">
      <c r="A886" s="22"/>
      <c r="B886" s="22"/>
      <c r="C886" s="22"/>
      <c r="D886" s="22"/>
      <c r="E886" s="22"/>
      <c r="F886" s="2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5.5" customHeight="1" x14ac:dyDescent="0.3">
      <c r="A887" s="22"/>
      <c r="B887" s="22"/>
      <c r="C887" s="22"/>
      <c r="D887" s="22"/>
      <c r="E887" s="22"/>
      <c r="F887" s="2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5.5" customHeight="1" x14ac:dyDescent="0.3">
      <c r="A888" s="22"/>
      <c r="B888" s="22"/>
      <c r="C888" s="22"/>
      <c r="D888" s="22"/>
      <c r="E888" s="22"/>
      <c r="F888" s="2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5.5" customHeight="1" x14ac:dyDescent="0.3">
      <c r="A889" s="22"/>
      <c r="B889" s="22"/>
      <c r="C889" s="22"/>
      <c r="D889" s="22"/>
      <c r="E889" s="22"/>
      <c r="F889" s="2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5.5" customHeight="1" x14ac:dyDescent="0.3">
      <c r="A890" s="22"/>
      <c r="B890" s="22"/>
      <c r="C890" s="22"/>
      <c r="D890" s="22"/>
      <c r="E890" s="22"/>
      <c r="F890" s="2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5.5" customHeight="1" x14ac:dyDescent="0.3">
      <c r="A891" s="22"/>
      <c r="B891" s="22"/>
      <c r="C891" s="22"/>
      <c r="D891" s="22"/>
      <c r="E891" s="22"/>
      <c r="F891" s="2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5.5" customHeight="1" x14ac:dyDescent="0.3">
      <c r="A892" s="22"/>
      <c r="B892" s="22"/>
      <c r="C892" s="22"/>
      <c r="D892" s="22"/>
      <c r="E892" s="22"/>
      <c r="F892" s="2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5.5" customHeight="1" x14ac:dyDescent="0.3">
      <c r="A893" s="22"/>
      <c r="B893" s="22"/>
      <c r="C893" s="22"/>
      <c r="D893" s="22"/>
      <c r="E893" s="22"/>
      <c r="F893" s="2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5.5" customHeight="1" x14ac:dyDescent="0.3">
      <c r="A894" s="22"/>
      <c r="B894" s="22"/>
      <c r="C894" s="22"/>
      <c r="D894" s="22"/>
      <c r="E894" s="22"/>
      <c r="F894" s="2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5.5" customHeight="1" x14ac:dyDescent="0.3">
      <c r="A895" s="22"/>
      <c r="B895" s="22"/>
      <c r="C895" s="22"/>
      <c r="D895" s="22"/>
      <c r="E895" s="22"/>
      <c r="F895" s="2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5.5" customHeight="1" x14ac:dyDescent="0.3">
      <c r="A896" s="22"/>
      <c r="B896" s="22"/>
      <c r="C896" s="22"/>
      <c r="D896" s="22"/>
      <c r="E896" s="22"/>
      <c r="F896" s="2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5.5" customHeight="1" x14ac:dyDescent="0.3">
      <c r="A897" s="22"/>
      <c r="B897" s="22"/>
      <c r="C897" s="22"/>
      <c r="D897" s="22"/>
      <c r="E897" s="22"/>
      <c r="F897" s="2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5.5" customHeight="1" x14ac:dyDescent="0.3">
      <c r="A898" s="22"/>
      <c r="B898" s="22"/>
      <c r="C898" s="22"/>
      <c r="D898" s="22"/>
      <c r="E898" s="22"/>
      <c r="F898" s="2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5.5" customHeight="1" x14ac:dyDescent="0.3">
      <c r="A899" s="22"/>
      <c r="B899" s="22"/>
      <c r="C899" s="22"/>
      <c r="D899" s="22"/>
      <c r="E899" s="22"/>
      <c r="F899" s="2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5.5" customHeight="1" x14ac:dyDescent="0.3">
      <c r="A900" s="22"/>
      <c r="B900" s="22"/>
      <c r="C900" s="22"/>
      <c r="D900" s="22"/>
      <c r="E900" s="22"/>
      <c r="F900" s="2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5.5" customHeight="1" x14ac:dyDescent="0.3">
      <c r="A901" s="22"/>
      <c r="B901" s="22"/>
      <c r="C901" s="22"/>
      <c r="D901" s="22"/>
      <c r="E901" s="22"/>
      <c r="F901" s="2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5.5" customHeight="1" x14ac:dyDescent="0.3">
      <c r="A902" s="22"/>
      <c r="B902" s="22"/>
      <c r="C902" s="22"/>
      <c r="D902" s="22"/>
      <c r="E902" s="22"/>
      <c r="F902" s="2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5.5" customHeight="1" x14ac:dyDescent="0.3">
      <c r="A903" s="22"/>
      <c r="B903" s="22"/>
      <c r="C903" s="22"/>
      <c r="D903" s="22"/>
      <c r="E903" s="22"/>
      <c r="F903" s="2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5.5" customHeight="1" x14ac:dyDescent="0.3">
      <c r="A904" s="22"/>
      <c r="B904" s="22"/>
      <c r="C904" s="22"/>
      <c r="D904" s="22"/>
      <c r="E904" s="22"/>
      <c r="F904" s="2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5.5" customHeight="1" x14ac:dyDescent="0.3">
      <c r="A905" s="22"/>
      <c r="B905" s="22"/>
      <c r="C905" s="22"/>
      <c r="D905" s="22"/>
      <c r="E905" s="22"/>
      <c r="F905" s="2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5.5" customHeight="1" x14ac:dyDescent="0.3">
      <c r="A906" s="22"/>
      <c r="B906" s="22"/>
      <c r="C906" s="22"/>
      <c r="D906" s="22"/>
      <c r="E906" s="22"/>
      <c r="F906" s="2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5.5" customHeight="1" x14ac:dyDescent="0.3">
      <c r="A907" s="22"/>
      <c r="B907" s="22"/>
      <c r="C907" s="22"/>
      <c r="D907" s="22"/>
      <c r="E907" s="22"/>
      <c r="F907" s="2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5.5" customHeight="1" x14ac:dyDescent="0.3">
      <c r="A908" s="22"/>
      <c r="B908" s="22"/>
      <c r="C908" s="22"/>
      <c r="D908" s="22"/>
      <c r="E908" s="22"/>
      <c r="F908" s="2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5.5" customHeight="1" x14ac:dyDescent="0.3">
      <c r="A909" s="22"/>
      <c r="B909" s="22"/>
      <c r="C909" s="22"/>
      <c r="D909" s="22"/>
      <c r="E909" s="22"/>
      <c r="F909" s="2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5.5" customHeight="1" x14ac:dyDescent="0.3">
      <c r="A910" s="22"/>
      <c r="B910" s="22"/>
      <c r="C910" s="22"/>
      <c r="D910" s="22"/>
      <c r="E910" s="22"/>
      <c r="F910" s="2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5.5" customHeight="1" x14ac:dyDescent="0.3">
      <c r="A911" s="22"/>
      <c r="B911" s="22"/>
      <c r="C911" s="22"/>
      <c r="D911" s="22"/>
      <c r="E911" s="22"/>
      <c r="F911" s="2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5.5" customHeight="1" x14ac:dyDescent="0.3">
      <c r="A912" s="22"/>
      <c r="B912" s="22"/>
      <c r="C912" s="22"/>
      <c r="D912" s="22"/>
      <c r="E912" s="22"/>
      <c r="F912" s="2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5.5" customHeight="1" x14ac:dyDescent="0.3">
      <c r="A913" s="22"/>
      <c r="B913" s="22"/>
      <c r="C913" s="22"/>
      <c r="D913" s="22"/>
      <c r="E913" s="22"/>
      <c r="F913" s="2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5.5" customHeight="1" x14ac:dyDescent="0.3">
      <c r="A914" s="22"/>
      <c r="B914" s="22"/>
      <c r="C914" s="22"/>
      <c r="D914" s="22"/>
      <c r="E914" s="22"/>
      <c r="F914" s="2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5.5" customHeight="1" x14ac:dyDescent="0.3">
      <c r="A915" s="22"/>
      <c r="B915" s="22"/>
      <c r="C915" s="22"/>
      <c r="D915" s="22"/>
      <c r="E915" s="22"/>
      <c r="F915" s="2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5.5" customHeight="1" x14ac:dyDescent="0.3">
      <c r="A916" s="22"/>
      <c r="B916" s="22"/>
      <c r="C916" s="22"/>
      <c r="D916" s="22"/>
      <c r="E916" s="22"/>
      <c r="F916" s="2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5.5" customHeight="1" x14ac:dyDescent="0.3">
      <c r="A917" s="22"/>
      <c r="B917" s="22"/>
      <c r="C917" s="22"/>
      <c r="D917" s="22"/>
      <c r="E917" s="22"/>
      <c r="F917" s="2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5.5" customHeight="1" x14ac:dyDescent="0.3">
      <c r="A918" s="22"/>
      <c r="B918" s="22"/>
      <c r="C918" s="22"/>
      <c r="D918" s="22"/>
      <c r="E918" s="22"/>
      <c r="F918" s="2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5.5" customHeight="1" x14ac:dyDescent="0.3">
      <c r="A919" s="22"/>
      <c r="B919" s="22"/>
      <c r="C919" s="22"/>
      <c r="D919" s="22"/>
      <c r="E919" s="22"/>
      <c r="F919" s="2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5.5" customHeight="1" x14ac:dyDescent="0.3">
      <c r="A920" s="22"/>
      <c r="B920" s="22"/>
      <c r="C920" s="22"/>
      <c r="D920" s="22"/>
      <c r="E920" s="22"/>
      <c r="F920" s="2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5.5" customHeight="1" x14ac:dyDescent="0.3">
      <c r="A921" s="22"/>
      <c r="B921" s="22"/>
      <c r="C921" s="22"/>
      <c r="D921" s="22"/>
      <c r="E921" s="22"/>
      <c r="F921" s="2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5.5" customHeight="1" x14ac:dyDescent="0.3">
      <c r="A922" s="22"/>
      <c r="B922" s="22"/>
      <c r="C922" s="22"/>
      <c r="D922" s="22"/>
      <c r="E922" s="22"/>
      <c r="F922" s="2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5.5" customHeight="1" x14ac:dyDescent="0.3">
      <c r="A923" s="22"/>
      <c r="B923" s="22"/>
      <c r="C923" s="22"/>
      <c r="D923" s="22"/>
      <c r="E923" s="22"/>
      <c r="F923" s="2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5.5" customHeight="1" x14ac:dyDescent="0.3">
      <c r="A924" s="22"/>
      <c r="B924" s="22"/>
      <c r="C924" s="22"/>
      <c r="D924" s="22"/>
      <c r="E924" s="22"/>
      <c r="F924" s="2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5.5" customHeight="1" x14ac:dyDescent="0.3">
      <c r="A925" s="22"/>
      <c r="B925" s="22"/>
      <c r="C925" s="22"/>
      <c r="D925" s="22"/>
      <c r="E925" s="22"/>
      <c r="F925" s="2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5.5" customHeight="1" x14ac:dyDescent="0.3">
      <c r="A926" s="22"/>
      <c r="B926" s="22"/>
      <c r="C926" s="22"/>
      <c r="D926" s="22"/>
      <c r="E926" s="22"/>
      <c r="F926" s="2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5.5" customHeight="1" x14ac:dyDescent="0.3">
      <c r="A927" s="22"/>
      <c r="B927" s="22"/>
      <c r="C927" s="22"/>
      <c r="D927" s="22"/>
      <c r="E927" s="22"/>
      <c r="F927" s="2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5.5" customHeight="1" x14ac:dyDescent="0.3">
      <c r="A928" s="22"/>
      <c r="B928" s="22"/>
      <c r="C928" s="22"/>
      <c r="D928" s="22"/>
      <c r="E928" s="22"/>
      <c r="F928" s="2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5.5" customHeight="1" x14ac:dyDescent="0.3">
      <c r="A929" s="22"/>
      <c r="B929" s="22"/>
      <c r="C929" s="22"/>
      <c r="D929" s="22"/>
      <c r="E929" s="22"/>
      <c r="F929" s="2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5.5" customHeight="1" x14ac:dyDescent="0.3">
      <c r="A930" s="22"/>
      <c r="B930" s="22"/>
      <c r="C930" s="22"/>
      <c r="D930" s="22"/>
      <c r="E930" s="22"/>
      <c r="F930" s="2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5.5" customHeight="1" x14ac:dyDescent="0.3">
      <c r="A931" s="22"/>
      <c r="B931" s="22"/>
      <c r="C931" s="22"/>
      <c r="D931" s="22"/>
      <c r="E931" s="22"/>
      <c r="F931" s="2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5.5" customHeight="1" x14ac:dyDescent="0.3">
      <c r="A932" s="22"/>
      <c r="B932" s="22"/>
      <c r="C932" s="22"/>
      <c r="D932" s="22"/>
      <c r="E932" s="22"/>
      <c r="F932" s="2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5.5" customHeight="1" x14ac:dyDescent="0.3">
      <c r="A933" s="22"/>
      <c r="B933" s="22"/>
      <c r="C933" s="22"/>
      <c r="D933" s="22"/>
      <c r="E933" s="22"/>
      <c r="F933" s="2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5.5" customHeight="1" x14ac:dyDescent="0.3">
      <c r="A934" s="22"/>
      <c r="B934" s="22"/>
      <c r="C934" s="22"/>
      <c r="D934" s="22"/>
      <c r="E934" s="22"/>
      <c r="F934" s="2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5.5" customHeight="1" x14ac:dyDescent="0.3">
      <c r="A935" s="22"/>
      <c r="B935" s="22"/>
      <c r="C935" s="22"/>
      <c r="D935" s="22"/>
      <c r="E935" s="22"/>
      <c r="F935" s="2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5.5" customHeight="1" x14ac:dyDescent="0.3">
      <c r="A936" s="22"/>
      <c r="B936" s="22"/>
      <c r="C936" s="22"/>
      <c r="D936" s="22"/>
      <c r="E936" s="22"/>
      <c r="F936" s="2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5.5" customHeight="1" x14ac:dyDescent="0.3">
      <c r="A937" s="22"/>
      <c r="B937" s="22"/>
      <c r="C937" s="22"/>
      <c r="D937" s="22"/>
      <c r="E937" s="22"/>
      <c r="F937" s="2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5.5" customHeight="1" x14ac:dyDescent="0.3">
      <c r="A938" s="22"/>
      <c r="B938" s="22"/>
      <c r="C938" s="22"/>
      <c r="D938" s="22"/>
      <c r="E938" s="22"/>
      <c r="F938" s="2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5.5" customHeight="1" x14ac:dyDescent="0.3">
      <c r="A939" s="22"/>
      <c r="B939" s="22"/>
      <c r="C939" s="22"/>
      <c r="D939" s="22"/>
      <c r="E939" s="22"/>
      <c r="F939" s="2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5.5" customHeight="1" x14ac:dyDescent="0.3">
      <c r="A940" s="22"/>
      <c r="B940" s="22"/>
      <c r="C940" s="22"/>
      <c r="D940" s="22"/>
      <c r="E940" s="22"/>
      <c r="F940" s="2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5.5" customHeight="1" x14ac:dyDescent="0.3">
      <c r="A941" s="22"/>
      <c r="B941" s="22"/>
      <c r="C941" s="22"/>
      <c r="D941" s="22"/>
      <c r="E941" s="22"/>
      <c r="F941" s="2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5.5" customHeight="1" x14ac:dyDescent="0.3">
      <c r="A942" s="22"/>
      <c r="B942" s="22"/>
      <c r="C942" s="22"/>
      <c r="D942" s="22"/>
      <c r="E942" s="22"/>
      <c r="F942" s="2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5.5" customHeight="1" x14ac:dyDescent="0.3">
      <c r="A943" s="22"/>
      <c r="B943" s="22"/>
      <c r="C943" s="22"/>
      <c r="D943" s="22"/>
      <c r="E943" s="22"/>
      <c r="F943" s="2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5.5" customHeight="1" x14ac:dyDescent="0.3">
      <c r="A944" s="22"/>
      <c r="B944" s="22"/>
      <c r="C944" s="22"/>
      <c r="D944" s="22"/>
      <c r="E944" s="22"/>
      <c r="F944" s="2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5.5" customHeight="1" x14ac:dyDescent="0.3">
      <c r="A945" s="22"/>
      <c r="B945" s="22"/>
      <c r="C945" s="22"/>
      <c r="D945" s="22"/>
      <c r="E945" s="22"/>
      <c r="F945" s="2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5.5" customHeight="1" x14ac:dyDescent="0.3">
      <c r="A946" s="22"/>
      <c r="B946" s="22"/>
      <c r="C946" s="22"/>
      <c r="D946" s="22"/>
      <c r="E946" s="22"/>
      <c r="F946" s="2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5.5" customHeight="1" x14ac:dyDescent="0.3">
      <c r="A947" s="22"/>
      <c r="B947" s="22"/>
      <c r="C947" s="22"/>
      <c r="D947" s="22"/>
      <c r="E947" s="22"/>
      <c r="F947" s="2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5.5" customHeight="1" x14ac:dyDescent="0.3">
      <c r="A948" s="22"/>
      <c r="B948" s="22"/>
      <c r="C948" s="22"/>
      <c r="D948" s="22"/>
      <c r="E948" s="22"/>
      <c r="F948" s="2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5.5" customHeight="1" x14ac:dyDescent="0.3">
      <c r="A949" s="22"/>
      <c r="B949" s="22"/>
      <c r="C949" s="22"/>
      <c r="D949" s="22"/>
      <c r="E949" s="22"/>
      <c r="F949" s="2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5.5" customHeight="1" x14ac:dyDescent="0.3">
      <c r="A950" s="22"/>
      <c r="B950" s="22"/>
      <c r="C950" s="22"/>
      <c r="D950" s="22"/>
      <c r="E950" s="22"/>
      <c r="F950" s="2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5.5" customHeight="1" x14ac:dyDescent="0.3">
      <c r="A951" s="22"/>
      <c r="B951" s="22"/>
      <c r="C951" s="22"/>
      <c r="D951" s="22"/>
      <c r="E951" s="22"/>
      <c r="F951" s="2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5.5" customHeight="1" x14ac:dyDescent="0.3">
      <c r="A952" s="22"/>
      <c r="B952" s="22"/>
      <c r="C952" s="22"/>
      <c r="D952" s="22"/>
      <c r="E952" s="22"/>
      <c r="F952" s="2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5.5" customHeight="1" x14ac:dyDescent="0.3">
      <c r="A953" s="22"/>
      <c r="B953" s="22"/>
      <c r="C953" s="22"/>
      <c r="D953" s="22"/>
      <c r="E953" s="22"/>
      <c r="F953" s="2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5.5" customHeight="1" x14ac:dyDescent="0.3">
      <c r="A954" s="22"/>
      <c r="B954" s="22"/>
      <c r="C954" s="22"/>
      <c r="D954" s="22"/>
      <c r="E954" s="22"/>
      <c r="F954" s="2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5.5" customHeight="1" x14ac:dyDescent="0.3">
      <c r="A955" s="22"/>
      <c r="B955" s="22"/>
      <c r="C955" s="22"/>
      <c r="D955" s="22"/>
      <c r="E955" s="22"/>
      <c r="F955" s="2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5.5" customHeight="1" x14ac:dyDescent="0.3">
      <c r="A956" s="22"/>
      <c r="B956" s="22"/>
      <c r="C956" s="22"/>
      <c r="D956" s="22"/>
      <c r="E956" s="22"/>
      <c r="F956" s="2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5.5" customHeight="1" x14ac:dyDescent="0.3">
      <c r="A957" s="22"/>
      <c r="B957" s="22"/>
      <c r="C957" s="22"/>
      <c r="D957" s="22"/>
      <c r="E957" s="22"/>
      <c r="F957" s="2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5.5" customHeight="1" x14ac:dyDescent="0.3">
      <c r="A958" s="22"/>
      <c r="B958" s="22"/>
      <c r="C958" s="22"/>
      <c r="D958" s="22"/>
      <c r="E958" s="22"/>
      <c r="F958" s="2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5.5" customHeight="1" x14ac:dyDescent="0.3">
      <c r="A959" s="22"/>
      <c r="B959" s="22"/>
      <c r="C959" s="22"/>
      <c r="D959" s="22"/>
      <c r="E959" s="22"/>
      <c r="F959" s="2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5.5" customHeight="1" x14ac:dyDescent="0.3">
      <c r="A960" s="22"/>
      <c r="B960" s="22"/>
      <c r="C960" s="22"/>
      <c r="D960" s="22"/>
      <c r="E960" s="22"/>
      <c r="F960" s="2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5.5" customHeight="1" x14ac:dyDescent="0.3">
      <c r="A961" s="22"/>
      <c r="B961" s="22"/>
      <c r="C961" s="22"/>
      <c r="D961" s="22"/>
      <c r="E961" s="22"/>
      <c r="F961" s="2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5.5" customHeight="1" x14ac:dyDescent="0.3">
      <c r="A962" s="22"/>
      <c r="B962" s="22"/>
      <c r="C962" s="22"/>
      <c r="D962" s="22"/>
      <c r="E962" s="22"/>
      <c r="F962" s="2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5.5" customHeight="1" x14ac:dyDescent="0.3">
      <c r="A963" s="22"/>
      <c r="B963" s="22"/>
      <c r="C963" s="22"/>
      <c r="D963" s="22"/>
      <c r="E963" s="22"/>
      <c r="F963" s="2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5.5" customHeight="1" x14ac:dyDescent="0.3">
      <c r="A964" s="22"/>
      <c r="B964" s="22"/>
      <c r="C964" s="22"/>
      <c r="D964" s="22"/>
      <c r="E964" s="22"/>
      <c r="F964" s="2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5.5" customHeight="1" x14ac:dyDescent="0.3">
      <c r="A965" s="22"/>
      <c r="B965" s="22"/>
      <c r="C965" s="22"/>
      <c r="D965" s="22"/>
      <c r="E965" s="22"/>
      <c r="F965" s="2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5.5" customHeight="1" x14ac:dyDescent="0.3">
      <c r="A966" s="22"/>
      <c r="B966" s="22"/>
      <c r="C966" s="22"/>
      <c r="D966" s="22"/>
      <c r="E966" s="22"/>
      <c r="F966" s="2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5.5" customHeight="1" x14ac:dyDescent="0.3">
      <c r="A967" s="22"/>
      <c r="B967" s="22"/>
      <c r="C967" s="22"/>
      <c r="D967" s="22"/>
      <c r="E967" s="22"/>
      <c r="F967" s="2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5.5" customHeight="1" x14ac:dyDescent="0.3">
      <c r="A968" s="22"/>
      <c r="B968" s="22"/>
      <c r="C968" s="22"/>
      <c r="D968" s="22"/>
      <c r="E968" s="22"/>
      <c r="F968" s="2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5.5" customHeight="1" x14ac:dyDescent="0.3">
      <c r="A969" s="22"/>
      <c r="B969" s="22"/>
      <c r="C969" s="22"/>
      <c r="D969" s="22"/>
      <c r="E969" s="22"/>
      <c r="F969" s="2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5.5" customHeight="1" x14ac:dyDescent="0.3">
      <c r="A970" s="22"/>
      <c r="B970" s="22"/>
      <c r="C970" s="22"/>
      <c r="D970" s="22"/>
      <c r="E970" s="22"/>
      <c r="F970" s="2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5.5" customHeight="1" x14ac:dyDescent="0.3">
      <c r="A971" s="22"/>
      <c r="B971" s="22"/>
      <c r="C971" s="22"/>
      <c r="D971" s="22"/>
      <c r="E971" s="22"/>
      <c r="F971" s="2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5.5" customHeight="1" x14ac:dyDescent="0.3">
      <c r="A972" s="22"/>
      <c r="B972" s="22"/>
      <c r="C972" s="22"/>
      <c r="D972" s="22"/>
      <c r="E972" s="22"/>
      <c r="F972" s="2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5.5" customHeight="1" x14ac:dyDescent="0.3">
      <c r="A973" s="22"/>
      <c r="B973" s="22"/>
      <c r="C973" s="22"/>
      <c r="D973" s="22"/>
      <c r="E973" s="22"/>
      <c r="F973" s="2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5.5" customHeight="1" x14ac:dyDescent="0.3">
      <c r="A974" s="22"/>
      <c r="B974" s="22"/>
      <c r="C974" s="22"/>
      <c r="D974" s="22"/>
      <c r="E974" s="22"/>
      <c r="F974" s="2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5.5" customHeight="1" x14ac:dyDescent="0.3">
      <c r="A975" s="22"/>
      <c r="B975" s="22"/>
      <c r="C975" s="22"/>
      <c r="D975" s="22"/>
      <c r="E975" s="22"/>
      <c r="F975" s="2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5.5" customHeight="1" x14ac:dyDescent="0.3">
      <c r="A976" s="22"/>
      <c r="B976" s="22"/>
      <c r="C976" s="22"/>
      <c r="D976" s="22"/>
      <c r="E976" s="22"/>
      <c r="F976" s="2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5.5" customHeight="1" x14ac:dyDescent="0.3">
      <c r="A977" s="22"/>
      <c r="B977" s="22"/>
      <c r="C977" s="22"/>
      <c r="D977" s="22"/>
      <c r="E977" s="22"/>
      <c r="F977" s="2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5.5" customHeight="1" x14ac:dyDescent="0.3">
      <c r="A978" s="22"/>
      <c r="B978" s="22"/>
      <c r="C978" s="22"/>
      <c r="D978" s="22"/>
      <c r="E978" s="22"/>
      <c r="F978" s="2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5.5" customHeight="1" x14ac:dyDescent="0.3">
      <c r="A979" s="22"/>
      <c r="B979" s="22"/>
      <c r="C979" s="22"/>
      <c r="D979" s="22"/>
      <c r="E979" s="22"/>
      <c r="F979" s="2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5.5" customHeight="1" x14ac:dyDescent="0.3">
      <c r="A980" s="22"/>
      <c r="B980" s="22"/>
      <c r="C980" s="22"/>
      <c r="D980" s="22"/>
      <c r="E980" s="22"/>
      <c r="F980" s="2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5.5" customHeight="1" x14ac:dyDescent="0.3">
      <c r="A981" s="22"/>
      <c r="B981" s="22"/>
      <c r="C981" s="22"/>
      <c r="D981" s="22"/>
      <c r="E981" s="22"/>
      <c r="F981" s="2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5.5" customHeight="1" x14ac:dyDescent="0.3">
      <c r="A982" s="22"/>
      <c r="B982" s="22"/>
      <c r="C982" s="22"/>
      <c r="D982" s="22"/>
      <c r="E982" s="22"/>
      <c r="F982" s="2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5.5" customHeight="1" x14ac:dyDescent="0.3">
      <c r="A983" s="22"/>
      <c r="B983" s="22"/>
      <c r="C983" s="22"/>
      <c r="D983" s="22"/>
      <c r="E983" s="22"/>
      <c r="F983" s="2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5.5" customHeight="1" x14ac:dyDescent="0.3">
      <c r="A984" s="22"/>
      <c r="B984" s="22"/>
      <c r="C984" s="22"/>
      <c r="D984" s="22"/>
      <c r="E984" s="22"/>
      <c r="F984" s="2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5.5" customHeight="1" x14ac:dyDescent="0.3">
      <c r="A985" s="22"/>
      <c r="B985" s="22"/>
      <c r="C985" s="22"/>
      <c r="D985" s="22"/>
      <c r="E985" s="22"/>
      <c r="F985" s="2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5.5" customHeight="1" x14ac:dyDescent="0.3">
      <c r="A986" s="22"/>
      <c r="B986" s="22"/>
      <c r="C986" s="22"/>
      <c r="D986" s="22"/>
      <c r="E986" s="22"/>
      <c r="F986" s="2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5.5" customHeight="1" x14ac:dyDescent="0.3">
      <c r="A987" s="22"/>
      <c r="B987" s="22"/>
      <c r="C987" s="22"/>
      <c r="D987" s="22"/>
      <c r="E987" s="22"/>
      <c r="F987" s="2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5.5" customHeight="1" x14ac:dyDescent="0.3">
      <c r="A988" s="22"/>
      <c r="B988" s="22"/>
      <c r="C988" s="22"/>
      <c r="D988" s="22"/>
      <c r="E988" s="22"/>
      <c r="F988" s="2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5.5" customHeight="1" x14ac:dyDescent="0.3">
      <c r="A989" s="22"/>
      <c r="B989" s="22"/>
      <c r="C989" s="22"/>
      <c r="D989" s="22"/>
      <c r="E989" s="22"/>
      <c r="F989" s="2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5.5" customHeight="1" x14ac:dyDescent="0.3">
      <c r="A990" s="22"/>
      <c r="B990" s="22"/>
      <c r="C990" s="22"/>
      <c r="D990" s="22"/>
      <c r="E990" s="22"/>
      <c r="F990" s="2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5.5" customHeight="1" x14ac:dyDescent="0.3">
      <c r="A991" s="22"/>
      <c r="B991" s="22"/>
      <c r="C991" s="22"/>
      <c r="D991" s="22"/>
      <c r="E991" s="22"/>
      <c r="F991" s="2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5.5" customHeight="1" x14ac:dyDescent="0.3">
      <c r="A992" s="22"/>
      <c r="B992" s="22"/>
      <c r="C992" s="22"/>
      <c r="D992" s="22"/>
      <c r="E992" s="22"/>
      <c r="F992" s="2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5.5" customHeight="1" x14ac:dyDescent="0.3">
      <c r="A993" s="22"/>
      <c r="B993" s="22"/>
      <c r="C993" s="22"/>
      <c r="D993" s="22"/>
      <c r="E993" s="22"/>
      <c r="F993" s="2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5.5" customHeight="1" x14ac:dyDescent="0.3">
      <c r="A994" s="22"/>
      <c r="B994" s="22"/>
      <c r="C994" s="22"/>
      <c r="D994" s="22"/>
      <c r="E994" s="22"/>
      <c r="F994" s="2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5.5" customHeight="1" x14ac:dyDescent="0.3">
      <c r="A995" s="22"/>
      <c r="B995" s="22"/>
      <c r="C995" s="22"/>
      <c r="D995" s="22"/>
      <c r="E995" s="22"/>
      <c r="F995" s="2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5.5" customHeight="1" x14ac:dyDescent="0.3">
      <c r="A996" s="22"/>
      <c r="B996" s="22"/>
      <c r="C996" s="22"/>
      <c r="D996" s="22"/>
      <c r="E996" s="22"/>
      <c r="F996" s="2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5.5" customHeight="1" x14ac:dyDescent="0.3">
      <c r="A997" s="22"/>
      <c r="B997" s="22"/>
      <c r="C997" s="22"/>
      <c r="D997" s="22"/>
      <c r="E997" s="22"/>
      <c r="F997" s="2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5.5" customHeight="1" x14ac:dyDescent="0.3">
      <c r="A998" s="22"/>
      <c r="B998" s="22"/>
      <c r="C998" s="22"/>
      <c r="D998" s="22"/>
      <c r="E998" s="22"/>
      <c r="F998" s="2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5.5" customHeight="1" x14ac:dyDescent="0.3">
      <c r="A999" s="22"/>
      <c r="B999" s="22"/>
      <c r="C999" s="22"/>
      <c r="D999" s="22"/>
      <c r="E999" s="22"/>
      <c r="F999" s="2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5.5" customHeight="1" x14ac:dyDescent="0.3">
      <c r="A1000" s="22"/>
      <c r="B1000" s="22"/>
      <c r="C1000" s="22"/>
      <c r="D1000" s="22"/>
      <c r="E1000" s="22"/>
      <c r="F1000" s="2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hyperlinks>
    <hyperlink ref="A1" location="Combinatorics!A1" display="&lt;- back to Combinatorics" xr:uid="{00000000-0004-0000-0800-000000000000}"/>
    <hyperlink ref="L3" r:id="rId1" xr:uid="{00000000-0004-0000-0800-000001000000}"/>
  </hyperlinks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Z1000"/>
  <sheetViews>
    <sheetView workbookViewId="0">
      <selection sqref="A1:XFD1048576"/>
    </sheetView>
  </sheetViews>
  <sheetFormatPr baseColWidth="10" defaultColWidth="11.1640625" defaultRowHeight="15" customHeight="1" x14ac:dyDescent="0.2"/>
  <cols>
    <col min="1" max="6" width="10.83203125" style="14" customWidth="1"/>
    <col min="7" max="26" width="10.5" style="14" customWidth="1"/>
    <col min="27" max="16384" width="11.1640625" style="14"/>
  </cols>
  <sheetData>
    <row r="1" spans="1:26" ht="25.5" customHeight="1" x14ac:dyDescent="0.3">
      <c r="A1" s="20" t="s">
        <v>114</v>
      </c>
      <c r="B1" s="21"/>
      <c r="C1" s="21"/>
      <c r="D1" s="21"/>
      <c r="E1" s="22"/>
      <c r="F1" s="2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5.5" customHeight="1" x14ac:dyDescent="0.3">
      <c r="A2" s="20"/>
      <c r="B2" s="21"/>
      <c r="C2" s="21"/>
      <c r="D2" s="21"/>
      <c r="E2" s="22"/>
      <c r="F2" s="22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5.5" customHeight="1" x14ac:dyDescent="0.3">
      <c r="A3" s="21"/>
      <c r="B3" s="22" t="s">
        <v>127</v>
      </c>
      <c r="C3" s="22" t="s">
        <v>127</v>
      </c>
      <c r="D3" s="22" t="s">
        <v>127</v>
      </c>
      <c r="E3" s="22" t="s">
        <v>128</v>
      </c>
      <c r="F3" s="22" t="s">
        <v>128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5.5" customHeight="1" x14ac:dyDescent="0.3">
      <c r="A4" s="21"/>
      <c r="B4" s="21"/>
      <c r="C4" s="21"/>
      <c r="D4" s="21"/>
      <c r="E4" s="22"/>
      <c r="F4" s="2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5.5" customHeight="1" x14ac:dyDescent="0.3">
      <c r="A5" s="21"/>
      <c r="B5" s="23" t="s">
        <v>127</v>
      </c>
      <c r="C5" s="24" t="s">
        <v>127</v>
      </c>
      <c r="D5" s="25" t="s">
        <v>127</v>
      </c>
      <c r="E5" s="26" t="s">
        <v>128</v>
      </c>
      <c r="F5" s="27" t="s">
        <v>128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5.5" customHeight="1" x14ac:dyDescent="0.3">
      <c r="A6" s="21"/>
      <c r="B6" s="23" t="s">
        <v>127</v>
      </c>
      <c r="C6" s="25" t="s">
        <v>127</v>
      </c>
      <c r="D6" s="24" t="s">
        <v>127</v>
      </c>
      <c r="E6" s="27" t="s">
        <v>128</v>
      </c>
      <c r="F6" s="26" t="s">
        <v>128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25.5" customHeight="1" x14ac:dyDescent="0.3">
      <c r="A7" s="21"/>
      <c r="B7" s="24" t="s">
        <v>127</v>
      </c>
      <c r="C7" s="23" t="s">
        <v>127</v>
      </c>
      <c r="D7" s="25" t="s">
        <v>127</v>
      </c>
      <c r="E7" s="22"/>
      <c r="F7" s="2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5.5" customHeight="1" x14ac:dyDescent="0.3">
      <c r="A8" s="21"/>
      <c r="B8" s="24" t="s">
        <v>127</v>
      </c>
      <c r="C8" s="25" t="s">
        <v>127</v>
      </c>
      <c r="D8" s="23" t="s">
        <v>127</v>
      </c>
      <c r="E8" s="22"/>
      <c r="F8" s="22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5.5" customHeight="1" x14ac:dyDescent="0.3">
      <c r="A9" s="21"/>
      <c r="B9" s="25" t="s">
        <v>127</v>
      </c>
      <c r="C9" s="23" t="s">
        <v>127</v>
      </c>
      <c r="D9" s="24" t="s">
        <v>127</v>
      </c>
      <c r="E9" s="22"/>
      <c r="F9" s="22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5.5" customHeight="1" x14ac:dyDescent="0.3">
      <c r="A10" s="21"/>
      <c r="B10" s="25" t="s">
        <v>127</v>
      </c>
      <c r="C10" s="24" t="s">
        <v>127</v>
      </c>
      <c r="D10" s="23" t="s">
        <v>127</v>
      </c>
      <c r="E10" s="22"/>
      <c r="F10" s="22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5.5" customHeight="1" x14ac:dyDescent="0.3">
      <c r="A11" s="21"/>
      <c r="B11" s="21"/>
      <c r="C11" s="21"/>
      <c r="D11" s="21"/>
      <c r="E11" s="22"/>
      <c r="F11" s="22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5.5" customHeight="1" x14ac:dyDescent="0.3">
      <c r="A12" s="21"/>
      <c r="B12" s="21"/>
      <c r="C12" s="21"/>
      <c r="D12" s="21"/>
      <c r="E12" s="22"/>
      <c r="F12" s="22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5.5" customHeight="1" x14ac:dyDescent="0.3">
      <c r="A13" s="21"/>
      <c r="B13" s="21"/>
      <c r="C13" s="21"/>
      <c r="D13" s="21"/>
      <c r="E13" s="22"/>
      <c r="F13" s="22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5.5" customHeight="1" x14ac:dyDescent="0.3">
      <c r="A14" s="21"/>
      <c r="B14" s="21"/>
      <c r="C14" s="21"/>
      <c r="D14" s="21"/>
      <c r="E14" s="22"/>
      <c r="F14" s="22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5.5" customHeight="1" x14ac:dyDescent="0.3">
      <c r="A15" s="21"/>
      <c r="B15" s="21"/>
      <c r="C15" s="21"/>
      <c r="D15" s="21"/>
      <c r="E15" s="22"/>
      <c r="F15" s="22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5.5" customHeight="1" x14ac:dyDescent="0.3">
      <c r="A16" s="21"/>
      <c r="B16" s="21"/>
      <c r="C16" s="21"/>
      <c r="D16" s="21"/>
      <c r="E16" s="22"/>
      <c r="F16" s="22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5.5" customHeight="1" x14ac:dyDescent="0.3">
      <c r="A17" s="21"/>
      <c r="B17" s="21"/>
      <c r="C17" s="21"/>
      <c r="D17" s="21"/>
      <c r="E17" s="22"/>
      <c r="F17" s="22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5.5" customHeight="1" x14ac:dyDescent="0.3">
      <c r="A18" s="21"/>
      <c r="B18" s="21"/>
      <c r="C18" s="21"/>
      <c r="D18" s="21"/>
      <c r="E18" s="22"/>
      <c r="F18" s="22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5.5" customHeight="1" x14ac:dyDescent="0.3">
      <c r="A19" s="21"/>
      <c r="B19" s="21"/>
      <c r="C19" s="21"/>
      <c r="D19" s="21"/>
      <c r="E19" s="22"/>
      <c r="F19" s="22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5.5" customHeight="1" x14ac:dyDescent="0.3">
      <c r="A20" s="21"/>
      <c r="B20" s="21"/>
      <c r="C20" s="21"/>
      <c r="D20" s="21"/>
      <c r="E20" s="22"/>
      <c r="F20" s="22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5.5" customHeight="1" x14ac:dyDescent="0.3">
      <c r="A21" s="21"/>
      <c r="B21" s="21"/>
      <c r="C21" s="21"/>
      <c r="D21" s="21"/>
      <c r="E21" s="22"/>
      <c r="F21" s="22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5.5" customHeight="1" x14ac:dyDescent="0.3">
      <c r="A22" s="21"/>
      <c r="B22" s="21"/>
      <c r="C22" s="21"/>
      <c r="D22" s="21"/>
      <c r="E22" s="22"/>
      <c r="F22" s="22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5.5" customHeight="1" x14ac:dyDescent="0.3">
      <c r="A23" s="21"/>
      <c r="B23" s="21"/>
      <c r="C23" s="21"/>
      <c r="D23" s="21"/>
      <c r="E23" s="22"/>
      <c r="F23" s="22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5.5" customHeight="1" x14ac:dyDescent="0.3">
      <c r="A24" s="21"/>
      <c r="B24" s="21"/>
      <c r="C24" s="21"/>
      <c r="D24" s="21"/>
      <c r="E24" s="22"/>
      <c r="F24" s="22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5.5" customHeight="1" x14ac:dyDescent="0.3">
      <c r="A25" s="21"/>
      <c r="B25" s="21"/>
      <c r="C25" s="21"/>
      <c r="D25" s="21"/>
      <c r="E25" s="22"/>
      <c r="F25" s="22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5.5" customHeight="1" x14ac:dyDescent="0.3">
      <c r="A26" s="21"/>
      <c r="B26" s="21"/>
      <c r="C26" s="21"/>
      <c r="D26" s="21"/>
      <c r="E26" s="22"/>
      <c r="F26" s="22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5.5" customHeight="1" x14ac:dyDescent="0.3">
      <c r="A27" s="21"/>
      <c r="B27" s="21"/>
      <c r="C27" s="21"/>
      <c r="D27" s="21"/>
      <c r="E27" s="22"/>
      <c r="F27" s="22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5.5" customHeight="1" x14ac:dyDescent="0.3">
      <c r="A28" s="21"/>
      <c r="B28" s="21"/>
      <c r="C28" s="21"/>
      <c r="D28" s="21"/>
      <c r="E28" s="22"/>
      <c r="F28" s="22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5.5" customHeight="1" x14ac:dyDescent="0.3">
      <c r="A29" s="21"/>
      <c r="B29" s="21"/>
      <c r="C29" s="21"/>
      <c r="D29" s="21"/>
      <c r="E29" s="22"/>
      <c r="F29" s="22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5.5" customHeight="1" x14ac:dyDescent="0.3">
      <c r="A30" s="21"/>
      <c r="B30" s="21"/>
      <c r="C30" s="21"/>
      <c r="D30" s="21"/>
      <c r="E30" s="22"/>
      <c r="F30" s="22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5.5" customHeight="1" x14ac:dyDescent="0.3">
      <c r="A31" s="21"/>
      <c r="B31" s="21"/>
      <c r="C31" s="21"/>
      <c r="D31" s="21"/>
      <c r="E31" s="22"/>
      <c r="F31" s="22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5.5" customHeight="1" x14ac:dyDescent="0.3">
      <c r="A32" s="21"/>
      <c r="B32" s="21"/>
      <c r="C32" s="21"/>
      <c r="D32" s="21"/>
      <c r="E32" s="22"/>
      <c r="F32" s="22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5.5" customHeight="1" x14ac:dyDescent="0.3">
      <c r="A33" s="21"/>
      <c r="B33" s="21"/>
      <c r="C33" s="21"/>
      <c r="D33" s="21"/>
      <c r="E33" s="22"/>
      <c r="F33" s="22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5.5" customHeight="1" x14ac:dyDescent="0.3">
      <c r="A34" s="21"/>
      <c r="B34" s="21"/>
      <c r="C34" s="21"/>
      <c r="D34" s="21"/>
      <c r="E34" s="22"/>
      <c r="F34" s="22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5.5" customHeight="1" x14ac:dyDescent="0.3">
      <c r="A35" s="21"/>
      <c r="B35" s="21"/>
      <c r="C35" s="21"/>
      <c r="D35" s="21"/>
      <c r="E35" s="22"/>
      <c r="F35" s="22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5.5" customHeight="1" x14ac:dyDescent="0.3">
      <c r="A36" s="21"/>
      <c r="B36" s="21"/>
      <c r="C36" s="21"/>
      <c r="D36" s="21"/>
      <c r="E36" s="22"/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5.5" customHeight="1" x14ac:dyDescent="0.3">
      <c r="A37" s="21"/>
      <c r="B37" s="21"/>
      <c r="C37" s="21"/>
      <c r="D37" s="21"/>
      <c r="E37" s="22"/>
      <c r="F37" s="22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5.5" customHeight="1" x14ac:dyDescent="0.3">
      <c r="A38" s="21"/>
      <c r="B38" s="21"/>
      <c r="C38" s="21"/>
      <c r="D38" s="21"/>
      <c r="E38" s="22"/>
      <c r="F38" s="22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5.5" customHeight="1" x14ac:dyDescent="0.3">
      <c r="A39" s="21"/>
      <c r="B39" s="21"/>
      <c r="C39" s="21"/>
      <c r="D39" s="21"/>
      <c r="E39" s="22"/>
      <c r="F39" s="22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5.5" customHeight="1" x14ac:dyDescent="0.3">
      <c r="A40" s="21"/>
      <c r="B40" s="21"/>
      <c r="C40" s="21"/>
      <c r="D40" s="21"/>
      <c r="E40" s="22"/>
      <c r="F40" s="22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5.5" customHeight="1" x14ac:dyDescent="0.3">
      <c r="A41" s="21"/>
      <c r="B41" s="21"/>
      <c r="C41" s="21"/>
      <c r="D41" s="21"/>
      <c r="E41" s="22"/>
      <c r="F41" s="22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5.5" customHeight="1" x14ac:dyDescent="0.3">
      <c r="A42" s="21"/>
      <c r="B42" s="21"/>
      <c r="C42" s="21"/>
      <c r="D42" s="21"/>
      <c r="E42" s="22"/>
      <c r="F42" s="22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5.5" customHeight="1" x14ac:dyDescent="0.3">
      <c r="A43" s="21"/>
      <c r="B43" s="21"/>
      <c r="C43" s="21"/>
      <c r="D43" s="21"/>
      <c r="E43" s="22"/>
      <c r="F43" s="22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5.5" customHeight="1" x14ac:dyDescent="0.3">
      <c r="A44" s="21"/>
      <c r="B44" s="21"/>
      <c r="C44" s="21"/>
      <c r="D44" s="21"/>
      <c r="E44" s="22"/>
      <c r="F44" s="22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5.5" customHeight="1" x14ac:dyDescent="0.3">
      <c r="A45" s="21"/>
      <c r="B45" s="21"/>
      <c r="C45" s="21"/>
      <c r="D45" s="21"/>
      <c r="E45" s="22"/>
      <c r="F45" s="22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5.5" customHeight="1" x14ac:dyDescent="0.3">
      <c r="A46" s="21"/>
      <c r="B46" s="21"/>
      <c r="C46" s="21"/>
      <c r="D46" s="21"/>
      <c r="E46" s="22"/>
      <c r="F46" s="22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5.5" customHeight="1" x14ac:dyDescent="0.3">
      <c r="A47" s="21"/>
      <c r="B47" s="21"/>
      <c r="C47" s="21"/>
      <c r="D47" s="21"/>
      <c r="E47" s="22"/>
      <c r="F47" s="22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5.5" customHeight="1" x14ac:dyDescent="0.3">
      <c r="A48" s="21"/>
      <c r="B48" s="21"/>
      <c r="C48" s="21"/>
      <c r="D48" s="21"/>
      <c r="E48" s="22"/>
      <c r="F48" s="22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5.5" customHeight="1" x14ac:dyDescent="0.3">
      <c r="A49" s="21"/>
      <c r="B49" s="21"/>
      <c r="C49" s="21"/>
      <c r="D49" s="21"/>
      <c r="E49" s="22"/>
      <c r="F49" s="22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5.5" customHeight="1" x14ac:dyDescent="0.3">
      <c r="A50" s="21"/>
      <c r="B50" s="21"/>
      <c r="C50" s="21"/>
      <c r="D50" s="21"/>
      <c r="E50" s="22"/>
      <c r="F50" s="22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5.5" customHeight="1" x14ac:dyDescent="0.3">
      <c r="A51" s="21"/>
      <c r="B51" s="21"/>
      <c r="C51" s="21"/>
      <c r="D51" s="21"/>
      <c r="E51" s="22"/>
      <c r="F51" s="22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5.5" customHeight="1" x14ac:dyDescent="0.3">
      <c r="A52" s="21"/>
      <c r="B52" s="21"/>
      <c r="C52" s="21"/>
      <c r="D52" s="21"/>
      <c r="E52" s="22"/>
      <c r="F52" s="22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5.5" customHeight="1" x14ac:dyDescent="0.3">
      <c r="A53" s="21"/>
      <c r="B53" s="21"/>
      <c r="C53" s="21"/>
      <c r="D53" s="21"/>
      <c r="E53" s="22"/>
      <c r="F53" s="22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5.5" customHeight="1" x14ac:dyDescent="0.3">
      <c r="A54" s="21"/>
      <c r="B54" s="21"/>
      <c r="C54" s="21"/>
      <c r="D54" s="21"/>
      <c r="E54" s="22"/>
      <c r="F54" s="22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5.5" customHeight="1" x14ac:dyDescent="0.3">
      <c r="A55" s="21"/>
      <c r="B55" s="21"/>
      <c r="C55" s="21"/>
      <c r="D55" s="21"/>
      <c r="E55" s="22"/>
      <c r="F55" s="22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5.5" customHeight="1" x14ac:dyDescent="0.3">
      <c r="A56" s="21"/>
      <c r="B56" s="21"/>
      <c r="C56" s="21"/>
      <c r="D56" s="21"/>
      <c r="E56" s="22"/>
      <c r="F56" s="22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5.5" customHeight="1" x14ac:dyDescent="0.3">
      <c r="A57" s="21"/>
      <c r="B57" s="21"/>
      <c r="C57" s="21"/>
      <c r="D57" s="21"/>
      <c r="E57" s="22"/>
      <c r="F57" s="22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5.5" customHeight="1" x14ac:dyDescent="0.3">
      <c r="A58" s="21"/>
      <c r="B58" s="21"/>
      <c r="C58" s="21"/>
      <c r="D58" s="21"/>
      <c r="E58" s="22"/>
      <c r="F58" s="22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5.5" customHeight="1" x14ac:dyDescent="0.3">
      <c r="A59" s="21"/>
      <c r="B59" s="21"/>
      <c r="C59" s="21"/>
      <c r="D59" s="21"/>
      <c r="E59" s="22"/>
      <c r="F59" s="22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5.5" customHeight="1" x14ac:dyDescent="0.3">
      <c r="A60" s="21"/>
      <c r="B60" s="21"/>
      <c r="C60" s="21"/>
      <c r="D60" s="21"/>
      <c r="E60" s="22"/>
      <c r="F60" s="22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5.5" customHeight="1" x14ac:dyDescent="0.3">
      <c r="A61" s="21"/>
      <c r="B61" s="21"/>
      <c r="C61" s="21"/>
      <c r="D61" s="21"/>
      <c r="E61" s="22"/>
      <c r="F61" s="22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5.5" customHeight="1" x14ac:dyDescent="0.3">
      <c r="A62" s="21"/>
      <c r="B62" s="21"/>
      <c r="C62" s="21"/>
      <c r="D62" s="21"/>
      <c r="E62" s="22"/>
      <c r="F62" s="22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5.5" customHeight="1" x14ac:dyDescent="0.3">
      <c r="A63" s="21"/>
      <c r="B63" s="21"/>
      <c r="C63" s="21"/>
      <c r="D63" s="21"/>
      <c r="E63" s="22"/>
      <c r="F63" s="22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5.5" customHeight="1" x14ac:dyDescent="0.3">
      <c r="A64" s="21"/>
      <c r="B64" s="21"/>
      <c r="C64" s="21"/>
      <c r="D64" s="21"/>
      <c r="E64" s="22"/>
      <c r="F64" s="22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5.5" customHeight="1" x14ac:dyDescent="0.3">
      <c r="A65" s="21"/>
      <c r="B65" s="21"/>
      <c r="C65" s="21"/>
      <c r="D65" s="21"/>
      <c r="E65" s="22"/>
      <c r="F65" s="22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5.5" customHeight="1" x14ac:dyDescent="0.3">
      <c r="A66" s="21"/>
      <c r="B66" s="21"/>
      <c r="C66" s="21"/>
      <c r="D66" s="21"/>
      <c r="E66" s="22"/>
      <c r="F66" s="22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5.5" customHeight="1" x14ac:dyDescent="0.3">
      <c r="A67" s="21"/>
      <c r="B67" s="21"/>
      <c r="C67" s="21"/>
      <c r="D67" s="21"/>
      <c r="E67" s="22"/>
      <c r="F67" s="22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5.5" customHeight="1" x14ac:dyDescent="0.3">
      <c r="A68" s="21"/>
      <c r="B68" s="21"/>
      <c r="C68" s="21"/>
      <c r="D68" s="21"/>
      <c r="E68" s="22"/>
      <c r="F68" s="22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5.5" customHeight="1" x14ac:dyDescent="0.3">
      <c r="A69" s="21"/>
      <c r="B69" s="21"/>
      <c r="C69" s="21"/>
      <c r="D69" s="21"/>
      <c r="E69" s="22"/>
      <c r="F69" s="22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5.5" customHeight="1" x14ac:dyDescent="0.3">
      <c r="A70" s="21"/>
      <c r="B70" s="21"/>
      <c r="C70" s="21"/>
      <c r="D70" s="21"/>
      <c r="E70" s="22"/>
      <c r="F70" s="22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5.5" customHeight="1" x14ac:dyDescent="0.3">
      <c r="A71" s="21"/>
      <c r="B71" s="21"/>
      <c r="C71" s="21"/>
      <c r="D71" s="21"/>
      <c r="E71" s="22"/>
      <c r="F71" s="22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5.5" customHeight="1" x14ac:dyDescent="0.3">
      <c r="A72" s="21"/>
      <c r="B72" s="21"/>
      <c r="C72" s="21"/>
      <c r="D72" s="21"/>
      <c r="E72" s="22"/>
      <c r="F72" s="22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5.5" customHeight="1" x14ac:dyDescent="0.3">
      <c r="A73" s="21"/>
      <c r="B73" s="21"/>
      <c r="C73" s="21"/>
      <c r="D73" s="21"/>
      <c r="E73" s="22"/>
      <c r="F73" s="22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5.5" customHeight="1" x14ac:dyDescent="0.3">
      <c r="A74" s="21"/>
      <c r="B74" s="21"/>
      <c r="C74" s="21"/>
      <c r="D74" s="21"/>
      <c r="E74" s="22"/>
      <c r="F74" s="22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5.5" customHeight="1" x14ac:dyDescent="0.3">
      <c r="A75" s="21"/>
      <c r="B75" s="21"/>
      <c r="C75" s="21"/>
      <c r="D75" s="21"/>
      <c r="E75" s="22"/>
      <c r="F75" s="22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5.5" customHeight="1" x14ac:dyDescent="0.3">
      <c r="A76" s="21"/>
      <c r="B76" s="21"/>
      <c r="C76" s="21"/>
      <c r="D76" s="21"/>
      <c r="E76" s="22"/>
      <c r="F76" s="22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5.5" customHeight="1" x14ac:dyDescent="0.3">
      <c r="A77" s="21"/>
      <c r="B77" s="21"/>
      <c r="C77" s="21"/>
      <c r="D77" s="21"/>
      <c r="E77" s="22"/>
      <c r="F77" s="22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5.5" customHeight="1" x14ac:dyDescent="0.3">
      <c r="A78" s="21"/>
      <c r="B78" s="21"/>
      <c r="C78" s="21"/>
      <c r="D78" s="21"/>
      <c r="E78" s="22"/>
      <c r="F78" s="22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5.5" customHeight="1" x14ac:dyDescent="0.3">
      <c r="A79" s="21"/>
      <c r="B79" s="21"/>
      <c r="C79" s="21"/>
      <c r="D79" s="21"/>
      <c r="E79" s="22"/>
      <c r="F79" s="22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5.5" customHeight="1" x14ac:dyDescent="0.3">
      <c r="A80" s="21"/>
      <c r="B80" s="21"/>
      <c r="C80" s="21"/>
      <c r="D80" s="21"/>
      <c r="E80" s="22"/>
      <c r="F80" s="22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5.5" customHeight="1" x14ac:dyDescent="0.3">
      <c r="A81" s="21"/>
      <c r="B81" s="21"/>
      <c r="C81" s="21"/>
      <c r="D81" s="21"/>
      <c r="E81" s="22"/>
      <c r="F81" s="22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5.5" customHeight="1" x14ac:dyDescent="0.3">
      <c r="A82" s="21"/>
      <c r="B82" s="21"/>
      <c r="C82" s="21"/>
      <c r="D82" s="21"/>
      <c r="E82" s="22"/>
      <c r="F82" s="22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5.5" customHeight="1" x14ac:dyDescent="0.3">
      <c r="A83" s="21"/>
      <c r="B83" s="21"/>
      <c r="C83" s="21"/>
      <c r="D83" s="21"/>
      <c r="E83" s="22"/>
      <c r="F83" s="22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5.5" customHeight="1" x14ac:dyDescent="0.3">
      <c r="A84" s="21"/>
      <c r="B84" s="21"/>
      <c r="C84" s="21"/>
      <c r="D84" s="21"/>
      <c r="E84" s="22"/>
      <c r="F84" s="22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5.5" customHeight="1" x14ac:dyDescent="0.3">
      <c r="A85" s="21"/>
      <c r="B85" s="21"/>
      <c r="C85" s="21"/>
      <c r="D85" s="21"/>
      <c r="E85" s="22"/>
      <c r="F85" s="22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5.5" customHeight="1" x14ac:dyDescent="0.3">
      <c r="A86" s="21"/>
      <c r="B86" s="21"/>
      <c r="C86" s="21"/>
      <c r="D86" s="21"/>
      <c r="E86" s="22"/>
      <c r="F86" s="22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5.5" customHeight="1" x14ac:dyDescent="0.3">
      <c r="A87" s="21"/>
      <c r="B87" s="21"/>
      <c r="C87" s="21"/>
      <c r="D87" s="21"/>
      <c r="E87" s="22"/>
      <c r="F87" s="22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5.5" customHeight="1" x14ac:dyDescent="0.3">
      <c r="A88" s="21"/>
      <c r="B88" s="21"/>
      <c r="C88" s="21"/>
      <c r="D88" s="21"/>
      <c r="E88" s="22"/>
      <c r="F88" s="22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5.5" customHeight="1" x14ac:dyDescent="0.3">
      <c r="A89" s="21"/>
      <c r="B89" s="21"/>
      <c r="C89" s="21"/>
      <c r="D89" s="21"/>
      <c r="E89" s="22"/>
      <c r="F89" s="22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5.5" customHeight="1" x14ac:dyDescent="0.3">
      <c r="A90" s="21"/>
      <c r="B90" s="21"/>
      <c r="C90" s="21"/>
      <c r="D90" s="21"/>
      <c r="E90" s="22"/>
      <c r="F90" s="22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5.5" customHeight="1" x14ac:dyDescent="0.3">
      <c r="A91" s="21"/>
      <c r="B91" s="21"/>
      <c r="C91" s="21"/>
      <c r="D91" s="21"/>
      <c r="E91" s="22"/>
      <c r="F91" s="22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5.5" customHeight="1" x14ac:dyDescent="0.3">
      <c r="A92" s="21"/>
      <c r="B92" s="21"/>
      <c r="C92" s="21"/>
      <c r="D92" s="21"/>
      <c r="E92" s="22"/>
      <c r="F92" s="22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5.5" customHeight="1" x14ac:dyDescent="0.3">
      <c r="A93" s="21"/>
      <c r="B93" s="21"/>
      <c r="C93" s="21"/>
      <c r="D93" s="21"/>
      <c r="E93" s="22"/>
      <c r="F93" s="22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5.5" customHeight="1" x14ac:dyDescent="0.3">
      <c r="A94" s="21"/>
      <c r="B94" s="21"/>
      <c r="C94" s="21"/>
      <c r="D94" s="21"/>
      <c r="E94" s="22"/>
      <c r="F94" s="22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5.5" customHeight="1" x14ac:dyDescent="0.3">
      <c r="A95" s="21"/>
      <c r="B95" s="21"/>
      <c r="C95" s="21"/>
      <c r="D95" s="21"/>
      <c r="E95" s="22"/>
      <c r="F95" s="22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5.5" customHeight="1" x14ac:dyDescent="0.3">
      <c r="A96" s="21"/>
      <c r="B96" s="21"/>
      <c r="C96" s="21"/>
      <c r="D96" s="21"/>
      <c r="E96" s="22"/>
      <c r="F96" s="22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5.5" customHeight="1" x14ac:dyDescent="0.3">
      <c r="A97" s="21"/>
      <c r="B97" s="21"/>
      <c r="C97" s="21"/>
      <c r="D97" s="21"/>
      <c r="E97" s="22"/>
      <c r="F97" s="22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5.5" customHeight="1" x14ac:dyDescent="0.3">
      <c r="A98" s="21"/>
      <c r="B98" s="21"/>
      <c r="C98" s="21"/>
      <c r="D98" s="21"/>
      <c r="E98" s="22"/>
      <c r="F98" s="22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5.5" customHeight="1" x14ac:dyDescent="0.3">
      <c r="A99" s="21"/>
      <c r="B99" s="21"/>
      <c r="C99" s="21"/>
      <c r="D99" s="21"/>
      <c r="E99" s="22"/>
      <c r="F99" s="22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5.5" customHeight="1" x14ac:dyDescent="0.3">
      <c r="A100" s="21"/>
      <c r="B100" s="21"/>
      <c r="C100" s="21"/>
      <c r="D100" s="21"/>
      <c r="E100" s="22"/>
      <c r="F100" s="22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5.5" customHeight="1" x14ac:dyDescent="0.3">
      <c r="A101" s="21"/>
      <c r="B101" s="21"/>
      <c r="C101" s="21"/>
      <c r="D101" s="21"/>
      <c r="E101" s="22"/>
      <c r="F101" s="22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5.5" customHeight="1" x14ac:dyDescent="0.3">
      <c r="A102" s="21"/>
      <c r="B102" s="21"/>
      <c r="C102" s="21"/>
      <c r="D102" s="21"/>
      <c r="E102" s="22"/>
      <c r="F102" s="22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5.5" customHeight="1" x14ac:dyDescent="0.3">
      <c r="A103" s="21"/>
      <c r="B103" s="21"/>
      <c r="C103" s="21"/>
      <c r="D103" s="21"/>
      <c r="E103" s="22"/>
      <c r="F103" s="22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5.5" customHeight="1" x14ac:dyDescent="0.3">
      <c r="A104" s="21"/>
      <c r="B104" s="21"/>
      <c r="C104" s="21"/>
      <c r="D104" s="21"/>
      <c r="E104" s="22"/>
      <c r="F104" s="22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5.5" customHeight="1" x14ac:dyDescent="0.3">
      <c r="A105" s="21"/>
      <c r="B105" s="21"/>
      <c r="C105" s="21"/>
      <c r="D105" s="21"/>
      <c r="E105" s="22"/>
      <c r="F105" s="22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5.5" customHeight="1" x14ac:dyDescent="0.3">
      <c r="A106" s="21"/>
      <c r="B106" s="21"/>
      <c r="C106" s="21"/>
      <c r="D106" s="21"/>
      <c r="E106" s="22"/>
      <c r="F106" s="22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5.5" customHeight="1" x14ac:dyDescent="0.3">
      <c r="A107" s="21"/>
      <c r="B107" s="21"/>
      <c r="C107" s="21"/>
      <c r="D107" s="21"/>
      <c r="E107" s="22"/>
      <c r="F107" s="22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5.5" customHeight="1" x14ac:dyDescent="0.3">
      <c r="A108" s="21"/>
      <c r="B108" s="21"/>
      <c r="C108" s="21"/>
      <c r="D108" s="21"/>
      <c r="E108" s="22"/>
      <c r="F108" s="22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5.5" customHeight="1" x14ac:dyDescent="0.3">
      <c r="A109" s="21"/>
      <c r="B109" s="21"/>
      <c r="C109" s="21"/>
      <c r="D109" s="21"/>
      <c r="E109" s="22"/>
      <c r="F109" s="22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5.5" customHeight="1" x14ac:dyDescent="0.3">
      <c r="A110" s="21"/>
      <c r="B110" s="21"/>
      <c r="C110" s="21"/>
      <c r="D110" s="21"/>
      <c r="E110" s="22"/>
      <c r="F110" s="22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5.5" customHeight="1" x14ac:dyDescent="0.3">
      <c r="A111" s="21"/>
      <c r="B111" s="21"/>
      <c r="C111" s="21"/>
      <c r="D111" s="21"/>
      <c r="E111" s="22"/>
      <c r="F111" s="22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5.5" customHeight="1" x14ac:dyDescent="0.3">
      <c r="A112" s="21"/>
      <c r="B112" s="21"/>
      <c r="C112" s="21"/>
      <c r="D112" s="21"/>
      <c r="E112" s="22"/>
      <c r="F112" s="22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5.5" customHeight="1" x14ac:dyDescent="0.3">
      <c r="A113" s="21"/>
      <c r="B113" s="21"/>
      <c r="C113" s="21"/>
      <c r="D113" s="21"/>
      <c r="E113" s="22"/>
      <c r="F113" s="22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5.5" customHeight="1" x14ac:dyDescent="0.3">
      <c r="A114" s="21"/>
      <c r="B114" s="21"/>
      <c r="C114" s="21"/>
      <c r="D114" s="21"/>
      <c r="E114" s="22"/>
      <c r="F114" s="22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5.5" customHeight="1" x14ac:dyDescent="0.3">
      <c r="A115" s="21"/>
      <c r="B115" s="21"/>
      <c r="C115" s="21"/>
      <c r="D115" s="21"/>
      <c r="E115" s="22"/>
      <c r="F115" s="22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5.5" customHeight="1" x14ac:dyDescent="0.3">
      <c r="A116" s="21"/>
      <c r="B116" s="21"/>
      <c r="C116" s="21"/>
      <c r="D116" s="21"/>
      <c r="E116" s="22"/>
      <c r="F116" s="22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5.5" customHeight="1" x14ac:dyDescent="0.3">
      <c r="A117" s="21"/>
      <c r="B117" s="21"/>
      <c r="C117" s="21"/>
      <c r="D117" s="21"/>
      <c r="E117" s="22"/>
      <c r="F117" s="22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5.5" customHeight="1" x14ac:dyDescent="0.3">
      <c r="A118" s="21"/>
      <c r="B118" s="21"/>
      <c r="C118" s="21"/>
      <c r="D118" s="21"/>
      <c r="E118" s="22"/>
      <c r="F118" s="22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5.5" customHeight="1" x14ac:dyDescent="0.3">
      <c r="A119" s="21"/>
      <c r="B119" s="21"/>
      <c r="C119" s="21"/>
      <c r="D119" s="21"/>
      <c r="E119" s="22"/>
      <c r="F119" s="22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5.5" customHeight="1" x14ac:dyDescent="0.3">
      <c r="A120" s="21"/>
      <c r="B120" s="21"/>
      <c r="C120" s="21"/>
      <c r="D120" s="21"/>
      <c r="E120" s="22"/>
      <c r="F120" s="2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5.5" customHeight="1" x14ac:dyDescent="0.3">
      <c r="A121" s="21"/>
      <c r="B121" s="21"/>
      <c r="C121" s="21"/>
      <c r="D121" s="21"/>
      <c r="E121" s="22"/>
      <c r="F121" s="22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5.5" customHeight="1" x14ac:dyDescent="0.3">
      <c r="A122" s="21"/>
      <c r="B122" s="21"/>
      <c r="C122" s="21"/>
      <c r="D122" s="21"/>
      <c r="E122" s="22"/>
      <c r="F122" s="22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5.5" customHeight="1" x14ac:dyDescent="0.3">
      <c r="A123" s="21"/>
      <c r="B123" s="21"/>
      <c r="C123" s="21"/>
      <c r="D123" s="21"/>
      <c r="E123" s="22"/>
      <c r="F123" s="22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5.5" customHeight="1" x14ac:dyDescent="0.3">
      <c r="A124" s="21"/>
      <c r="B124" s="21"/>
      <c r="C124" s="21"/>
      <c r="D124" s="21"/>
      <c r="E124" s="22"/>
      <c r="F124" s="2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5.5" customHeight="1" x14ac:dyDescent="0.3">
      <c r="A125" s="21"/>
      <c r="B125" s="21"/>
      <c r="C125" s="21"/>
      <c r="D125" s="21"/>
      <c r="E125" s="22"/>
      <c r="F125" s="22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5.5" customHeight="1" x14ac:dyDescent="0.3">
      <c r="A126" s="21"/>
      <c r="B126" s="21"/>
      <c r="C126" s="21"/>
      <c r="D126" s="21"/>
      <c r="E126" s="22"/>
      <c r="F126" s="22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5.5" customHeight="1" x14ac:dyDescent="0.3">
      <c r="A127" s="21"/>
      <c r="B127" s="21"/>
      <c r="C127" s="21"/>
      <c r="D127" s="21"/>
      <c r="E127" s="22"/>
      <c r="F127" s="22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5.5" customHeight="1" x14ac:dyDescent="0.3">
      <c r="A128" s="21"/>
      <c r="B128" s="21"/>
      <c r="C128" s="21"/>
      <c r="D128" s="21"/>
      <c r="E128" s="22"/>
      <c r="F128" s="22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5.5" customHeight="1" x14ac:dyDescent="0.3">
      <c r="A129" s="21"/>
      <c r="B129" s="21"/>
      <c r="C129" s="21"/>
      <c r="D129" s="21"/>
      <c r="E129" s="22"/>
      <c r="F129" s="22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5.5" customHeight="1" x14ac:dyDescent="0.3">
      <c r="A130" s="21"/>
      <c r="B130" s="21"/>
      <c r="C130" s="21"/>
      <c r="D130" s="21"/>
      <c r="E130" s="22"/>
      <c r="F130" s="22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5.5" customHeight="1" x14ac:dyDescent="0.3">
      <c r="A131" s="21"/>
      <c r="B131" s="21"/>
      <c r="C131" s="21"/>
      <c r="D131" s="21"/>
      <c r="E131" s="22"/>
      <c r="F131" s="22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5.5" customHeight="1" x14ac:dyDescent="0.3">
      <c r="A132" s="21"/>
      <c r="B132" s="21"/>
      <c r="C132" s="21"/>
      <c r="D132" s="21"/>
      <c r="E132" s="22"/>
      <c r="F132" s="22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5.5" customHeight="1" x14ac:dyDescent="0.3">
      <c r="A133" s="21"/>
      <c r="B133" s="21"/>
      <c r="C133" s="21"/>
      <c r="D133" s="21"/>
      <c r="E133" s="22"/>
      <c r="F133" s="22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5.5" customHeight="1" x14ac:dyDescent="0.3">
      <c r="A134" s="21"/>
      <c r="B134" s="21"/>
      <c r="C134" s="21"/>
      <c r="D134" s="21"/>
      <c r="E134" s="22"/>
      <c r="F134" s="22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5.5" customHeight="1" x14ac:dyDescent="0.3">
      <c r="A135" s="21"/>
      <c r="B135" s="21"/>
      <c r="C135" s="21"/>
      <c r="D135" s="21"/>
      <c r="E135" s="22"/>
      <c r="F135" s="22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5.5" customHeight="1" x14ac:dyDescent="0.3">
      <c r="A136" s="21"/>
      <c r="B136" s="21"/>
      <c r="C136" s="21"/>
      <c r="D136" s="21"/>
      <c r="E136" s="22"/>
      <c r="F136" s="2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5.5" customHeight="1" x14ac:dyDescent="0.3">
      <c r="A137" s="21"/>
      <c r="B137" s="21"/>
      <c r="C137" s="21"/>
      <c r="D137" s="21"/>
      <c r="E137" s="22"/>
      <c r="F137" s="22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5.5" customHeight="1" x14ac:dyDescent="0.3">
      <c r="A138" s="21"/>
      <c r="B138" s="21"/>
      <c r="C138" s="21"/>
      <c r="D138" s="21"/>
      <c r="E138" s="22"/>
      <c r="F138" s="22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5.5" customHeight="1" x14ac:dyDescent="0.3">
      <c r="A139" s="21"/>
      <c r="B139" s="21"/>
      <c r="C139" s="21"/>
      <c r="D139" s="21"/>
      <c r="E139" s="22"/>
      <c r="F139" s="22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5.5" customHeight="1" x14ac:dyDescent="0.3">
      <c r="A140" s="21"/>
      <c r="B140" s="21"/>
      <c r="C140" s="21"/>
      <c r="D140" s="21"/>
      <c r="E140" s="22"/>
      <c r="F140" s="22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5.5" customHeight="1" x14ac:dyDescent="0.3">
      <c r="A141" s="21"/>
      <c r="B141" s="21"/>
      <c r="C141" s="21"/>
      <c r="D141" s="21"/>
      <c r="E141" s="22"/>
      <c r="F141" s="22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5.5" customHeight="1" x14ac:dyDescent="0.3">
      <c r="A142" s="21"/>
      <c r="B142" s="21"/>
      <c r="C142" s="21"/>
      <c r="D142" s="21"/>
      <c r="E142" s="22"/>
      <c r="F142" s="22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5.5" customHeight="1" x14ac:dyDescent="0.3">
      <c r="A143" s="21"/>
      <c r="B143" s="21"/>
      <c r="C143" s="21"/>
      <c r="D143" s="21"/>
      <c r="E143" s="22"/>
      <c r="F143" s="22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5.5" customHeight="1" x14ac:dyDescent="0.3">
      <c r="A144" s="21"/>
      <c r="B144" s="21"/>
      <c r="C144" s="21"/>
      <c r="D144" s="21"/>
      <c r="E144" s="22"/>
      <c r="F144" s="2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5.5" customHeight="1" x14ac:dyDescent="0.3">
      <c r="A145" s="21"/>
      <c r="B145" s="21"/>
      <c r="C145" s="21"/>
      <c r="D145" s="21"/>
      <c r="E145" s="22"/>
      <c r="F145" s="22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5.5" customHeight="1" x14ac:dyDescent="0.3">
      <c r="A146" s="21"/>
      <c r="B146" s="21"/>
      <c r="C146" s="21"/>
      <c r="D146" s="21"/>
      <c r="E146" s="22"/>
      <c r="F146" s="2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5.5" customHeight="1" x14ac:dyDescent="0.3">
      <c r="A147" s="21"/>
      <c r="B147" s="21"/>
      <c r="C147" s="21"/>
      <c r="D147" s="21"/>
      <c r="E147" s="22"/>
      <c r="F147" s="2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5.5" customHeight="1" x14ac:dyDescent="0.3">
      <c r="A148" s="21"/>
      <c r="B148" s="21"/>
      <c r="C148" s="21"/>
      <c r="D148" s="21"/>
      <c r="E148" s="22"/>
      <c r="F148" s="2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5.5" customHeight="1" x14ac:dyDescent="0.3">
      <c r="A149" s="21"/>
      <c r="B149" s="21"/>
      <c r="C149" s="21"/>
      <c r="D149" s="21"/>
      <c r="E149" s="22"/>
      <c r="F149" s="2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5.5" customHeight="1" x14ac:dyDescent="0.3">
      <c r="A150" s="21"/>
      <c r="B150" s="21"/>
      <c r="C150" s="21"/>
      <c r="D150" s="21"/>
      <c r="E150" s="22"/>
      <c r="F150" s="2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5.5" customHeight="1" x14ac:dyDescent="0.3">
      <c r="A151" s="21"/>
      <c r="B151" s="21"/>
      <c r="C151" s="21"/>
      <c r="D151" s="21"/>
      <c r="E151" s="22"/>
      <c r="F151" s="2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5.5" customHeight="1" x14ac:dyDescent="0.3">
      <c r="A152" s="21"/>
      <c r="B152" s="21"/>
      <c r="C152" s="21"/>
      <c r="D152" s="21"/>
      <c r="E152" s="22"/>
      <c r="F152" s="2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5.5" customHeight="1" x14ac:dyDescent="0.3">
      <c r="A153" s="21"/>
      <c r="B153" s="21"/>
      <c r="C153" s="21"/>
      <c r="D153" s="21"/>
      <c r="E153" s="22"/>
      <c r="F153" s="22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5.5" customHeight="1" x14ac:dyDescent="0.3">
      <c r="A154" s="21"/>
      <c r="B154" s="21"/>
      <c r="C154" s="21"/>
      <c r="D154" s="21"/>
      <c r="E154" s="22"/>
      <c r="F154" s="22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5.5" customHeight="1" x14ac:dyDescent="0.3">
      <c r="A155" s="21"/>
      <c r="B155" s="21"/>
      <c r="C155" s="21"/>
      <c r="D155" s="21"/>
      <c r="E155" s="22"/>
      <c r="F155" s="22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5.5" customHeight="1" x14ac:dyDescent="0.3">
      <c r="A156" s="21"/>
      <c r="B156" s="21"/>
      <c r="C156" s="21"/>
      <c r="D156" s="21"/>
      <c r="E156" s="22"/>
      <c r="F156" s="2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5.5" customHeight="1" x14ac:dyDescent="0.3">
      <c r="A157" s="21"/>
      <c r="B157" s="21"/>
      <c r="C157" s="21"/>
      <c r="D157" s="21"/>
      <c r="E157" s="22"/>
      <c r="F157" s="22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5.5" customHeight="1" x14ac:dyDescent="0.3">
      <c r="A158" s="21"/>
      <c r="B158" s="21"/>
      <c r="C158" s="21"/>
      <c r="D158" s="21"/>
      <c r="E158" s="22"/>
      <c r="F158" s="2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5.5" customHeight="1" x14ac:dyDescent="0.3">
      <c r="A159" s="21"/>
      <c r="B159" s="21"/>
      <c r="C159" s="21"/>
      <c r="D159" s="21"/>
      <c r="E159" s="22"/>
      <c r="F159" s="22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5.5" customHeight="1" x14ac:dyDescent="0.3">
      <c r="A160" s="21"/>
      <c r="B160" s="21"/>
      <c r="C160" s="21"/>
      <c r="D160" s="21"/>
      <c r="E160" s="22"/>
      <c r="F160" s="22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5.5" customHeight="1" x14ac:dyDescent="0.3">
      <c r="A161" s="21"/>
      <c r="B161" s="21"/>
      <c r="C161" s="21"/>
      <c r="D161" s="21"/>
      <c r="E161" s="22"/>
      <c r="F161" s="22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5.5" customHeight="1" x14ac:dyDescent="0.3">
      <c r="A162" s="21"/>
      <c r="B162" s="21"/>
      <c r="C162" s="21"/>
      <c r="D162" s="21"/>
      <c r="E162" s="22"/>
      <c r="F162" s="22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5.5" customHeight="1" x14ac:dyDescent="0.3">
      <c r="A163" s="21"/>
      <c r="B163" s="21"/>
      <c r="C163" s="21"/>
      <c r="D163" s="21"/>
      <c r="E163" s="22"/>
      <c r="F163" s="22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5.5" customHeight="1" x14ac:dyDescent="0.3">
      <c r="A164" s="21"/>
      <c r="B164" s="21"/>
      <c r="C164" s="21"/>
      <c r="D164" s="21"/>
      <c r="E164" s="22"/>
      <c r="F164" s="2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5.5" customHeight="1" x14ac:dyDescent="0.3">
      <c r="A165" s="21"/>
      <c r="B165" s="21"/>
      <c r="C165" s="21"/>
      <c r="D165" s="21"/>
      <c r="E165" s="22"/>
      <c r="F165" s="22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5.5" customHeight="1" x14ac:dyDescent="0.3">
      <c r="A166" s="21"/>
      <c r="B166" s="21"/>
      <c r="C166" s="21"/>
      <c r="D166" s="21"/>
      <c r="E166" s="22"/>
      <c r="F166" s="2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5.5" customHeight="1" x14ac:dyDescent="0.3">
      <c r="A167" s="21"/>
      <c r="B167" s="21"/>
      <c r="C167" s="21"/>
      <c r="D167" s="21"/>
      <c r="E167" s="22"/>
      <c r="F167" s="22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5.5" customHeight="1" x14ac:dyDescent="0.3">
      <c r="A168" s="21"/>
      <c r="B168" s="21"/>
      <c r="C168" s="21"/>
      <c r="D168" s="21"/>
      <c r="E168" s="22"/>
      <c r="F168" s="22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5.5" customHeight="1" x14ac:dyDescent="0.3">
      <c r="A169" s="21"/>
      <c r="B169" s="21"/>
      <c r="C169" s="21"/>
      <c r="D169" s="21"/>
      <c r="E169" s="22"/>
      <c r="F169" s="22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5.5" customHeight="1" x14ac:dyDescent="0.3">
      <c r="A170" s="21"/>
      <c r="B170" s="21"/>
      <c r="C170" s="21"/>
      <c r="D170" s="21"/>
      <c r="E170" s="22"/>
      <c r="F170" s="22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5.5" customHeight="1" x14ac:dyDescent="0.3">
      <c r="A171" s="21"/>
      <c r="B171" s="21"/>
      <c r="C171" s="21"/>
      <c r="D171" s="21"/>
      <c r="E171" s="22"/>
      <c r="F171" s="22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5.5" customHeight="1" x14ac:dyDescent="0.3">
      <c r="A172" s="21"/>
      <c r="B172" s="21"/>
      <c r="C172" s="21"/>
      <c r="D172" s="21"/>
      <c r="E172" s="22"/>
      <c r="F172" s="22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5.5" customHeight="1" x14ac:dyDescent="0.3">
      <c r="A173" s="21"/>
      <c r="B173" s="21"/>
      <c r="C173" s="21"/>
      <c r="D173" s="21"/>
      <c r="E173" s="22"/>
      <c r="F173" s="22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5.5" customHeight="1" x14ac:dyDescent="0.3">
      <c r="A174" s="21"/>
      <c r="B174" s="21"/>
      <c r="C174" s="21"/>
      <c r="D174" s="21"/>
      <c r="E174" s="22"/>
      <c r="F174" s="22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5.5" customHeight="1" x14ac:dyDescent="0.3">
      <c r="A175" s="21"/>
      <c r="B175" s="21"/>
      <c r="C175" s="21"/>
      <c r="D175" s="21"/>
      <c r="E175" s="22"/>
      <c r="F175" s="22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5.5" customHeight="1" x14ac:dyDescent="0.3">
      <c r="A176" s="21"/>
      <c r="B176" s="21"/>
      <c r="C176" s="21"/>
      <c r="D176" s="21"/>
      <c r="E176" s="22"/>
      <c r="F176" s="22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5.5" customHeight="1" x14ac:dyDescent="0.3">
      <c r="A177" s="21"/>
      <c r="B177" s="21"/>
      <c r="C177" s="21"/>
      <c r="D177" s="21"/>
      <c r="E177" s="22"/>
      <c r="F177" s="22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5.5" customHeight="1" x14ac:dyDescent="0.3">
      <c r="A178" s="21"/>
      <c r="B178" s="21"/>
      <c r="C178" s="21"/>
      <c r="D178" s="21"/>
      <c r="E178" s="22"/>
      <c r="F178" s="2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5.5" customHeight="1" x14ac:dyDescent="0.3">
      <c r="A179" s="21"/>
      <c r="B179" s="21"/>
      <c r="C179" s="21"/>
      <c r="D179" s="21"/>
      <c r="E179" s="22"/>
      <c r="F179" s="22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5.5" customHeight="1" x14ac:dyDescent="0.3">
      <c r="A180" s="21"/>
      <c r="B180" s="21"/>
      <c r="C180" s="21"/>
      <c r="D180" s="21"/>
      <c r="E180" s="22"/>
      <c r="F180" s="22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5.5" customHeight="1" x14ac:dyDescent="0.3">
      <c r="A181" s="21"/>
      <c r="B181" s="21"/>
      <c r="C181" s="21"/>
      <c r="D181" s="21"/>
      <c r="E181" s="22"/>
      <c r="F181" s="22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5.5" customHeight="1" x14ac:dyDescent="0.3">
      <c r="A182" s="21"/>
      <c r="B182" s="21"/>
      <c r="C182" s="21"/>
      <c r="D182" s="21"/>
      <c r="E182" s="22"/>
      <c r="F182" s="22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5.5" customHeight="1" x14ac:dyDescent="0.3">
      <c r="A183" s="21"/>
      <c r="B183" s="21"/>
      <c r="C183" s="21"/>
      <c r="D183" s="21"/>
      <c r="E183" s="22"/>
      <c r="F183" s="22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5.5" customHeight="1" x14ac:dyDescent="0.3">
      <c r="A184" s="21"/>
      <c r="B184" s="21"/>
      <c r="C184" s="21"/>
      <c r="D184" s="21"/>
      <c r="E184" s="22"/>
      <c r="F184" s="22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5.5" customHeight="1" x14ac:dyDescent="0.3">
      <c r="A185" s="21"/>
      <c r="B185" s="21"/>
      <c r="C185" s="21"/>
      <c r="D185" s="21"/>
      <c r="E185" s="22"/>
      <c r="F185" s="22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5.5" customHeight="1" x14ac:dyDescent="0.3">
      <c r="A186" s="21"/>
      <c r="B186" s="21"/>
      <c r="C186" s="21"/>
      <c r="D186" s="21"/>
      <c r="E186" s="22"/>
      <c r="F186" s="22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5.5" customHeight="1" x14ac:dyDescent="0.3">
      <c r="A187" s="21"/>
      <c r="B187" s="21"/>
      <c r="C187" s="21"/>
      <c r="D187" s="21"/>
      <c r="E187" s="22"/>
      <c r="F187" s="22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5.5" customHeight="1" x14ac:dyDescent="0.3">
      <c r="A188" s="21"/>
      <c r="B188" s="21"/>
      <c r="C188" s="21"/>
      <c r="D188" s="21"/>
      <c r="E188" s="22"/>
      <c r="F188" s="22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5.5" customHeight="1" x14ac:dyDescent="0.3">
      <c r="A189" s="21"/>
      <c r="B189" s="21"/>
      <c r="C189" s="21"/>
      <c r="D189" s="21"/>
      <c r="E189" s="22"/>
      <c r="F189" s="22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5.5" customHeight="1" x14ac:dyDescent="0.3">
      <c r="A190" s="21"/>
      <c r="B190" s="21"/>
      <c r="C190" s="21"/>
      <c r="D190" s="21"/>
      <c r="E190" s="22"/>
      <c r="F190" s="22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5.5" customHeight="1" x14ac:dyDescent="0.3">
      <c r="A191" s="21"/>
      <c r="B191" s="21"/>
      <c r="C191" s="21"/>
      <c r="D191" s="21"/>
      <c r="E191" s="22"/>
      <c r="F191" s="22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5.5" customHeight="1" x14ac:dyDescent="0.3">
      <c r="A192" s="21"/>
      <c r="B192" s="21"/>
      <c r="C192" s="21"/>
      <c r="D192" s="21"/>
      <c r="E192" s="22"/>
      <c r="F192" s="22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5.5" customHeight="1" x14ac:dyDescent="0.3">
      <c r="A193" s="21"/>
      <c r="B193" s="21"/>
      <c r="C193" s="21"/>
      <c r="D193" s="21"/>
      <c r="E193" s="22"/>
      <c r="F193" s="22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5.5" customHeight="1" x14ac:dyDescent="0.3">
      <c r="A194" s="21"/>
      <c r="B194" s="21"/>
      <c r="C194" s="21"/>
      <c r="D194" s="21"/>
      <c r="E194" s="22"/>
      <c r="F194" s="22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5.5" customHeight="1" x14ac:dyDescent="0.3">
      <c r="A195" s="21"/>
      <c r="B195" s="21"/>
      <c r="C195" s="21"/>
      <c r="D195" s="21"/>
      <c r="E195" s="22"/>
      <c r="F195" s="22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5.5" customHeight="1" x14ac:dyDescent="0.3">
      <c r="A196" s="21"/>
      <c r="B196" s="21"/>
      <c r="C196" s="21"/>
      <c r="D196" s="21"/>
      <c r="E196" s="22"/>
      <c r="F196" s="22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5.5" customHeight="1" x14ac:dyDescent="0.3">
      <c r="A197" s="21"/>
      <c r="B197" s="21"/>
      <c r="C197" s="21"/>
      <c r="D197" s="21"/>
      <c r="E197" s="22"/>
      <c r="F197" s="2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5.5" customHeight="1" x14ac:dyDescent="0.3">
      <c r="A198" s="21"/>
      <c r="B198" s="21"/>
      <c r="C198" s="21"/>
      <c r="D198" s="21"/>
      <c r="E198" s="22"/>
      <c r="F198" s="22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5.5" customHeight="1" x14ac:dyDescent="0.3">
      <c r="A199" s="21"/>
      <c r="B199" s="21"/>
      <c r="C199" s="21"/>
      <c r="D199" s="21"/>
      <c r="E199" s="22"/>
      <c r="F199" s="22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5.5" customHeight="1" x14ac:dyDescent="0.3">
      <c r="A200" s="21"/>
      <c r="B200" s="21"/>
      <c r="C200" s="21"/>
      <c r="D200" s="21"/>
      <c r="E200" s="22"/>
      <c r="F200" s="22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5.5" customHeight="1" x14ac:dyDescent="0.3">
      <c r="A201" s="21"/>
      <c r="B201" s="21"/>
      <c r="C201" s="21"/>
      <c r="D201" s="21"/>
      <c r="E201" s="22"/>
      <c r="F201" s="22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5.5" customHeight="1" x14ac:dyDescent="0.3">
      <c r="A202" s="21"/>
      <c r="B202" s="21"/>
      <c r="C202" s="21"/>
      <c r="D202" s="21"/>
      <c r="E202" s="22"/>
      <c r="F202" s="22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5.5" customHeight="1" x14ac:dyDescent="0.3">
      <c r="A203" s="21"/>
      <c r="B203" s="21"/>
      <c r="C203" s="21"/>
      <c r="D203" s="21"/>
      <c r="E203" s="22"/>
      <c r="F203" s="22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5.5" customHeight="1" x14ac:dyDescent="0.3">
      <c r="A204" s="21"/>
      <c r="B204" s="21"/>
      <c r="C204" s="21"/>
      <c r="D204" s="21"/>
      <c r="E204" s="22"/>
      <c r="F204" s="22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5.5" customHeight="1" x14ac:dyDescent="0.3">
      <c r="A205" s="21"/>
      <c r="B205" s="21"/>
      <c r="C205" s="21"/>
      <c r="D205" s="21"/>
      <c r="E205" s="22"/>
      <c r="F205" s="22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5.5" customHeight="1" x14ac:dyDescent="0.3">
      <c r="A206" s="21"/>
      <c r="B206" s="21"/>
      <c r="C206" s="21"/>
      <c r="D206" s="21"/>
      <c r="E206" s="22"/>
      <c r="F206" s="22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5.5" customHeight="1" x14ac:dyDescent="0.3">
      <c r="A207" s="21"/>
      <c r="B207" s="21"/>
      <c r="C207" s="21"/>
      <c r="D207" s="21"/>
      <c r="E207" s="22"/>
      <c r="F207" s="22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5.5" customHeight="1" x14ac:dyDescent="0.3">
      <c r="A208" s="21"/>
      <c r="B208" s="21"/>
      <c r="C208" s="21"/>
      <c r="D208" s="21"/>
      <c r="E208" s="22"/>
      <c r="F208" s="22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5.5" customHeight="1" x14ac:dyDescent="0.3">
      <c r="A209" s="21"/>
      <c r="B209" s="21"/>
      <c r="C209" s="21"/>
      <c r="D209" s="21"/>
      <c r="E209" s="22"/>
      <c r="F209" s="2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5.5" customHeight="1" x14ac:dyDescent="0.3">
      <c r="A210" s="21"/>
      <c r="B210" s="21"/>
      <c r="C210" s="21"/>
      <c r="D210" s="21"/>
      <c r="E210" s="22"/>
      <c r="F210" s="22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5.5" customHeight="1" x14ac:dyDescent="0.3">
      <c r="A211" s="21"/>
      <c r="B211" s="21"/>
      <c r="C211" s="21"/>
      <c r="D211" s="21"/>
      <c r="E211" s="22"/>
      <c r="F211" s="22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5.5" customHeight="1" x14ac:dyDescent="0.3">
      <c r="A212" s="21"/>
      <c r="B212" s="21"/>
      <c r="C212" s="21"/>
      <c r="D212" s="21"/>
      <c r="E212" s="22"/>
      <c r="F212" s="22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5.5" customHeight="1" x14ac:dyDescent="0.3">
      <c r="A213" s="21"/>
      <c r="B213" s="21"/>
      <c r="C213" s="21"/>
      <c r="D213" s="21"/>
      <c r="E213" s="22"/>
      <c r="F213" s="22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5.5" customHeight="1" x14ac:dyDescent="0.3">
      <c r="A214" s="21"/>
      <c r="B214" s="21"/>
      <c r="C214" s="21"/>
      <c r="D214" s="21"/>
      <c r="E214" s="22"/>
      <c r="F214" s="22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5.5" customHeight="1" x14ac:dyDescent="0.3">
      <c r="A215" s="21"/>
      <c r="B215" s="21"/>
      <c r="C215" s="21"/>
      <c r="D215" s="21"/>
      <c r="E215" s="22"/>
      <c r="F215" s="22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5.5" customHeight="1" x14ac:dyDescent="0.3">
      <c r="A216" s="21"/>
      <c r="B216" s="21"/>
      <c r="C216" s="21"/>
      <c r="D216" s="21"/>
      <c r="E216" s="22"/>
      <c r="F216" s="22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5.5" customHeight="1" x14ac:dyDescent="0.3">
      <c r="A217" s="21"/>
      <c r="B217" s="21"/>
      <c r="C217" s="21"/>
      <c r="D217" s="21"/>
      <c r="E217" s="22"/>
      <c r="F217" s="2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5.5" customHeight="1" x14ac:dyDescent="0.3">
      <c r="A218" s="21"/>
      <c r="B218" s="21"/>
      <c r="C218" s="21"/>
      <c r="D218" s="21"/>
      <c r="E218" s="22"/>
      <c r="F218" s="22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5.5" customHeight="1" x14ac:dyDescent="0.3">
      <c r="A219" s="21"/>
      <c r="B219" s="21"/>
      <c r="C219" s="21"/>
      <c r="D219" s="21"/>
      <c r="E219" s="22"/>
      <c r="F219" s="22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5.5" customHeight="1" x14ac:dyDescent="0.3">
      <c r="A220" s="21"/>
      <c r="B220" s="21"/>
      <c r="C220" s="21"/>
      <c r="D220" s="21"/>
      <c r="E220" s="22"/>
      <c r="F220" s="22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5.5" customHeight="1" x14ac:dyDescent="0.3">
      <c r="A221" s="21"/>
      <c r="B221" s="21"/>
      <c r="C221" s="21"/>
      <c r="D221" s="21"/>
      <c r="E221" s="22"/>
      <c r="F221" s="2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5.5" customHeight="1" x14ac:dyDescent="0.3">
      <c r="A222" s="21"/>
      <c r="B222" s="21"/>
      <c r="C222" s="21"/>
      <c r="D222" s="21"/>
      <c r="E222" s="22"/>
      <c r="F222" s="22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5.5" customHeight="1" x14ac:dyDescent="0.3">
      <c r="A223" s="21"/>
      <c r="B223" s="21"/>
      <c r="C223" s="21"/>
      <c r="D223" s="21"/>
      <c r="E223" s="22"/>
      <c r="F223" s="22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5.5" customHeight="1" x14ac:dyDescent="0.3">
      <c r="A224" s="21"/>
      <c r="B224" s="21"/>
      <c r="C224" s="21"/>
      <c r="D224" s="21"/>
      <c r="E224" s="22"/>
      <c r="F224" s="22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5.5" customHeight="1" x14ac:dyDescent="0.3">
      <c r="A225" s="21"/>
      <c r="B225" s="21"/>
      <c r="C225" s="21"/>
      <c r="D225" s="21"/>
      <c r="E225" s="22"/>
      <c r="F225" s="2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5.5" customHeight="1" x14ac:dyDescent="0.3">
      <c r="A226" s="21"/>
      <c r="B226" s="21"/>
      <c r="C226" s="21"/>
      <c r="D226" s="21"/>
      <c r="E226" s="22"/>
      <c r="F226" s="22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5.5" customHeight="1" x14ac:dyDescent="0.3">
      <c r="A227" s="21"/>
      <c r="B227" s="21"/>
      <c r="C227" s="21"/>
      <c r="D227" s="21"/>
      <c r="E227" s="22"/>
      <c r="F227" s="22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5.5" customHeight="1" x14ac:dyDescent="0.3">
      <c r="A228" s="21"/>
      <c r="B228" s="21"/>
      <c r="C228" s="21"/>
      <c r="D228" s="21"/>
      <c r="E228" s="22"/>
      <c r="F228" s="22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5.5" customHeight="1" x14ac:dyDescent="0.3">
      <c r="A229" s="21"/>
      <c r="B229" s="21"/>
      <c r="C229" s="21"/>
      <c r="D229" s="21"/>
      <c r="E229" s="22"/>
      <c r="F229" s="22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5.5" customHeight="1" x14ac:dyDescent="0.3">
      <c r="A230" s="21"/>
      <c r="B230" s="21"/>
      <c r="C230" s="21"/>
      <c r="D230" s="21"/>
      <c r="E230" s="22"/>
      <c r="F230" s="2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5.5" customHeight="1" x14ac:dyDescent="0.3">
      <c r="A231" s="21"/>
      <c r="B231" s="21"/>
      <c r="C231" s="21"/>
      <c r="D231" s="21"/>
      <c r="E231" s="22"/>
      <c r="F231" s="2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5.5" customHeight="1" x14ac:dyDescent="0.3">
      <c r="A232" s="21"/>
      <c r="B232" s="21"/>
      <c r="C232" s="21"/>
      <c r="D232" s="21"/>
      <c r="E232" s="22"/>
      <c r="F232" s="2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5.5" customHeight="1" x14ac:dyDescent="0.3">
      <c r="A233" s="21"/>
      <c r="B233" s="21"/>
      <c r="C233" s="21"/>
      <c r="D233" s="21"/>
      <c r="E233" s="22"/>
      <c r="F233" s="2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5.5" customHeight="1" x14ac:dyDescent="0.3">
      <c r="A234" s="21"/>
      <c r="B234" s="21"/>
      <c r="C234" s="21"/>
      <c r="D234" s="21"/>
      <c r="E234" s="22"/>
      <c r="F234" s="2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5.5" customHeight="1" x14ac:dyDescent="0.3">
      <c r="A235" s="21"/>
      <c r="B235" s="21"/>
      <c r="C235" s="21"/>
      <c r="D235" s="21"/>
      <c r="E235" s="22"/>
      <c r="F235" s="2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5.5" customHeight="1" x14ac:dyDescent="0.3">
      <c r="A236" s="21"/>
      <c r="B236" s="21"/>
      <c r="C236" s="21"/>
      <c r="D236" s="21"/>
      <c r="E236" s="22"/>
      <c r="F236" s="2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5.5" customHeight="1" x14ac:dyDescent="0.3">
      <c r="A237" s="21"/>
      <c r="B237" s="21"/>
      <c r="C237" s="21"/>
      <c r="D237" s="21"/>
      <c r="E237" s="22"/>
      <c r="F237" s="2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5.5" customHeight="1" x14ac:dyDescent="0.3">
      <c r="A238" s="21"/>
      <c r="B238" s="21"/>
      <c r="C238" s="21"/>
      <c r="D238" s="21"/>
      <c r="E238" s="22"/>
      <c r="F238" s="2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5.5" customHeight="1" x14ac:dyDescent="0.3">
      <c r="A239" s="21"/>
      <c r="B239" s="21"/>
      <c r="C239" s="21"/>
      <c r="D239" s="21"/>
      <c r="E239" s="22"/>
      <c r="F239" s="2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5.5" customHeight="1" x14ac:dyDescent="0.3">
      <c r="A240" s="21"/>
      <c r="B240" s="21"/>
      <c r="C240" s="21"/>
      <c r="D240" s="21"/>
      <c r="E240" s="22"/>
      <c r="F240" s="2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5.5" customHeight="1" x14ac:dyDescent="0.3">
      <c r="A241" s="21"/>
      <c r="B241" s="21"/>
      <c r="C241" s="21"/>
      <c r="D241" s="21"/>
      <c r="E241" s="22"/>
      <c r="F241" s="2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5.5" customHeight="1" x14ac:dyDescent="0.3">
      <c r="A242" s="21"/>
      <c r="B242" s="21"/>
      <c r="C242" s="21"/>
      <c r="D242" s="21"/>
      <c r="E242" s="22"/>
      <c r="F242" s="2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5.5" customHeight="1" x14ac:dyDescent="0.3">
      <c r="A243" s="21"/>
      <c r="B243" s="21"/>
      <c r="C243" s="21"/>
      <c r="D243" s="21"/>
      <c r="E243" s="22"/>
      <c r="F243" s="2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5.5" customHeight="1" x14ac:dyDescent="0.3">
      <c r="A244" s="21"/>
      <c r="B244" s="21"/>
      <c r="C244" s="21"/>
      <c r="D244" s="21"/>
      <c r="E244" s="22"/>
      <c r="F244" s="2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5.5" customHeight="1" x14ac:dyDescent="0.3">
      <c r="A245" s="21"/>
      <c r="B245" s="21"/>
      <c r="C245" s="21"/>
      <c r="D245" s="21"/>
      <c r="E245" s="22"/>
      <c r="F245" s="2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5.5" customHeight="1" x14ac:dyDescent="0.3">
      <c r="A246" s="21"/>
      <c r="B246" s="21"/>
      <c r="C246" s="21"/>
      <c r="D246" s="21"/>
      <c r="E246" s="22"/>
      <c r="F246" s="2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5.5" customHeight="1" x14ac:dyDescent="0.3">
      <c r="A247" s="21"/>
      <c r="B247" s="21"/>
      <c r="C247" s="21"/>
      <c r="D247" s="21"/>
      <c r="E247" s="22"/>
      <c r="F247" s="2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5.5" customHeight="1" x14ac:dyDescent="0.3">
      <c r="A248" s="21"/>
      <c r="B248" s="21"/>
      <c r="C248" s="21"/>
      <c r="D248" s="21"/>
      <c r="E248" s="22"/>
      <c r="F248" s="2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5.5" customHeight="1" x14ac:dyDescent="0.3">
      <c r="A249" s="21"/>
      <c r="B249" s="21"/>
      <c r="C249" s="21"/>
      <c r="D249" s="21"/>
      <c r="E249" s="22"/>
      <c r="F249" s="2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5.5" customHeight="1" x14ac:dyDescent="0.3">
      <c r="A250" s="21"/>
      <c r="B250" s="21"/>
      <c r="C250" s="21"/>
      <c r="D250" s="21"/>
      <c r="E250" s="22"/>
      <c r="F250" s="2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5.5" customHeight="1" x14ac:dyDescent="0.3">
      <c r="A251" s="21"/>
      <c r="B251" s="21"/>
      <c r="C251" s="21"/>
      <c r="D251" s="21"/>
      <c r="E251" s="22"/>
      <c r="F251" s="2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5.5" customHeight="1" x14ac:dyDescent="0.3">
      <c r="A252" s="21"/>
      <c r="B252" s="21"/>
      <c r="C252" s="21"/>
      <c r="D252" s="21"/>
      <c r="E252" s="22"/>
      <c r="F252" s="2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5.5" customHeight="1" x14ac:dyDescent="0.3">
      <c r="A253" s="21"/>
      <c r="B253" s="21"/>
      <c r="C253" s="21"/>
      <c r="D253" s="21"/>
      <c r="E253" s="22"/>
      <c r="F253" s="2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5.5" customHeight="1" x14ac:dyDescent="0.3">
      <c r="A254" s="21"/>
      <c r="B254" s="21"/>
      <c r="C254" s="21"/>
      <c r="D254" s="21"/>
      <c r="E254" s="22"/>
      <c r="F254" s="2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5.5" customHeight="1" x14ac:dyDescent="0.3">
      <c r="A255" s="21"/>
      <c r="B255" s="21"/>
      <c r="C255" s="21"/>
      <c r="D255" s="21"/>
      <c r="E255" s="22"/>
      <c r="F255" s="2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5.5" customHeight="1" x14ac:dyDescent="0.3">
      <c r="A256" s="21"/>
      <c r="B256" s="21"/>
      <c r="C256" s="21"/>
      <c r="D256" s="21"/>
      <c r="E256" s="22"/>
      <c r="F256" s="2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5.5" customHeight="1" x14ac:dyDescent="0.3">
      <c r="A257" s="21"/>
      <c r="B257" s="21"/>
      <c r="C257" s="21"/>
      <c r="D257" s="21"/>
      <c r="E257" s="22"/>
      <c r="F257" s="2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5.5" customHeight="1" x14ac:dyDescent="0.3">
      <c r="A258" s="21"/>
      <c r="B258" s="21"/>
      <c r="C258" s="21"/>
      <c r="D258" s="21"/>
      <c r="E258" s="22"/>
      <c r="F258" s="2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5.5" customHeight="1" x14ac:dyDescent="0.3">
      <c r="A259" s="21"/>
      <c r="B259" s="21"/>
      <c r="C259" s="21"/>
      <c r="D259" s="21"/>
      <c r="E259" s="22"/>
      <c r="F259" s="2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5.5" customHeight="1" x14ac:dyDescent="0.3">
      <c r="A260" s="21"/>
      <c r="B260" s="21"/>
      <c r="C260" s="21"/>
      <c r="D260" s="21"/>
      <c r="E260" s="22"/>
      <c r="F260" s="2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5.5" customHeight="1" x14ac:dyDescent="0.3">
      <c r="A261" s="21"/>
      <c r="B261" s="21"/>
      <c r="C261" s="21"/>
      <c r="D261" s="21"/>
      <c r="E261" s="22"/>
      <c r="F261" s="2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5.5" customHeight="1" x14ac:dyDescent="0.3">
      <c r="A262" s="21"/>
      <c r="B262" s="21"/>
      <c r="C262" s="21"/>
      <c r="D262" s="21"/>
      <c r="E262" s="22"/>
      <c r="F262" s="2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5.5" customHeight="1" x14ac:dyDescent="0.3">
      <c r="A263" s="21"/>
      <c r="B263" s="21"/>
      <c r="C263" s="21"/>
      <c r="D263" s="21"/>
      <c r="E263" s="22"/>
      <c r="F263" s="2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5.5" customHeight="1" x14ac:dyDescent="0.3">
      <c r="A264" s="21"/>
      <c r="B264" s="21"/>
      <c r="C264" s="21"/>
      <c r="D264" s="21"/>
      <c r="E264" s="22"/>
      <c r="F264" s="2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5.5" customHeight="1" x14ac:dyDescent="0.3">
      <c r="A265" s="21"/>
      <c r="B265" s="21"/>
      <c r="C265" s="21"/>
      <c r="D265" s="21"/>
      <c r="E265" s="22"/>
      <c r="F265" s="2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5.5" customHeight="1" x14ac:dyDescent="0.3">
      <c r="A266" s="21"/>
      <c r="B266" s="21"/>
      <c r="C266" s="21"/>
      <c r="D266" s="21"/>
      <c r="E266" s="22"/>
      <c r="F266" s="2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5.5" customHeight="1" x14ac:dyDescent="0.3">
      <c r="A267" s="21"/>
      <c r="B267" s="21"/>
      <c r="C267" s="21"/>
      <c r="D267" s="21"/>
      <c r="E267" s="22"/>
      <c r="F267" s="2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5.5" customHeight="1" x14ac:dyDescent="0.3">
      <c r="A268" s="21"/>
      <c r="B268" s="21"/>
      <c r="C268" s="21"/>
      <c r="D268" s="21"/>
      <c r="E268" s="22"/>
      <c r="F268" s="2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5.5" customHeight="1" x14ac:dyDescent="0.3">
      <c r="A269" s="21"/>
      <c r="B269" s="21"/>
      <c r="C269" s="21"/>
      <c r="D269" s="21"/>
      <c r="E269" s="22"/>
      <c r="F269" s="2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5.5" customHeight="1" x14ac:dyDescent="0.3">
      <c r="A270" s="21"/>
      <c r="B270" s="21"/>
      <c r="C270" s="21"/>
      <c r="D270" s="21"/>
      <c r="E270" s="22"/>
      <c r="F270" s="2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5.5" customHeight="1" x14ac:dyDescent="0.3">
      <c r="A271" s="21"/>
      <c r="B271" s="21"/>
      <c r="C271" s="21"/>
      <c r="D271" s="21"/>
      <c r="E271" s="22"/>
      <c r="F271" s="2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5.5" customHeight="1" x14ac:dyDescent="0.3">
      <c r="A272" s="21"/>
      <c r="B272" s="21"/>
      <c r="C272" s="21"/>
      <c r="D272" s="21"/>
      <c r="E272" s="22"/>
      <c r="F272" s="2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5.5" customHeight="1" x14ac:dyDescent="0.3">
      <c r="A273" s="21"/>
      <c r="B273" s="21"/>
      <c r="C273" s="21"/>
      <c r="D273" s="21"/>
      <c r="E273" s="22"/>
      <c r="F273" s="2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5.5" customHeight="1" x14ac:dyDescent="0.3">
      <c r="A274" s="21"/>
      <c r="B274" s="21"/>
      <c r="C274" s="21"/>
      <c r="D274" s="21"/>
      <c r="E274" s="22"/>
      <c r="F274" s="2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5.5" customHeight="1" x14ac:dyDescent="0.3">
      <c r="A275" s="21"/>
      <c r="B275" s="21"/>
      <c r="C275" s="21"/>
      <c r="D275" s="21"/>
      <c r="E275" s="22"/>
      <c r="F275" s="2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5.5" customHeight="1" x14ac:dyDescent="0.3">
      <c r="A276" s="21"/>
      <c r="B276" s="21"/>
      <c r="C276" s="21"/>
      <c r="D276" s="21"/>
      <c r="E276" s="22"/>
      <c r="F276" s="2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5.5" customHeight="1" x14ac:dyDescent="0.3">
      <c r="A277" s="21"/>
      <c r="B277" s="21"/>
      <c r="C277" s="21"/>
      <c r="D277" s="21"/>
      <c r="E277" s="22"/>
      <c r="F277" s="2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5.5" customHeight="1" x14ac:dyDescent="0.3">
      <c r="A278" s="21"/>
      <c r="B278" s="21"/>
      <c r="C278" s="21"/>
      <c r="D278" s="21"/>
      <c r="E278" s="22"/>
      <c r="F278" s="2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5.5" customHeight="1" x14ac:dyDescent="0.3">
      <c r="A279" s="21"/>
      <c r="B279" s="21"/>
      <c r="C279" s="21"/>
      <c r="D279" s="21"/>
      <c r="E279" s="22"/>
      <c r="F279" s="2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5.5" customHeight="1" x14ac:dyDescent="0.3">
      <c r="A280" s="21"/>
      <c r="B280" s="21"/>
      <c r="C280" s="21"/>
      <c r="D280" s="21"/>
      <c r="E280" s="22"/>
      <c r="F280" s="2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5.5" customHeight="1" x14ac:dyDescent="0.3">
      <c r="A281" s="21"/>
      <c r="B281" s="21"/>
      <c r="C281" s="21"/>
      <c r="D281" s="21"/>
      <c r="E281" s="22"/>
      <c r="F281" s="2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5.5" customHeight="1" x14ac:dyDescent="0.3">
      <c r="A282" s="21"/>
      <c r="B282" s="21"/>
      <c r="C282" s="21"/>
      <c r="D282" s="21"/>
      <c r="E282" s="22"/>
      <c r="F282" s="2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5.5" customHeight="1" x14ac:dyDescent="0.3">
      <c r="A283" s="21"/>
      <c r="B283" s="21"/>
      <c r="C283" s="21"/>
      <c r="D283" s="21"/>
      <c r="E283" s="22"/>
      <c r="F283" s="2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5.5" customHeight="1" x14ac:dyDescent="0.3">
      <c r="A284" s="21"/>
      <c r="B284" s="21"/>
      <c r="C284" s="21"/>
      <c r="D284" s="21"/>
      <c r="E284" s="22"/>
      <c r="F284" s="2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5.5" customHeight="1" x14ac:dyDescent="0.3">
      <c r="A285" s="21"/>
      <c r="B285" s="21"/>
      <c r="C285" s="21"/>
      <c r="D285" s="21"/>
      <c r="E285" s="22"/>
      <c r="F285" s="2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5.5" customHeight="1" x14ac:dyDescent="0.3">
      <c r="A286" s="21"/>
      <c r="B286" s="21"/>
      <c r="C286" s="21"/>
      <c r="D286" s="21"/>
      <c r="E286" s="22"/>
      <c r="F286" s="2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5.5" customHeight="1" x14ac:dyDescent="0.3">
      <c r="A287" s="21"/>
      <c r="B287" s="21"/>
      <c r="C287" s="21"/>
      <c r="D287" s="21"/>
      <c r="E287" s="22"/>
      <c r="F287" s="2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5.5" customHeight="1" x14ac:dyDescent="0.3">
      <c r="A288" s="21"/>
      <c r="B288" s="21"/>
      <c r="C288" s="21"/>
      <c r="D288" s="21"/>
      <c r="E288" s="22"/>
      <c r="F288" s="2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5.5" customHeight="1" x14ac:dyDescent="0.3">
      <c r="A289" s="21"/>
      <c r="B289" s="21"/>
      <c r="C289" s="21"/>
      <c r="D289" s="21"/>
      <c r="E289" s="22"/>
      <c r="F289" s="2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5.5" customHeight="1" x14ac:dyDescent="0.3">
      <c r="A290" s="21"/>
      <c r="B290" s="21"/>
      <c r="C290" s="21"/>
      <c r="D290" s="21"/>
      <c r="E290" s="22"/>
      <c r="F290" s="2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5.5" customHeight="1" x14ac:dyDescent="0.3">
      <c r="A291" s="21"/>
      <c r="B291" s="21"/>
      <c r="C291" s="21"/>
      <c r="D291" s="21"/>
      <c r="E291" s="22"/>
      <c r="F291" s="2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5.5" customHeight="1" x14ac:dyDescent="0.3">
      <c r="A292" s="21"/>
      <c r="B292" s="21"/>
      <c r="C292" s="21"/>
      <c r="D292" s="21"/>
      <c r="E292" s="22"/>
      <c r="F292" s="2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5.5" customHeight="1" x14ac:dyDescent="0.3">
      <c r="A293" s="21"/>
      <c r="B293" s="21"/>
      <c r="C293" s="21"/>
      <c r="D293" s="21"/>
      <c r="E293" s="22"/>
      <c r="F293" s="2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5.5" customHeight="1" x14ac:dyDescent="0.3">
      <c r="A294" s="21"/>
      <c r="B294" s="21"/>
      <c r="C294" s="21"/>
      <c r="D294" s="21"/>
      <c r="E294" s="22"/>
      <c r="F294" s="2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5.5" customHeight="1" x14ac:dyDescent="0.3">
      <c r="A295" s="21"/>
      <c r="B295" s="21"/>
      <c r="C295" s="21"/>
      <c r="D295" s="21"/>
      <c r="E295" s="22"/>
      <c r="F295" s="2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5.5" customHeight="1" x14ac:dyDescent="0.3">
      <c r="A296" s="21"/>
      <c r="B296" s="21"/>
      <c r="C296" s="21"/>
      <c r="D296" s="21"/>
      <c r="E296" s="22"/>
      <c r="F296" s="2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5.5" customHeight="1" x14ac:dyDescent="0.3">
      <c r="A297" s="21"/>
      <c r="B297" s="21"/>
      <c r="C297" s="21"/>
      <c r="D297" s="21"/>
      <c r="E297" s="22"/>
      <c r="F297" s="2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5.5" customHeight="1" x14ac:dyDescent="0.3">
      <c r="A298" s="21"/>
      <c r="B298" s="21"/>
      <c r="C298" s="21"/>
      <c r="D298" s="21"/>
      <c r="E298" s="22"/>
      <c r="F298" s="2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5.5" customHeight="1" x14ac:dyDescent="0.3">
      <c r="A299" s="21"/>
      <c r="B299" s="21"/>
      <c r="C299" s="21"/>
      <c r="D299" s="21"/>
      <c r="E299" s="22"/>
      <c r="F299" s="2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5.5" customHeight="1" x14ac:dyDescent="0.3">
      <c r="A300" s="21"/>
      <c r="B300" s="21"/>
      <c r="C300" s="21"/>
      <c r="D300" s="21"/>
      <c r="E300" s="22"/>
      <c r="F300" s="2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5.5" customHeight="1" x14ac:dyDescent="0.3">
      <c r="A301" s="21"/>
      <c r="B301" s="21"/>
      <c r="C301" s="21"/>
      <c r="D301" s="21"/>
      <c r="E301" s="22"/>
      <c r="F301" s="2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5.5" customHeight="1" x14ac:dyDescent="0.3">
      <c r="A302" s="21"/>
      <c r="B302" s="21"/>
      <c r="C302" s="21"/>
      <c r="D302" s="21"/>
      <c r="E302" s="22"/>
      <c r="F302" s="2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5.5" customHeight="1" x14ac:dyDescent="0.3">
      <c r="A303" s="21"/>
      <c r="B303" s="21"/>
      <c r="C303" s="21"/>
      <c r="D303" s="21"/>
      <c r="E303" s="22"/>
      <c r="F303" s="2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5.5" customHeight="1" x14ac:dyDescent="0.3">
      <c r="A304" s="21"/>
      <c r="B304" s="21"/>
      <c r="C304" s="21"/>
      <c r="D304" s="21"/>
      <c r="E304" s="22"/>
      <c r="F304" s="2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5.5" customHeight="1" x14ac:dyDescent="0.3">
      <c r="A305" s="21"/>
      <c r="B305" s="21"/>
      <c r="C305" s="21"/>
      <c r="D305" s="21"/>
      <c r="E305" s="22"/>
      <c r="F305" s="2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5.5" customHeight="1" x14ac:dyDescent="0.3">
      <c r="A306" s="21"/>
      <c r="B306" s="21"/>
      <c r="C306" s="21"/>
      <c r="D306" s="21"/>
      <c r="E306" s="22"/>
      <c r="F306" s="2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5.5" customHeight="1" x14ac:dyDescent="0.3">
      <c r="A307" s="21"/>
      <c r="B307" s="21"/>
      <c r="C307" s="21"/>
      <c r="D307" s="21"/>
      <c r="E307" s="22"/>
      <c r="F307" s="2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5.5" customHeight="1" x14ac:dyDescent="0.3">
      <c r="A308" s="21"/>
      <c r="B308" s="21"/>
      <c r="C308" s="21"/>
      <c r="D308" s="21"/>
      <c r="E308" s="22"/>
      <c r="F308" s="2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5.5" customHeight="1" x14ac:dyDescent="0.3">
      <c r="A309" s="21"/>
      <c r="B309" s="21"/>
      <c r="C309" s="21"/>
      <c r="D309" s="21"/>
      <c r="E309" s="22"/>
      <c r="F309" s="2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5.5" customHeight="1" x14ac:dyDescent="0.3">
      <c r="A310" s="21"/>
      <c r="B310" s="21"/>
      <c r="C310" s="21"/>
      <c r="D310" s="21"/>
      <c r="E310" s="22"/>
      <c r="F310" s="2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5.5" customHeight="1" x14ac:dyDescent="0.3">
      <c r="A311" s="21"/>
      <c r="B311" s="21"/>
      <c r="C311" s="21"/>
      <c r="D311" s="21"/>
      <c r="E311" s="22"/>
      <c r="F311" s="2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5.5" customHeight="1" x14ac:dyDescent="0.3">
      <c r="A312" s="21"/>
      <c r="B312" s="21"/>
      <c r="C312" s="21"/>
      <c r="D312" s="21"/>
      <c r="E312" s="22"/>
      <c r="F312" s="2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5.5" customHeight="1" x14ac:dyDescent="0.3">
      <c r="A313" s="21"/>
      <c r="B313" s="21"/>
      <c r="C313" s="21"/>
      <c r="D313" s="21"/>
      <c r="E313" s="22"/>
      <c r="F313" s="2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5.5" customHeight="1" x14ac:dyDescent="0.3">
      <c r="A314" s="21"/>
      <c r="B314" s="21"/>
      <c r="C314" s="21"/>
      <c r="D314" s="21"/>
      <c r="E314" s="22"/>
      <c r="F314" s="2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5.5" customHeight="1" x14ac:dyDescent="0.3">
      <c r="A315" s="21"/>
      <c r="B315" s="21"/>
      <c r="C315" s="21"/>
      <c r="D315" s="21"/>
      <c r="E315" s="22"/>
      <c r="F315" s="2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5.5" customHeight="1" x14ac:dyDescent="0.3">
      <c r="A316" s="21"/>
      <c r="B316" s="21"/>
      <c r="C316" s="21"/>
      <c r="D316" s="21"/>
      <c r="E316" s="22"/>
      <c r="F316" s="2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5.5" customHeight="1" x14ac:dyDescent="0.3">
      <c r="A317" s="21"/>
      <c r="B317" s="21"/>
      <c r="C317" s="21"/>
      <c r="D317" s="21"/>
      <c r="E317" s="22"/>
      <c r="F317" s="2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5.5" customHeight="1" x14ac:dyDescent="0.3">
      <c r="A318" s="21"/>
      <c r="B318" s="21"/>
      <c r="C318" s="21"/>
      <c r="D318" s="21"/>
      <c r="E318" s="22"/>
      <c r="F318" s="2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5.5" customHeight="1" x14ac:dyDescent="0.3">
      <c r="A319" s="21"/>
      <c r="B319" s="21"/>
      <c r="C319" s="21"/>
      <c r="D319" s="21"/>
      <c r="E319" s="22"/>
      <c r="F319" s="2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5.5" customHeight="1" x14ac:dyDescent="0.3">
      <c r="A320" s="21"/>
      <c r="B320" s="21"/>
      <c r="C320" s="21"/>
      <c r="D320" s="21"/>
      <c r="E320" s="22"/>
      <c r="F320" s="2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5.5" customHeight="1" x14ac:dyDescent="0.3">
      <c r="A321" s="21"/>
      <c r="B321" s="21"/>
      <c r="C321" s="21"/>
      <c r="D321" s="21"/>
      <c r="E321" s="22"/>
      <c r="F321" s="2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5.5" customHeight="1" x14ac:dyDescent="0.3">
      <c r="A322" s="21"/>
      <c r="B322" s="21"/>
      <c r="C322" s="21"/>
      <c r="D322" s="21"/>
      <c r="E322" s="22"/>
      <c r="F322" s="2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5.5" customHeight="1" x14ac:dyDescent="0.3">
      <c r="A323" s="21"/>
      <c r="B323" s="21"/>
      <c r="C323" s="21"/>
      <c r="D323" s="21"/>
      <c r="E323" s="22"/>
      <c r="F323" s="2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5.5" customHeight="1" x14ac:dyDescent="0.3">
      <c r="A324" s="21"/>
      <c r="B324" s="21"/>
      <c r="C324" s="21"/>
      <c r="D324" s="21"/>
      <c r="E324" s="22"/>
      <c r="F324" s="2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5.5" customHeight="1" x14ac:dyDescent="0.3">
      <c r="A325" s="21"/>
      <c r="B325" s="21"/>
      <c r="C325" s="21"/>
      <c r="D325" s="21"/>
      <c r="E325" s="22"/>
      <c r="F325" s="2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5.5" customHeight="1" x14ac:dyDescent="0.3">
      <c r="A326" s="21"/>
      <c r="B326" s="21"/>
      <c r="C326" s="21"/>
      <c r="D326" s="21"/>
      <c r="E326" s="22"/>
      <c r="F326" s="2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5.5" customHeight="1" x14ac:dyDescent="0.3">
      <c r="A327" s="21"/>
      <c r="B327" s="21"/>
      <c r="C327" s="21"/>
      <c r="D327" s="21"/>
      <c r="E327" s="22"/>
      <c r="F327" s="2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5.5" customHeight="1" x14ac:dyDescent="0.3">
      <c r="A328" s="21"/>
      <c r="B328" s="21"/>
      <c r="C328" s="21"/>
      <c r="D328" s="21"/>
      <c r="E328" s="22"/>
      <c r="F328" s="2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5.5" customHeight="1" x14ac:dyDescent="0.3">
      <c r="A329" s="21"/>
      <c r="B329" s="21"/>
      <c r="C329" s="21"/>
      <c r="D329" s="21"/>
      <c r="E329" s="22"/>
      <c r="F329" s="2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5.5" customHeight="1" x14ac:dyDescent="0.3">
      <c r="A330" s="21"/>
      <c r="B330" s="21"/>
      <c r="C330" s="21"/>
      <c r="D330" s="21"/>
      <c r="E330" s="22"/>
      <c r="F330" s="2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5.5" customHeight="1" x14ac:dyDescent="0.3">
      <c r="A331" s="21"/>
      <c r="B331" s="21"/>
      <c r="C331" s="21"/>
      <c r="D331" s="21"/>
      <c r="E331" s="22"/>
      <c r="F331" s="2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5.5" customHeight="1" x14ac:dyDescent="0.3">
      <c r="A332" s="21"/>
      <c r="B332" s="21"/>
      <c r="C332" s="21"/>
      <c r="D332" s="21"/>
      <c r="E332" s="22"/>
      <c r="F332" s="2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5.5" customHeight="1" x14ac:dyDescent="0.3">
      <c r="A333" s="21"/>
      <c r="B333" s="21"/>
      <c r="C333" s="21"/>
      <c r="D333" s="21"/>
      <c r="E333" s="22"/>
      <c r="F333" s="2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5.5" customHeight="1" x14ac:dyDescent="0.3">
      <c r="A334" s="21"/>
      <c r="B334" s="21"/>
      <c r="C334" s="21"/>
      <c r="D334" s="21"/>
      <c r="E334" s="22"/>
      <c r="F334" s="2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5.5" customHeight="1" x14ac:dyDescent="0.3">
      <c r="A335" s="21"/>
      <c r="B335" s="21"/>
      <c r="C335" s="21"/>
      <c r="D335" s="21"/>
      <c r="E335" s="22"/>
      <c r="F335" s="2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5.5" customHeight="1" x14ac:dyDescent="0.3">
      <c r="A336" s="21"/>
      <c r="B336" s="21"/>
      <c r="C336" s="21"/>
      <c r="D336" s="21"/>
      <c r="E336" s="22"/>
      <c r="F336" s="2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5.5" customHeight="1" x14ac:dyDescent="0.3">
      <c r="A337" s="21"/>
      <c r="B337" s="21"/>
      <c r="C337" s="21"/>
      <c r="D337" s="21"/>
      <c r="E337" s="22"/>
      <c r="F337" s="2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5.5" customHeight="1" x14ac:dyDescent="0.3">
      <c r="A338" s="21"/>
      <c r="B338" s="21"/>
      <c r="C338" s="21"/>
      <c r="D338" s="21"/>
      <c r="E338" s="22"/>
      <c r="F338" s="2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5.5" customHeight="1" x14ac:dyDescent="0.3">
      <c r="A339" s="21"/>
      <c r="B339" s="21"/>
      <c r="C339" s="21"/>
      <c r="D339" s="21"/>
      <c r="E339" s="22"/>
      <c r="F339" s="2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5.5" customHeight="1" x14ac:dyDescent="0.3">
      <c r="A340" s="21"/>
      <c r="B340" s="21"/>
      <c r="C340" s="21"/>
      <c r="D340" s="21"/>
      <c r="E340" s="22"/>
      <c r="F340" s="2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5.5" customHeight="1" x14ac:dyDescent="0.3">
      <c r="A341" s="21"/>
      <c r="B341" s="21"/>
      <c r="C341" s="21"/>
      <c r="D341" s="21"/>
      <c r="E341" s="22"/>
      <c r="F341" s="2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5.5" customHeight="1" x14ac:dyDescent="0.3">
      <c r="A342" s="21"/>
      <c r="B342" s="21"/>
      <c r="C342" s="21"/>
      <c r="D342" s="21"/>
      <c r="E342" s="22"/>
      <c r="F342" s="2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5.5" customHeight="1" x14ac:dyDescent="0.3">
      <c r="A343" s="21"/>
      <c r="B343" s="21"/>
      <c r="C343" s="21"/>
      <c r="D343" s="21"/>
      <c r="E343" s="22"/>
      <c r="F343" s="2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5.5" customHeight="1" x14ac:dyDescent="0.3">
      <c r="A344" s="21"/>
      <c r="B344" s="21"/>
      <c r="C344" s="21"/>
      <c r="D344" s="21"/>
      <c r="E344" s="22"/>
      <c r="F344" s="2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5.5" customHeight="1" x14ac:dyDescent="0.3">
      <c r="A345" s="21"/>
      <c r="B345" s="21"/>
      <c r="C345" s="21"/>
      <c r="D345" s="21"/>
      <c r="E345" s="22"/>
      <c r="F345" s="2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5.5" customHeight="1" x14ac:dyDescent="0.3">
      <c r="A346" s="21"/>
      <c r="B346" s="21"/>
      <c r="C346" s="21"/>
      <c r="D346" s="21"/>
      <c r="E346" s="22"/>
      <c r="F346" s="2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5.5" customHeight="1" x14ac:dyDescent="0.3">
      <c r="A347" s="21"/>
      <c r="B347" s="21"/>
      <c r="C347" s="21"/>
      <c r="D347" s="21"/>
      <c r="E347" s="22"/>
      <c r="F347" s="2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5.5" customHeight="1" x14ac:dyDescent="0.3">
      <c r="A348" s="21"/>
      <c r="B348" s="21"/>
      <c r="C348" s="21"/>
      <c r="D348" s="21"/>
      <c r="E348" s="22"/>
      <c r="F348" s="2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5.5" customHeight="1" x14ac:dyDescent="0.3">
      <c r="A349" s="21"/>
      <c r="B349" s="21"/>
      <c r="C349" s="21"/>
      <c r="D349" s="21"/>
      <c r="E349" s="22"/>
      <c r="F349" s="2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5.5" customHeight="1" x14ac:dyDescent="0.3">
      <c r="A350" s="21"/>
      <c r="B350" s="21"/>
      <c r="C350" s="21"/>
      <c r="D350" s="21"/>
      <c r="E350" s="22"/>
      <c r="F350" s="2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5.5" customHeight="1" x14ac:dyDescent="0.3">
      <c r="A351" s="21"/>
      <c r="B351" s="21"/>
      <c r="C351" s="21"/>
      <c r="D351" s="21"/>
      <c r="E351" s="22"/>
      <c r="F351" s="2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5.5" customHeight="1" x14ac:dyDescent="0.3">
      <c r="A352" s="21"/>
      <c r="B352" s="21"/>
      <c r="C352" s="21"/>
      <c r="D352" s="21"/>
      <c r="E352" s="22"/>
      <c r="F352" s="2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5.5" customHeight="1" x14ac:dyDescent="0.3">
      <c r="A353" s="21"/>
      <c r="B353" s="21"/>
      <c r="C353" s="21"/>
      <c r="D353" s="21"/>
      <c r="E353" s="22"/>
      <c r="F353" s="2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5.5" customHeight="1" x14ac:dyDescent="0.3">
      <c r="A354" s="21"/>
      <c r="B354" s="21"/>
      <c r="C354" s="21"/>
      <c r="D354" s="21"/>
      <c r="E354" s="22"/>
      <c r="F354" s="2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5.5" customHeight="1" x14ac:dyDescent="0.3">
      <c r="A355" s="21"/>
      <c r="B355" s="21"/>
      <c r="C355" s="21"/>
      <c r="D355" s="21"/>
      <c r="E355" s="22"/>
      <c r="F355" s="2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5.5" customHeight="1" x14ac:dyDescent="0.3">
      <c r="A356" s="21"/>
      <c r="B356" s="21"/>
      <c r="C356" s="21"/>
      <c r="D356" s="21"/>
      <c r="E356" s="22"/>
      <c r="F356" s="2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5.5" customHeight="1" x14ac:dyDescent="0.3">
      <c r="A357" s="21"/>
      <c r="B357" s="21"/>
      <c r="C357" s="21"/>
      <c r="D357" s="21"/>
      <c r="E357" s="22"/>
      <c r="F357" s="2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5.5" customHeight="1" x14ac:dyDescent="0.3">
      <c r="A358" s="21"/>
      <c r="B358" s="21"/>
      <c r="C358" s="21"/>
      <c r="D358" s="21"/>
      <c r="E358" s="22"/>
      <c r="F358" s="2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5.5" customHeight="1" x14ac:dyDescent="0.3">
      <c r="A359" s="21"/>
      <c r="B359" s="21"/>
      <c r="C359" s="21"/>
      <c r="D359" s="21"/>
      <c r="E359" s="22"/>
      <c r="F359" s="2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5.5" customHeight="1" x14ac:dyDescent="0.3">
      <c r="A360" s="21"/>
      <c r="B360" s="21"/>
      <c r="C360" s="21"/>
      <c r="D360" s="21"/>
      <c r="E360" s="22"/>
      <c r="F360" s="2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5.5" customHeight="1" x14ac:dyDescent="0.3">
      <c r="A361" s="21"/>
      <c r="B361" s="21"/>
      <c r="C361" s="21"/>
      <c r="D361" s="21"/>
      <c r="E361" s="22"/>
      <c r="F361" s="2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5.5" customHeight="1" x14ac:dyDescent="0.3">
      <c r="A362" s="21"/>
      <c r="B362" s="21"/>
      <c r="C362" s="21"/>
      <c r="D362" s="21"/>
      <c r="E362" s="22"/>
      <c r="F362" s="2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5.5" customHeight="1" x14ac:dyDescent="0.3">
      <c r="A363" s="21"/>
      <c r="B363" s="21"/>
      <c r="C363" s="21"/>
      <c r="D363" s="21"/>
      <c r="E363" s="22"/>
      <c r="F363" s="2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5.5" customHeight="1" x14ac:dyDescent="0.3">
      <c r="A364" s="21"/>
      <c r="B364" s="21"/>
      <c r="C364" s="21"/>
      <c r="D364" s="21"/>
      <c r="E364" s="22"/>
      <c r="F364" s="2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5.5" customHeight="1" x14ac:dyDescent="0.3">
      <c r="A365" s="21"/>
      <c r="B365" s="21"/>
      <c r="C365" s="21"/>
      <c r="D365" s="21"/>
      <c r="E365" s="22"/>
      <c r="F365" s="2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5.5" customHeight="1" x14ac:dyDescent="0.3">
      <c r="A366" s="21"/>
      <c r="B366" s="21"/>
      <c r="C366" s="21"/>
      <c r="D366" s="21"/>
      <c r="E366" s="22"/>
      <c r="F366" s="2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5.5" customHeight="1" x14ac:dyDescent="0.3">
      <c r="A367" s="21"/>
      <c r="B367" s="21"/>
      <c r="C367" s="21"/>
      <c r="D367" s="21"/>
      <c r="E367" s="22"/>
      <c r="F367" s="2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5.5" customHeight="1" x14ac:dyDescent="0.3">
      <c r="A368" s="21"/>
      <c r="B368" s="21"/>
      <c r="C368" s="21"/>
      <c r="D368" s="21"/>
      <c r="E368" s="22"/>
      <c r="F368" s="2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5.5" customHeight="1" x14ac:dyDescent="0.3">
      <c r="A369" s="21"/>
      <c r="B369" s="21"/>
      <c r="C369" s="21"/>
      <c r="D369" s="21"/>
      <c r="E369" s="22"/>
      <c r="F369" s="2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5.5" customHeight="1" x14ac:dyDescent="0.3">
      <c r="A370" s="21"/>
      <c r="B370" s="21"/>
      <c r="C370" s="21"/>
      <c r="D370" s="21"/>
      <c r="E370" s="22"/>
      <c r="F370" s="2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5.5" customHeight="1" x14ac:dyDescent="0.3">
      <c r="A371" s="21"/>
      <c r="B371" s="21"/>
      <c r="C371" s="21"/>
      <c r="D371" s="21"/>
      <c r="E371" s="22"/>
      <c r="F371" s="2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5.5" customHeight="1" x14ac:dyDescent="0.3">
      <c r="A372" s="21"/>
      <c r="B372" s="21"/>
      <c r="C372" s="21"/>
      <c r="D372" s="21"/>
      <c r="E372" s="22"/>
      <c r="F372" s="2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5.5" customHeight="1" x14ac:dyDescent="0.3">
      <c r="A373" s="21"/>
      <c r="B373" s="21"/>
      <c r="C373" s="21"/>
      <c r="D373" s="21"/>
      <c r="E373" s="22"/>
      <c r="F373" s="2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5.5" customHeight="1" x14ac:dyDescent="0.3">
      <c r="A374" s="21"/>
      <c r="B374" s="21"/>
      <c r="C374" s="21"/>
      <c r="D374" s="21"/>
      <c r="E374" s="22"/>
      <c r="F374" s="2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5.5" customHeight="1" x14ac:dyDescent="0.3">
      <c r="A375" s="21"/>
      <c r="B375" s="21"/>
      <c r="C375" s="21"/>
      <c r="D375" s="21"/>
      <c r="E375" s="22"/>
      <c r="F375" s="2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5.5" customHeight="1" x14ac:dyDescent="0.3">
      <c r="A376" s="21"/>
      <c r="B376" s="21"/>
      <c r="C376" s="21"/>
      <c r="D376" s="21"/>
      <c r="E376" s="22"/>
      <c r="F376" s="2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5.5" customHeight="1" x14ac:dyDescent="0.3">
      <c r="A377" s="21"/>
      <c r="B377" s="21"/>
      <c r="C377" s="21"/>
      <c r="D377" s="21"/>
      <c r="E377" s="22"/>
      <c r="F377" s="2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5.5" customHeight="1" x14ac:dyDescent="0.3">
      <c r="A378" s="21"/>
      <c r="B378" s="21"/>
      <c r="C378" s="21"/>
      <c r="D378" s="21"/>
      <c r="E378" s="22"/>
      <c r="F378" s="2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5.5" customHeight="1" x14ac:dyDescent="0.3">
      <c r="A379" s="21"/>
      <c r="B379" s="21"/>
      <c r="C379" s="21"/>
      <c r="D379" s="21"/>
      <c r="E379" s="22"/>
      <c r="F379" s="2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5.5" customHeight="1" x14ac:dyDescent="0.3">
      <c r="A380" s="21"/>
      <c r="B380" s="21"/>
      <c r="C380" s="21"/>
      <c r="D380" s="21"/>
      <c r="E380" s="22"/>
      <c r="F380" s="2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5.5" customHeight="1" x14ac:dyDescent="0.3">
      <c r="A381" s="21"/>
      <c r="B381" s="21"/>
      <c r="C381" s="21"/>
      <c r="D381" s="21"/>
      <c r="E381" s="22"/>
      <c r="F381" s="2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5.5" customHeight="1" x14ac:dyDescent="0.3">
      <c r="A382" s="21"/>
      <c r="B382" s="21"/>
      <c r="C382" s="21"/>
      <c r="D382" s="21"/>
      <c r="E382" s="22"/>
      <c r="F382" s="2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5.5" customHeight="1" x14ac:dyDescent="0.3">
      <c r="A383" s="21"/>
      <c r="B383" s="21"/>
      <c r="C383" s="21"/>
      <c r="D383" s="21"/>
      <c r="E383" s="22"/>
      <c r="F383" s="2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5.5" customHeight="1" x14ac:dyDescent="0.3">
      <c r="A384" s="21"/>
      <c r="B384" s="21"/>
      <c r="C384" s="21"/>
      <c r="D384" s="21"/>
      <c r="E384" s="22"/>
      <c r="F384" s="2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5.5" customHeight="1" x14ac:dyDescent="0.3">
      <c r="A385" s="21"/>
      <c r="B385" s="21"/>
      <c r="C385" s="21"/>
      <c r="D385" s="21"/>
      <c r="E385" s="22"/>
      <c r="F385" s="2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5.5" customHeight="1" x14ac:dyDescent="0.3">
      <c r="A386" s="21"/>
      <c r="B386" s="21"/>
      <c r="C386" s="21"/>
      <c r="D386" s="21"/>
      <c r="E386" s="22"/>
      <c r="F386" s="2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5.5" customHeight="1" x14ac:dyDescent="0.3">
      <c r="A387" s="21"/>
      <c r="B387" s="21"/>
      <c r="C387" s="21"/>
      <c r="D387" s="21"/>
      <c r="E387" s="22"/>
      <c r="F387" s="2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5.5" customHeight="1" x14ac:dyDescent="0.3">
      <c r="A388" s="21"/>
      <c r="B388" s="21"/>
      <c r="C388" s="21"/>
      <c r="D388" s="21"/>
      <c r="E388" s="22"/>
      <c r="F388" s="2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5.5" customHeight="1" x14ac:dyDescent="0.3">
      <c r="A389" s="21"/>
      <c r="B389" s="21"/>
      <c r="C389" s="21"/>
      <c r="D389" s="21"/>
      <c r="E389" s="22"/>
      <c r="F389" s="2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5.5" customHeight="1" x14ac:dyDescent="0.3">
      <c r="A390" s="21"/>
      <c r="B390" s="21"/>
      <c r="C390" s="21"/>
      <c r="D390" s="21"/>
      <c r="E390" s="22"/>
      <c r="F390" s="2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5.5" customHeight="1" x14ac:dyDescent="0.3">
      <c r="A391" s="21"/>
      <c r="B391" s="21"/>
      <c r="C391" s="21"/>
      <c r="D391" s="21"/>
      <c r="E391" s="22"/>
      <c r="F391" s="2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5.5" customHeight="1" x14ac:dyDescent="0.3">
      <c r="A392" s="21"/>
      <c r="B392" s="21"/>
      <c r="C392" s="21"/>
      <c r="D392" s="21"/>
      <c r="E392" s="22"/>
      <c r="F392" s="2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5.5" customHeight="1" x14ac:dyDescent="0.3">
      <c r="A393" s="21"/>
      <c r="B393" s="21"/>
      <c r="C393" s="21"/>
      <c r="D393" s="21"/>
      <c r="E393" s="22"/>
      <c r="F393" s="2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5.5" customHeight="1" x14ac:dyDescent="0.3">
      <c r="A394" s="21"/>
      <c r="B394" s="21"/>
      <c r="C394" s="21"/>
      <c r="D394" s="21"/>
      <c r="E394" s="22"/>
      <c r="F394" s="2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5.5" customHeight="1" x14ac:dyDescent="0.3">
      <c r="A395" s="21"/>
      <c r="B395" s="21"/>
      <c r="C395" s="21"/>
      <c r="D395" s="21"/>
      <c r="E395" s="22"/>
      <c r="F395" s="2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5.5" customHeight="1" x14ac:dyDescent="0.3">
      <c r="A396" s="21"/>
      <c r="B396" s="21"/>
      <c r="C396" s="21"/>
      <c r="D396" s="21"/>
      <c r="E396" s="22"/>
      <c r="F396" s="2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5.5" customHeight="1" x14ac:dyDescent="0.3">
      <c r="A397" s="21"/>
      <c r="B397" s="21"/>
      <c r="C397" s="21"/>
      <c r="D397" s="21"/>
      <c r="E397" s="22"/>
      <c r="F397" s="2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5.5" customHeight="1" x14ac:dyDescent="0.3">
      <c r="A398" s="21"/>
      <c r="B398" s="21"/>
      <c r="C398" s="21"/>
      <c r="D398" s="21"/>
      <c r="E398" s="22"/>
      <c r="F398" s="2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5.5" customHeight="1" x14ac:dyDescent="0.3">
      <c r="A399" s="21"/>
      <c r="B399" s="21"/>
      <c r="C399" s="21"/>
      <c r="D399" s="21"/>
      <c r="E399" s="22"/>
      <c r="F399" s="2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5.5" customHeight="1" x14ac:dyDescent="0.3">
      <c r="A400" s="21"/>
      <c r="B400" s="21"/>
      <c r="C400" s="21"/>
      <c r="D400" s="21"/>
      <c r="E400" s="22"/>
      <c r="F400" s="2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5.5" customHeight="1" x14ac:dyDescent="0.3">
      <c r="A401" s="21"/>
      <c r="B401" s="21"/>
      <c r="C401" s="21"/>
      <c r="D401" s="21"/>
      <c r="E401" s="22"/>
      <c r="F401" s="2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5.5" customHeight="1" x14ac:dyDescent="0.3">
      <c r="A402" s="21"/>
      <c r="B402" s="21"/>
      <c r="C402" s="21"/>
      <c r="D402" s="21"/>
      <c r="E402" s="22"/>
      <c r="F402" s="2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5.5" customHeight="1" x14ac:dyDescent="0.3">
      <c r="A403" s="21"/>
      <c r="B403" s="21"/>
      <c r="C403" s="21"/>
      <c r="D403" s="21"/>
      <c r="E403" s="22"/>
      <c r="F403" s="2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5.5" customHeight="1" x14ac:dyDescent="0.3">
      <c r="A404" s="21"/>
      <c r="B404" s="21"/>
      <c r="C404" s="21"/>
      <c r="D404" s="21"/>
      <c r="E404" s="22"/>
      <c r="F404" s="2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5.5" customHeight="1" x14ac:dyDescent="0.3">
      <c r="A405" s="21"/>
      <c r="B405" s="21"/>
      <c r="C405" s="21"/>
      <c r="D405" s="21"/>
      <c r="E405" s="22"/>
      <c r="F405" s="2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5.5" customHeight="1" x14ac:dyDescent="0.3">
      <c r="A406" s="21"/>
      <c r="B406" s="21"/>
      <c r="C406" s="21"/>
      <c r="D406" s="21"/>
      <c r="E406" s="22"/>
      <c r="F406" s="2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5.5" customHeight="1" x14ac:dyDescent="0.3">
      <c r="A407" s="21"/>
      <c r="B407" s="21"/>
      <c r="C407" s="21"/>
      <c r="D407" s="21"/>
      <c r="E407" s="22"/>
      <c r="F407" s="2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5.5" customHeight="1" x14ac:dyDescent="0.3">
      <c r="A408" s="21"/>
      <c r="B408" s="21"/>
      <c r="C408" s="21"/>
      <c r="D408" s="21"/>
      <c r="E408" s="22"/>
      <c r="F408" s="2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5.5" customHeight="1" x14ac:dyDescent="0.3">
      <c r="A409" s="21"/>
      <c r="B409" s="21"/>
      <c r="C409" s="21"/>
      <c r="D409" s="21"/>
      <c r="E409" s="22"/>
      <c r="F409" s="2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5.5" customHeight="1" x14ac:dyDescent="0.3">
      <c r="A410" s="21"/>
      <c r="B410" s="21"/>
      <c r="C410" s="21"/>
      <c r="D410" s="21"/>
      <c r="E410" s="22"/>
      <c r="F410" s="2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5.5" customHeight="1" x14ac:dyDescent="0.3">
      <c r="A411" s="21"/>
      <c r="B411" s="21"/>
      <c r="C411" s="21"/>
      <c r="D411" s="21"/>
      <c r="E411" s="22"/>
      <c r="F411" s="2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5.5" customHeight="1" x14ac:dyDescent="0.3">
      <c r="A412" s="21"/>
      <c r="B412" s="21"/>
      <c r="C412" s="21"/>
      <c r="D412" s="21"/>
      <c r="E412" s="22"/>
      <c r="F412" s="2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5.5" customHeight="1" x14ac:dyDescent="0.3">
      <c r="A413" s="21"/>
      <c r="B413" s="21"/>
      <c r="C413" s="21"/>
      <c r="D413" s="21"/>
      <c r="E413" s="22"/>
      <c r="F413" s="2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5.5" customHeight="1" x14ac:dyDescent="0.3">
      <c r="A414" s="21"/>
      <c r="B414" s="21"/>
      <c r="C414" s="21"/>
      <c r="D414" s="21"/>
      <c r="E414" s="22"/>
      <c r="F414" s="2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5.5" customHeight="1" x14ac:dyDescent="0.3">
      <c r="A415" s="21"/>
      <c r="B415" s="21"/>
      <c r="C415" s="21"/>
      <c r="D415" s="21"/>
      <c r="E415" s="22"/>
      <c r="F415" s="2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5.5" customHeight="1" x14ac:dyDescent="0.3">
      <c r="A416" s="21"/>
      <c r="B416" s="21"/>
      <c r="C416" s="21"/>
      <c r="D416" s="21"/>
      <c r="E416" s="22"/>
      <c r="F416" s="2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5.5" customHeight="1" x14ac:dyDescent="0.3">
      <c r="A417" s="21"/>
      <c r="B417" s="21"/>
      <c r="C417" s="21"/>
      <c r="D417" s="21"/>
      <c r="E417" s="22"/>
      <c r="F417" s="2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5.5" customHeight="1" x14ac:dyDescent="0.3">
      <c r="A418" s="21"/>
      <c r="B418" s="21"/>
      <c r="C418" s="21"/>
      <c r="D418" s="21"/>
      <c r="E418" s="22"/>
      <c r="F418" s="2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5.5" customHeight="1" x14ac:dyDescent="0.3">
      <c r="A419" s="21"/>
      <c r="B419" s="21"/>
      <c r="C419" s="21"/>
      <c r="D419" s="21"/>
      <c r="E419" s="22"/>
      <c r="F419" s="2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5.5" customHeight="1" x14ac:dyDescent="0.3">
      <c r="A420" s="21"/>
      <c r="B420" s="21"/>
      <c r="C420" s="21"/>
      <c r="D420" s="21"/>
      <c r="E420" s="22"/>
      <c r="F420" s="2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5.5" customHeight="1" x14ac:dyDescent="0.3">
      <c r="A421" s="21"/>
      <c r="B421" s="21"/>
      <c r="C421" s="21"/>
      <c r="D421" s="21"/>
      <c r="E421" s="22"/>
      <c r="F421" s="2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5.5" customHeight="1" x14ac:dyDescent="0.3">
      <c r="A422" s="21"/>
      <c r="B422" s="21"/>
      <c r="C422" s="21"/>
      <c r="D422" s="21"/>
      <c r="E422" s="22"/>
      <c r="F422" s="2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5.5" customHeight="1" x14ac:dyDescent="0.3">
      <c r="A423" s="21"/>
      <c r="B423" s="21"/>
      <c r="C423" s="21"/>
      <c r="D423" s="21"/>
      <c r="E423" s="22"/>
      <c r="F423" s="2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5.5" customHeight="1" x14ac:dyDescent="0.3">
      <c r="A424" s="21"/>
      <c r="B424" s="21"/>
      <c r="C424" s="21"/>
      <c r="D424" s="21"/>
      <c r="E424" s="22"/>
      <c r="F424" s="2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5.5" customHeight="1" x14ac:dyDescent="0.3">
      <c r="A425" s="21"/>
      <c r="B425" s="21"/>
      <c r="C425" s="21"/>
      <c r="D425" s="21"/>
      <c r="E425" s="22"/>
      <c r="F425" s="2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5.5" customHeight="1" x14ac:dyDescent="0.3">
      <c r="A426" s="21"/>
      <c r="B426" s="21"/>
      <c r="C426" s="21"/>
      <c r="D426" s="21"/>
      <c r="E426" s="22"/>
      <c r="F426" s="2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5.5" customHeight="1" x14ac:dyDescent="0.3">
      <c r="A427" s="21"/>
      <c r="B427" s="21"/>
      <c r="C427" s="21"/>
      <c r="D427" s="21"/>
      <c r="E427" s="22"/>
      <c r="F427" s="2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5.5" customHeight="1" x14ac:dyDescent="0.3">
      <c r="A428" s="21"/>
      <c r="B428" s="21"/>
      <c r="C428" s="21"/>
      <c r="D428" s="21"/>
      <c r="E428" s="22"/>
      <c r="F428" s="2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5.5" customHeight="1" x14ac:dyDescent="0.3">
      <c r="A429" s="21"/>
      <c r="B429" s="21"/>
      <c r="C429" s="21"/>
      <c r="D429" s="21"/>
      <c r="E429" s="22"/>
      <c r="F429" s="2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5.5" customHeight="1" x14ac:dyDescent="0.3">
      <c r="A430" s="21"/>
      <c r="B430" s="21"/>
      <c r="C430" s="21"/>
      <c r="D430" s="21"/>
      <c r="E430" s="22"/>
      <c r="F430" s="2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5.5" customHeight="1" x14ac:dyDescent="0.3">
      <c r="A431" s="21"/>
      <c r="B431" s="21"/>
      <c r="C431" s="21"/>
      <c r="D431" s="21"/>
      <c r="E431" s="22"/>
      <c r="F431" s="2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5.5" customHeight="1" x14ac:dyDescent="0.3">
      <c r="A432" s="21"/>
      <c r="B432" s="21"/>
      <c r="C432" s="21"/>
      <c r="D432" s="21"/>
      <c r="E432" s="22"/>
      <c r="F432" s="2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5.5" customHeight="1" x14ac:dyDescent="0.3">
      <c r="A433" s="21"/>
      <c r="B433" s="21"/>
      <c r="C433" s="21"/>
      <c r="D433" s="21"/>
      <c r="E433" s="22"/>
      <c r="F433" s="2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5.5" customHeight="1" x14ac:dyDescent="0.3">
      <c r="A434" s="21"/>
      <c r="B434" s="21"/>
      <c r="C434" s="21"/>
      <c r="D434" s="21"/>
      <c r="E434" s="22"/>
      <c r="F434" s="2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5.5" customHeight="1" x14ac:dyDescent="0.3">
      <c r="A435" s="21"/>
      <c r="B435" s="21"/>
      <c r="C435" s="21"/>
      <c r="D435" s="21"/>
      <c r="E435" s="22"/>
      <c r="F435" s="2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5.5" customHeight="1" x14ac:dyDescent="0.3">
      <c r="A436" s="21"/>
      <c r="B436" s="21"/>
      <c r="C436" s="21"/>
      <c r="D436" s="21"/>
      <c r="E436" s="22"/>
      <c r="F436" s="2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5.5" customHeight="1" x14ac:dyDescent="0.3">
      <c r="A437" s="21"/>
      <c r="B437" s="21"/>
      <c r="C437" s="21"/>
      <c r="D437" s="21"/>
      <c r="E437" s="22"/>
      <c r="F437" s="2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5.5" customHeight="1" x14ac:dyDescent="0.3">
      <c r="A438" s="21"/>
      <c r="B438" s="21"/>
      <c r="C438" s="21"/>
      <c r="D438" s="21"/>
      <c r="E438" s="22"/>
      <c r="F438" s="2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5.5" customHeight="1" x14ac:dyDescent="0.3">
      <c r="A439" s="21"/>
      <c r="B439" s="21"/>
      <c r="C439" s="21"/>
      <c r="D439" s="21"/>
      <c r="E439" s="22"/>
      <c r="F439" s="2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5.5" customHeight="1" x14ac:dyDescent="0.3">
      <c r="A440" s="21"/>
      <c r="B440" s="21"/>
      <c r="C440" s="21"/>
      <c r="D440" s="21"/>
      <c r="E440" s="22"/>
      <c r="F440" s="2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5.5" customHeight="1" x14ac:dyDescent="0.3">
      <c r="A441" s="21"/>
      <c r="B441" s="21"/>
      <c r="C441" s="21"/>
      <c r="D441" s="21"/>
      <c r="E441" s="22"/>
      <c r="F441" s="2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5.5" customHeight="1" x14ac:dyDescent="0.3">
      <c r="A442" s="21"/>
      <c r="B442" s="21"/>
      <c r="C442" s="21"/>
      <c r="D442" s="21"/>
      <c r="E442" s="22"/>
      <c r="F442" s="2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5.5" customHeight="1" x14ac:dyDescent="0.3">
      <c r="A443" s="21"/>
      <c r="B443" s="21"/>
      <c r="C443" s="21"/>
      <c r="D443" s="21"/>
      <c r="E443" s="22"/>
      <c r="F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5.5" customHeight="1" x14ac:dyDescent="0.3">
      <c r="A444" s="21"/>
      <c r="B444" s="21"/>
      <c r="C444" s="21"/>
      <c r="D444" s="21"/>
      <c r="E444" s="22"/>
      <c r="F444" s="2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5.5" customHeight="1" x14ac:dyDescent="0.3">
      <c r="A445" s="21"/>
      <c r="B445" s="21"/>
      <c r="C445" s="21"/>
      <c r="D445" s="21"/>
      <c r="E445" s="22"/>
      <c r="F445" s="2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5.5" customHeight="1" x14ac:dyDescent="0.3">
      <c r="A446" s="21"/>
      <c r="B446" s="21"/>
      <c r="C446" s="21"/>
      <c r="D446" s="21"/>
      <c r="E446" s="22"/>
      <c r="F446" s="2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5.5" customHeight="1" x14ac:dyDescent="0.3">
      <c r="A447" s="21"/>
      <c r="B447" s="21"/>
      <c r="C447" s="21"/>
      <c r="D447" s="21"/>
      <c r="E447" s="22"/>
      <c r="F447" s="2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5.5" customHeight="1" x14ac:dyDescent="0.3">
      <c r="A448" s="21"/>
      <c r="B448" s="21"/>
      <c r="C448" s="21"/>
      <c r="D448" s="21"/>
      <c r="E448" s="22"/>
      <c r="F448" s="2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5.5" customHeight="1" x14ac:dyDescent="0.3">
      <c r="A449" s="21"/>
      <c r="B449" s="21"/>
      <c r="C449" s="21"/>
      <c r="D449" s="21"/>
      <c r="E449" s="22"/>
      <c r="F449" s="2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5.5" customHeight="1" x14ac:dyDescent="0.3">
      <c r="A450" s="21"/>
      <c r="B450" s="21"/>
      <c r="C450" s="21"/>
      <c r="D450" s="21"/>
      <c r="E450" s="22"/>
      <c r="F450" s="2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5.5" customHeight="1" x14ac:dyDescent="0.3">
      <c r="A451" s="21"/>
      <c r="B451" s="21"/>
      <c r="C451" s="21"/>
      <c r="D451" s="21"/>
      <c r="E451" s="22"/>
      <c r="F451" s="2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5.5" customHeight="1" x14ac:dyDescent="0.3">
      <c r="A452" s="21"/>
      <c r="B452" s="21"/>
      <c r="C452" s="21"/>
      <c r="D452" s="21"/>
      <c r="E452" s="22"/>
      <c r="F452" s="2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5.5" customHeight="1" x14ac:dyDescent="0.3">
      <c r="A453" s="21"/>
      <c r="B453" s="21"/>
      <c r="C453" s="21"/>
      <c r="D453" s="21"/>
      <c r="E453" s="22"/>
      <c r="F453" s="2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5.5" customHeight="1" x14ac:dyDescent="0.3">
      <c r="A454" s="21"/>
      <c r="B454" s="21"/>
      <c r="C454" s="21"/>
      <c r="D454" s="21"/>
      <c r="E454" s="22"/>
      <c r="F454" s="2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5.5" customHeight="1" x14ac:dyDescent="0.3">
      <c r="A455" s="21"/>
      <c r="B455" s="21"/>
      <c r="C455" s="21"/>
      <c r="D455" s="21"/>
      <c r="E455" s="22"/>
      <c r="F455" s="2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5.5" customHeight="1" x14ac:dyDescent="0.3">
      <c r="A456" s="21"/>
      <c r="B456" s="21"/>
      <c r="C456" s="21"/>
      <c r="D456" s="21"/>
      <c r="E456" s="22"/>
      <c r="F456" s="2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5.5" customHeight="1" x14ac:dyDescent="0.3">
      <c r="A457" s="21"/>
      <c r="B457" s="21"/>
      <c r="C457" s="21"/>
      <c r="D457" s="21"/>
      <c r="E457" s="22"/>
      <c r="F457" s="2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5.5" customHeight="1" x14ac:dyDescent="0.3">
      <c r="A458" s="21"/>
      <c r="B458" s="21"/>
      <c r="C458" s="21"/>
      <c r="D458" s="21"/>
      <c r="E458" s="22"/>
      <c r="F458" s="2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5.5" customHeight="1" x14ac:dyDescent="0.3">
      <c r="A459" s="21"/>
      <c r="B459" s="21"/>
      <c r="C459" s="21"/>
      <c r="D459" s="21"/>
      <c r="E459" s="22"/>
      <c r="F459" s="2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5.5" customHeight="1" x14ac:dyDescent="0.3">
      <c r="A460" s="21"/>
      <c r="B460" s="21"/>
      <c r="C460" s="21"/>
      <c r="D460" s="21"/>
      <c r="E460" s="22"/>
      <c r="F460" s="2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5.5" customHeight="1" x14ac:dyDescent="0.3">
      <c r="A461" s="21"/>
      <c r="B461" s="21"/>
      <c r="C461" s="21"/>
      <c r="D461" s="21"/>
      <c r="E461" s="22"/>
      <c r="F461" s="2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5.5" customHeight="1" x14ac:dyDescent="0.3">
      <c r="A462" s="21"/>
      <c r="B462" s="21"/>
      <c r="C462" s="21"/>
      <c r="D462" s="21"/>
      <c r="E462" s="22"/>
      <c r="F462" s="2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5.5" customHeight="1" x14ac:dyDescent="0.3">
      <c r="A463" s="21"/>
      <c r="B463" s="21"/>
      <c r="C463" s="21"/>
      <c r="D463" s="21"/>
      <c r="E463" s="22"/>
      <c r="F463" s="2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5.5" customHeight="1" x14ac:dyDescent="0.3">
      <c r="A464" s="21"/>
      <c r="B464" s="21"/>
      <c r="C464" s="21"/>
      <c r="D464" s="21"/>
      <c r="E464" s="22"/>
      <c r="F464" s="2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5.5" customHeight="1" x14ac:dyDescent="0.3">
      <c r="A465" s="21"/>
      <c r="B465" s="21"/>
      <c r="C465" s="21"/>
      <c r="D465" s="21"/>
      <c r="E465" s="22"/>
      <c r="F465" s="2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5.5" customHeight="1" x14ac:dyDescent="0.3">
      <c r="A466" s="21"/>
      <c r="B466" s="21"/>
      <c r="C466" s="21"/>
      <c r="D466" s="21"/>
      <c r="E466" s="22"/>
      <c r="F466" s="2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5.5" customHeight="1" x14ac:dyDescent="0.3">
      <c r="A467" s="21"/>
      <c r="B467" s="21"/>
      <c r="C467" s="21"/>
      <c r="D467" s="21"/>
      <c r="E467" s="22"/>
      <c r="F467" s="2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5.5" customHeight="1" x14ac:dyDescent="0.3">
      <c r="A468" s="21"/>
      <c r="B468" s="21"/>
      <c r="C468" s="21"/>
      <c r="D468" s="21"/>
      <c r="E468" s="22"/>
      <c r="F468" s="2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5.5" customHeight="1" x14ac:dyDescent="0.3">
      <c r="A469" s="21"/>
      <c r="B469" s="21"/>
      <c r="C469" s="21"/>
      <c r="D469" s="21"/>
      <c r="E469" s="22"/>
      <c r="F469" s="2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5.5" customHeight="1" x14ac:dyDescent="0.3">
      <c r="A470" s="21"/>
      <c r="B470" s="21"/>
      <c r="C470" s="21"/>
      <c r="D470" s="21"/>
      <c r="E470" s="22"/>
      <c r="F470" s="2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5.5" customHeight="1" x14ac:dyDescent="0.3">
      <c r="A471" s="21"/>
      <c r="B471" s="21"/>
      <c r="C471" s="21"/>
      <c r="D471" s="21"/>
      <c r="E471" s="22"/>
      <c r="F471" s="2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5.5" customHeight="1" x14ac:dyDescent="0.3">
      <c r="A472" s="21"/>
      <c r="B472" s="21"/>
      <c r="C472" s="21"/>
      <c r="D472" s="21"/>
      <c r="E472" s="22"/>
      <c r="F472" s="2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5.5" customHeight="1" x14ac:dyDescent="0.3">
      <c r="A473" s="21"/>
      <c r="B473" s="21"/>
      <c r="C473" s="21"/>
      <c r="D473" s="21"/>
      <c r="E473" s="22"/>
      <c r="F473" s="2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5.5" customHeight="1" x14ac:dyDescent="0.3">
      <c r="A474" s="21"/>
      <c r="B474" s="21"/>
      <c r="C474" s="21"/>
      <c r="D474" s="21"/>
      <c r="E474" s="22"/>
      <c r="F474" s="2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5.5" customHeight="1" x14ac:dyDescent="0.3">
      <c r="A475" s="21"/>
      <c r="B475" s="21"/>
      <c r="C475" s="21"/>
      <c r="D475" s="21"/>
      <c r="E475" s="22"/>
      <c r="F475" s="2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5.5" customHeight="1" x14ac:dyDescent="0.3">
      <c r="A476" s="21"/>
      <c r="B476" s="21"/>
      <c r="C476" s="21"/>
      <c r="D476" s="21"/>
      <c r="E476" s="22"/>
      <c r="F476" s="2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5.5" customHeight="1" x14ac:dyDescent="0.3">
      <c r="A477" s="21"/>
      <c r="B477" s="21"/>
      <c r="C477" s="21"/>
      <c r="D477" s="21"/>
      <c r="E477" s="22"/>
      <c r="F477" s="2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5.5" customHeight="1" x14ac:dyDescent="0.3">
      <c r="A478" s="21"/>
      <c r="B478" s="21"/>
      <c r="C478" s="21"/>
      <c r="D478" s="21"/>
      <c r="E478" s="22"/>
      <c r="F478" s="2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5.5" customHeight="1" x14ac:dyDescent="0.3">
      <c r="A479" s="21"/>
      <c r="B479" s="21"/>
      <c r="C479" s="21"/>
      <c r="D479" s="21"/>
      <c r="E479" s="22"/>
      <c r="F479" s="2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5.5" customHeight="1" x14ac:dyDescent="0.3">
      <c r="A480" s="21"/>
      <c r="B480" s="21"/>
      <c r="C480" s="21"/>
      <c r="D480" s="21"/>
      <c r="E480" s="22"/>
      <c r="F480" s="2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5.5" customHeight="1" x14ac:dyDescent="0.3">
      <c r="A481" s="21"/>
      <c r="B481" s="21"/>
      <c r="C481" s="21"/>
      <c r="D481" s="21"/>
      <c r="E481" s="22"/>
      <c r="F481" s="2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5.5" customHeight="1" x14ac:dyDescent="0.3">
      <c r="A482" s="21"/>
      <c r="B482" s="21"/>
      <c r="C482" s="21"/>
      <c r="D482" s="21"/>
      <c r="E482" s="22"/>
      <c r="F482" s="2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5.5" customHeight="1" x14ac:dyDescent="0.3">
      <c r="A483" s="21"/>
      <c r="B483" s="21"/>
      <c r="C483" s="21"/>
      <c r="D483" s="21"/>
      <c r="E483" s="22"/>
      <c r="F483" s="2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5.5" customHeight="1" x14ac:dyDescent="0.3">
      <c r="A484" s="21"/>
      <c r="B484" s="21"/>
      <c r="C484" s="21"/>
      <c r="D484" s="21"/>
      <c r="E484" s="22"/>
      <c r="F484" s="2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5.5" customHeight="1" x14ac:dyDescent="0.3">
      <c r="A485" s="21"/>
      <c r="B485" s="21"/>
      <c r="C485" s="21"/>
      <c r="D485" s="21"/>
      <c r="E485" s="22"/>
      <c r="F485" s="2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5.5" customHeight="1" x14ac:dyDescent="0.3">
      <c r="A486" s="21"/>
      <c r="B486" s="21"/>
      <c r="C486" s="21"/>
      <c r="D486" s="21"/>
      <c r="E486" s="22"/>
      <c r="F486" s="2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5.5" customHeight="1" x14ac:dyDescent="0.3">
      <c r="A487" s="21"/>
      <c r="B487" s="21"/>
      <c r="C487" s="21"/>
      <c r="D487" s="21"/>
      <c r="E487" s="22"/>
      <c r="F487" s="2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5.5" customHeight="1" x14ac:dyDescent="0.3">
      <c r="A488" s="21"/>
      <c r="B488" s="21"/>
      <c r="C488" s="21"/>
      <c r="D488" s="21"/>
      <c r="E488" s="22"/>
      <c r="F488" s="2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5.5" customHeight="1" x14ac:dyDescent="0.3">
      <c r="A489" s="21"/>
      <c r="B489" s="21"/>
      <c r="C489" s="21"/>
      <c r="D489" s="21"/>
      <c r="E489" s="22"/>
      <c r="F489" s="2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5.5" customHeight="1" x14ac:dyDescent="0.3">
      <c r="A490" s="21"/>
      <c r="B490" s="21"/>
      <c r="C490" s="21"/>
      <c r="D490" s="21"/>
      <c r="E490" s="22"/>
      <c r="F490" s="2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5.5" customHeight="1" x14ac:dyDescent="0.3">
      <c r="A491" s="21"/>
      <c r="B491" s="21"/>
      <c r="C491" s="21"/>
      <c r="D491" s="21"/>
      <c r="E491" s="22"/>
      <c r="F491" s="2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5.5" customHeight="1" x14ac:dyDescent="0.3">
      <c r="A492" s="21"/>
      <c r="B492" s="21"/>
      <c r="C492" s="21"/>
      <c r="D492" s="21"/>
      <c r="E492" s="22"/>
      <c r="F492" s="2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5.5" customHeight="1" x14ac:dyDescent="0.3">
      <c r="A493" s="21"/>
      <c r="B493" s="21"/>
      <c r="C493" s="21"/>
      <c r="D493" s="21"/>
      <c r="E493" s="22"/>
      <c r="F493" s="2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5.5" customHeight="1" x14ac:dyDescent="0.3">
      <c r="A494" s="21"/>
      <c r="B494" s="21"/>
      <c r="C494" s="21"/>
      <c r="D494" s="21"/>
      <c r="E494" s="22"/>
      <c r="F494" s="2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5.5" customHeight="1" x14ac:dyDescent="0.3">
      <c r="A495" s="21"/>
      <c r="B495" s="21"/>
      <c r="C495" s="21"/>
      <c r="D495" s="21"/>
      <c r="E495" s="22"/>
      <c r="F495" s="2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5.5" customHeight="1" x14ac:dyDescent="0.3">
      <c r="A496" s="21"/>
      <c r="B496" s="21"/>
      <c r="C496" s="21"/>
      <c r="D496" s="21"/>
      <c r="E496" s="22"/>
      <c r="F496" s="2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5.5" customHeight="1" x14ac:dyDescent="0.3">
      <c r="A497" s="21"/>
      <c r="B497" s="21"/>
      <c r="C497" s="21"/>
      <c r="D497" s="21"/>
      <c r="E497" s="22"/>
      <c r="F497" s="2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5.5" customHeight="1" x14ac:dyDescent="0.3">
      <c r="A498" s="21"/>
      <c r="B498" s="21"/>
      <c r="C498" s="21"/>
      <c r="D498" s="21"/>
      <c r="E498" s="22"/>
      <c r="F498" s="2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5.5" customHeight="1" x14ac:dyDescent="0.3">
      <c r="A499" s="21"/>
      <c r="B499" s="21"/>
      <c r="C499" s="21"/>
      <c r="D499" s="21"/>
      <c r="E499" s="22"/>
      <c r="F499" s="2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5.5" customHeight="1" x14ac:dyDescent="0.3">
      <c r="A500" s="21"/>
      <c r="B500" s="21"/>
      <c r="C500" s="21"/>
      <c r="D500" s="21"/>
      <c r="E500" s="22"/>
      <c r="F500" s="2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5.5" customHeight="1" x14ac:dyDescent="0.3">
      <c r="A501" s="21"/>
      <c r="B501" s="21"/>
      <c r="C501" s="21"/>
      <c r="D501" s="21"/>
      <c r="E501" s="22"/>
      <c r="F501" s="2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5.5" customHeight="1" x14ac:dyDescent="0.3">
      <c r="A502" s="21"/>
      <c r="B502" s="21"/>
      <c r="C502" s="21"/>
      <c r="D502" s="21"/>
      <c r="E502" s="22"/>
      <c r="F502" s="2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5.5" customHeight="1" x14ac:dyDescent="0.3">
      <c r="A503" s="21"/>
      <c r="B503" s="21"/>
      <c r="C503" s="21"/>
      <c r="D503" s="21"/>
      <c r="E503" s="22"/>
      <c r="F503" s="2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5.5" customHeight="1" x14ac:dyDescent="0.3">
      <c r="A504" s="21"/>
      <c r="B504" s="21"/>
      <c r="C504" s="21"/>
      <c r="D504" s="21"/>
      <c r="E504" s="22"/>
      <c r="F504" s="2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5.5" customHeight="1" x14ac:dyDescent="0.3">
      <c r="A505" s="21"/>
      <c r="B505" s="21"/>
      <c r="C505" s="21"/>
      <c r="D505" s="21"/>
      <c r="E505" s="22"/>
      <c r="F505" s="2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5.5" customHeight="1" x14ac:dyDescent="0.3">
      <c r="A506" s="21"/>
      <c r="B506" s="21"/>
      <c r="C506" s="21"/>
      <c r="D506" s="21"/>
      <c r="E506" s="22"/>
      <c r="F506" s="2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5.5" customHeight="1" x14ac:dyDescent="0.3">
      <c r="A507" s="21"/>
      <c r="B507" s="21"/>
      <c r="C507" s="21"/>
      <c r="D507" s="21"/>
      <c r="E507" s="22"/>
      <c r="F507" s="2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5.5" customHeight="1" x14ac:dyDescent="0.3">
      <c r="A508" s="21"/>
      <c r="B508" s="21"/>
      <c r="C508" s="21"/>
      <c r="D508" s="21"/>
      <c r="E508" s="22"/>
      <c r="F508" s="2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5.5" customHeight="1" x14ac:dyDescent="0.3">
      <c r="A509" s="21"/>
      <c r="B509" s="21"/>
      <c r="C509" s="21"/>
      <c r="D509" s="21"/>
      <c r="E509" s="22"/>
      <c r="F509" s="2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5.5" customHeight="1" x14ac:dyDescent="0.3">
      <c r="A510" s="21"/>
      <c r="B510" s="21"/>
      <c r="C510" s="21"/>
      <c r="D510" s="21"/>
      <c r="E510" s="22"/>
      <c r="F510" s="2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5.5" customHeight="1" x14ac:dyDescent="0.3">
      <c r="A511" s="21"/>
      <c r="B511" s="21"/>
      <c r="C511" s="21"/>
      <c r="D511" s="21"/>
      <c r="E511" s="22"/>
      <c r="F511" s="2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5.5" customHeight="1" x14ac:dyDescent="0.3">
      <c r="A512" s="21"/>
      <c r="B512" s="21"/>
      <c r="C512" s="21"/>
      <c r="D512" s="21"/>
      <c r="E512" s="22"/>
      <c r="F512" s="2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5.5" customHeight="1" x14ac:dyDescent="0.3">
      <c r="A513" s="21"/>
      <c r="B513" s="21"/>
      <c r="C513" s="21"/>
      <c r="D513" s="21"/>
      <c r="E513" s="22"/>
      <c r="F513" s="2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5.5" customHeight="1" x14ac:dyDescent="0.3">
      <c r="A514" s="21"/>
      <c r="B514" s="21"/>
      <c r="C514" s="21"/>
      <c r="D514" s="21"/>
      <c r="E514" s="22"/>
      <c r="F514" s="2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5.5" customHeight="1" x14ac:dyDescent="0.3">
      <c r="A515" s="21"/>
      <c r="B515" s="21"/>
      <c r="C515" s="21"/>
      <c r="D515" s="21"/>
      <c r="E515" s="22"/>
      <c r="F515" s="2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5.5" customHeight="1" x14ac:dyDescent="0.3">
      <c r="A516" s="21"/>
      <c r="B516" s="21"/>
      <c r="C516" s="21"/>
      <c r="D516" s="21"/>
      <c r="E516" s="22"/>
      <c r="F516" s="2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5.5" customHeight="1" x14ac:dyDescent="0.3">
      <c r="A517" s="21"/>
      <c r="B517" s="21"/>
      <c r="C517" s="21"/>
      <c r="D517" s="21"/>
      <c r="E517" s="22"/>
      <c r="F517" s="2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5.5" customHeight="1" x14ac:dyDescent="0.3">
      <c r="A518" s="21"/>
      <c r="B518" s="21"/>
      <c r="C518" s="21"/>
      <c r="D518" s="21"/>
      <c r="E518" s="22"/>
      <c r="F518" s="2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5.5" customHeight="1" x14ac:dyDescent="0.3">
      <c r="A519" s="21"/>
      <c r="B519" s="21"/>
      <c r="C519" s="21"/>
      <c r="D519" s="21"/>
      <c r="E519" s="22"/>
      <c r="F519" s="2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5.5" customHeight="1" x14ac:dyDescent="0.3">
      <c r="A520" s="21"/>
      <c r="B520" s="21"/>
      <c r="C520" s="21"/>
      <c r="D520" s="21"/>
      <c r="E520" s="22"/>
      <c r="F520" s="2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5.5" customHeight="1" x14ac:dyDescent="0.3">
      <c r="A521" s="21"/>
      <c r="B521" s="21"/>
      <c r="C521" s="21"/>
      <c r="D521" s="21"/>
      <c r="E521" s="22"/>
      <c r="F521" s="2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5.5" customHeight="1" x14ac:dyDescent="0.3">
      <c r="A522" s="21"/>
      <c r="B522" s="21"/>
      <c r="C522" s="21"/>
      <c r="D522" s="21"/>
      <c r="E522" s="22"/>
      <c r="F522" s="2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5.5" customHeight="1" x14ac:dyDescent="0.3">
      <c r="A523" s="21"/>
      <c r="B523" s="21"/>
      <c r="C523" s="21"/>
      <c r="D523" s="21"/>
      <c r="E523" s="22"/>
      <c r="F523" s="2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5.5" customHeight="1" x14ac:dyDescent="0.3">
      <c r="A524" s="21"/>
      <c r="B524" s="21"/>
      <c r="C524" s="21"/>
      <c r="D524" s="21"/>
      <c r="E524" s="22"/>
      <c r="F524" s="2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5.5" customHeight="1" x14ac:dyDescent="0.3">
      <c r="A525" s="21"/>
      <c r="B525" s="21"/>
      <c r="C525" s="21"/>
      <c r="D525" s="21"/>
      <c r="E525" s="22"/>
      <c r="F525" s="2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5.5" customHeight="1" x14ac:dyDescent="0.3">
      <c r="A526" s="21"/>
      <c r="B526" s="21"/>
      <c r="C526" s="21"/>
      <c r="D526" s="21"/>
      <c r="E526" s="22"/>
      <c r="F526" s="2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5.5" customHeight="1" x14ac:dyDescent="0.3">
      <c r="A527" s="21"/>
      <c r="B527" s="21"/>
      <c r="C527" s="21"/>
      <c r="D527" s="21"/>
      <c r="E527" s="22"/>
      <c r="F527" s="2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5.5" customHeight="1" x14ac:dyDescent="0.3">
      <c r="A528" s="21"/>
      <c r="B528" s="21"/>
      <c r="C528" s="21"/>
      <c r="D528" s="21"/>
      <c r="E528" s="22"/>
      <c r="F528" s="2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5.5" customHeight="1" x14ac:dyDescent="0.3">
      <c r="A529" s="21"/>
      <c r="B529" s="21"/>
      <c r="C529" s="21"/>
      <c r="D529" s="21"/>
      <c r="E529" s="22"/>
      <c r="F529" s="2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5.5" customHeight="1" x14ac:dyDescent="0.3">
      <c r="A530" s="21"/>
      <c r="B530" s="21"/>
      <c r="C530" s="21"/>
      <c r="D530" s="21"/>
      <c r="E530" s="22"/>
      <c r="F530" s="2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5.5" customHeight="1" x14ac:dyDescent="0.3">
      <c r="A531" s="21"/>
      <c r="B531" s="21"/>
      <c r="C531" s="21"/>
      <c r="D531" s="21"/>
      <c r="E531" s="22"/>
      <c r="F531" s="2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5.5" customHeight="1" x14ac:dyDescent="0.3">
      <c r="A532" s="21"/>
      <c r="B532" s="21"/>
      <c r="C532" s="21"/>
      <c r="D532" s="21"/>
      <c r="E532" s="22"/>
      <c r="F532" s="2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5.5" customHeight="1" x14ac:dyDescent="0.3">
      <c r="A533" s="21"/>
      <c r="B533" s="21"/>
      <c r="C533" s="21"/>
      <c r="D533" s="21"/>
      <c r="E533" s="22"/>
      <c r="F533" s="2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5.5" customHeight="1" x14ac:dyDescent="0.3">
      <c r="A534" s="21"/>
      <c r="B534" s="21"/>
      <c r="C534" s="21"/>
      <c r="D534" s="21"/>
      <c r="E534" s="22"/>
      <c r="F534" s="2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5.5" customHeight="1" x14ac:dyDescent="0.3">
      <c r="A535" s="21"/>
      <c r="B535" s="21"/>
      <c r="C535" s="21"/>
      <c r="D535" s="21"/>
      <c r="E535" s="22"/>
      <c r="F535" s="2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5.5" customHeight="1" x14ac:dyDescent="0.3">
      <c r="A536" s="21"/>
      <c r="B536" s="21"/>
      <c r="C536" s="21"/>
      <c r="D536" s="21"/>
      <c r="E536" s="22"/>
      <c r="F536" s="2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5.5" customHeight="1" x14ac:dyDescent="0.3">
      <c r="A537" s="21"/>
      <c r="B537" s="21"/>
      <c r="C537" s="21"/>
      <c r="D537" s="21"/>
      <c r="E537" s="22"/>
      <c r="F537" s="2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5.5" customHeight="1" x14ac:dyDescent="0.3">
      <c r="A538" s="21"/>
      <c r="B538" s="21"/>
      <c r="C538" s="21"/>
      <c r="D538" s="21"/>
      <c r="E538" s="22"/>
      <c r="F538" s="2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5.5" customHeight="1" x14ac:dyDescent="0.3">
      <c r="A539" s="21"/>
      <c r="B539" s="21"/>
      <c r="C539" s="21"/>
      <c r="D539" s="21"/>
      <c r="E539" s="22"/>
      <c r="F539" s="2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5.5" customHeight="1" x14ac:dyDescent="0.3">
      <c r="A540" s="21"/>
      <c r="B540" s="21"/>
      <c r="C540" s="21"/>
      <c r="D540" s="21"/>
      <c r="E540" s="22"/>
      <c r="F540" s="2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5.5" customHeight="1" x14ac:dyDescent="0.3">
      <c r="A541" s="21"/>
      <c r="B541" s="21"/>
      <c r="C541" s="21"/>
      <c r="D541" s="21"/>
      <c r="E541" s="22"/>
      <c r="F541" s="2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5.5" customHeight="1" x14ac:dyDescent="0.3">
      <c r="A542" s="21"/>
      <c r="B542" s="21"/>
      <c r="C542" s="21"/>
      <c r="D542" s="21"/>
      <c r="E542" s="22"/>
      <c r="F542" s="2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5.5" customHeight="1" x14ac:dyDescent="0.3">
      <c r="A543" s="21"/>
      <c r="B543" s="21"/>
      <c r="C543" s="21"/>
      <c r="D543" s="21"/>
      <c r="E543" s="22"/>
      <c r="F543" s="2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5.5" customHeight="1" x14ac:dyDescent="0.3">
      <c r="A544" s="21"/>
      <c r="B544" s="21"/>
      <c r="C544" s="21"/>
      <c r="D544" s="21"/>
      <c r="E544" s="22"/>
      <c r="F544" s="2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5.5" customHeight="1" x14ac:dyDescent="0.3">
      <c r="A545" s="21"/>
      <c r="B545" s="21"/>
      <c r="C545" s="21"/>
      <c r="D545" s="21"/>
      <c r="E545" s="22"/>
      <c r="F545" s="2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5.5" customHeight="1" x14ac:dyDescent="0.3">
      <c r="A546" s="21"/>
      <c r="B546" s="21"/>
      <c r="C546" s="21"/>
      <c r="D546" s="21"/>
      <c r="E546" s="22"/>
      <c r="F546" s="2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5.5" customHeight="1" x14ac:dyDescent="0.3">
      <c r="A547" s="21"/>
      <c r="B547" s="21"/>
      <c r="C547" s="21"/>
      <c r="D547" s="21"/>
      <c r="E547" s="22"/>
      <c r="F547" s="2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5.5" customHeight="1" x14ac:dyDescent="0.3">
      <c r="A548" s="21"/>
      <c r="B548" s="21"/>
      <c r="C548" s="21"/>
      <c r="D548" s="21"/>
      <c r="E548" s="22"/>
      <c r="F548" s="2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5.5" customHeight="1" x14ac:dyDescent="0.3">
      <c r="A549" s="21"/>
      <c r="B549" s="21"/>
      <c r="C549" s="21"/>
      <c r="D549" s="21"/>
      <c r="E549" s="22"/>
      <c r="F549" s="2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5.5" customHeight="1" x14ac:dyDescent="0.3">
      <c r="A550" s="21"/>
      <c r="B550" s="21"/>
      <c r="C550" s="21"/>
      <c r="D550" s="21"/>
      <c r="E550" s="22"/>
      <c r="F550" s="2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5.5" customHeight="1" x14ac:dyDescent="0.3">
      <c r="A551" s="21"/>
      <c r="B551" s="21"/>
      <c r="C551" s="21"/>
      <c r="D551" s="21"/>
      <c r="E551" s="22"/>
      <c r="F551" s="2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5.5" customHeight="1" x14ac:dyDescent="0.3">
      <c r="A552" s="21"/>
      <c r="B552" s="21"/>
      <c r="C552" s="21"/>
      <c r="D552" s="21"/>
      <c r="E552" s="22"/>
      <c r="F552" s="2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5.5" customHeight="1" x14ac:dyDescent="0.3">
      <c r="A553" s="21"/>
      <c r="B553" s="21"/>
      <c r="C553" s="21"/>
      <c r="D553" s="21"/>
      <c r="E553" s="22"/>
      <c r="F553" s="2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5.5" customHeight="1" x14ac:dyDescent="0.3">
      <c r="A554" s="21"/>
      <c r="B554" s="21"/>
      <c r="C554" s="21"/>
      <c r="D554" s="21"/>
      <c r="E554" s="22"/>
      <c r="F554" s="2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5.5" customHeight="1" x14ac:dyDescent="0.3">
      <c r="A555" s="21"/>
      <c r="B555" s="21"/>
      <c r="C555" s="21"/>
      <c r="D555" s="21"/>
      <c r="E555" s="22"/>
      <c r="F555" s="2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5.5" customHeight="1" x14ac:dyDescent="0.3">
      <c r="A556" s="21"/>
      <c r="B556" s="21"/>
      <c r="C556" s="21"/>
      <c r="D556" s="21"/>
      <c r="E556" s="22"/>
      <c r="F556" s="2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5.5" customHeight="1" x14ac:dyDescent="0.3">
      <c r="A557" s="21"/>
      <c r="B557" s="21"/>
      <c r="C557" s="21"/>
      <c r="D557" s="21"/>
      <c r="E557" s="22"/>
      <c r="F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5.5" customHeight="1" x14ac:dyDescent="0.3">
      <c r="A558" s="21"/>
      <c r="B558" s="21"/>
      <c r="C558" s="21"/>
      <c r="D558" s="21"/>
      <c r="E558" s="22"/>
      <c r="F558" s="2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5.5" customHeight="1" x14ac:dyDescent="0.3">
      <c r="A559" s="21"/>
      <c r="B559" s="21"/>
      <c r="C559" s="21"/>
      <c r="D559" s="21"/>
      <c r="E559" s="22"/>
      <c r="F559" s="2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5.5" customHeight="1" x14ac:dyDescent="0.3">
      <c r="A560" s="21"/>
      <c r="B560" s="21"/>
      <c r="C560" s="21"/>
      <c r="D560" s="21"/>
      <c r="E560" s="22"/>
      <c r="F560" s="2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5.5" customHeight="1" x14ac:dyDescent="0.3">
      <c r="A561" s="21"/>
      <c r="B561" s="21"/>
      <c r="C561" s="21"/>
      <c r="D561" s="21"/>
      <c r="E561" s="22"/>
      <c r="F561" s="2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5.5" customHeight="1" x14ac:dyDescent="0.3">
      <c r="A562" s="21"/>
      <c r="B562" s="21"/>
      <c r="C562" s="21"/>
      <c r="D562" s="21"/>
      <c r="E562" s="22"/>
      <c r="F562" s="2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5.5" customHeight="1" x14ac:dyDescent="0.3">
      <c r="A563" s="21"/>
      <c r="B563" s="21"/>
      <c r="C563" s="21"/>
      <c r="D563" s="21"/>
      <c r="E563" s="22"/>
      <c r="F563" s="2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5.5" customHeight="1" x14ac:dyDescent="0.3">
      <c r="A564" s="21"/>
      <c r="B564" s="21"/>
      <c r="C564" s="21"/>
      <c r="D564" s="21"/>
      <c r="E564" s="22"/>
      <c r="F564" s="2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5.5" customHeight="1" x14ac:dyDescent="0.3">
      <c r="A565" s="21"/>
      <c r="B565" s="21"/>
      <c r="C565" s="21"/>
      <c r="D565" s="21"/>
      <c r="E565" s="22"/>
      <c r="F565" s="2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5.5" customHeight="1" x14ac:dyDescent="0.3">
      <c r="A566" s="21"/>
      <c r="B566" s="21"/>
      <c r="C566" s="21"/>
      <c r="D566" s="21"/>
      <c r="E566" s="22"/>
      <c r="F566" s="2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5.5" customHeight="1" x14ac:dyDescent="0.3">
      <c r="A567" s="21"/>
      <c r="B567" s="21"/>
      <c r="C567" s="21"/>
      <c r="D567" s="21"/>
      <c r="E567" s="22"/>
      <c r="F567" s="2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5.5" customHeight="1" x14ac:dyDescent="0.3">
      <c r="A568" s="21"/>
      <c r="B568" s="21"/>
      <c r="C568" s="21"/>
      <c r="D568" s="21"/>
      <c r="E568" s="22"/>
      <c r="F568" s="2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5.5" customHeight="1" x14ac:dyDescent="0.3">
      <c r="A569" s="21"/>
      <c r="B569" s="21"/>
      <c r="C569" s="21"/>
      <c r="D569" s="21"/>
      <c r="E569" s="22"/>
      <c r="F569" s="2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5.5" customHeight="1" x14ac:dyDescent="0.3">
      <c r="A570" s="21"/>
      <c r="B570" s="21"/>
      <c r="C570" s="21"/>
      <c r="D570" s="21"/>
      <c r="E570" s="22"/>
      <c r="F570" s="2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5.5" customHeight="1" x14ac:dyDescent="0.3">
      <c r="A571" s="21"/>
      <c r="B571" s="21"/>
      <c r="C571" s="21"/>
      <c r="D571" s="21"/>
      <c r="E571" s="22"/>
      <c r="F571" s="2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5.5" customHeight="1" x14ac:dyDescent="0.3">
      <c r="A572" s="21"/>
      <c r="B572" s="21"/>
      <c r="C572" s="21"/>
      <c r="D572" s="21"/>
      <c r="E572" s="22"/>
      <c r="F572" s="2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5.5" customHeight="1" x14ac:dyDescent="0.3">
      <c r="A573" s="21"/>
      <c r="B573" s="21"/>
      <c r="C573" s="21"/>
      <c r="D573" s="21"/>
      <c r="E573" s="22"/>
      <c r="F573" s="2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5.5" customHeight="1" x14ac:dyDescent="0.3">
      <c r="A574" s="21"/>
      <c r="B574" s="21"/>
      <c r="C574" s="21"/>
      <c r="D574" s="21"/>
      <c r="E574" s="22"/>
      <c r="F574" s="2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5.5" customHeight="1" x14ac:dyDescent="0.3">
      <c r="A575" s="21"/>
      <c r="B575" s="21"/>
      <c r="C575" s="21"/>
      <c r="D575" s="21"/>
      <c r="E575" s="22"/>
      <c r="F575" s="2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5.5" customHeight="1" x14ac:dyDescent="0.3">
      <c r="A576" s="21"/>
      <c r="B576" s="21"/>
      <c r="C576" s="21"/>
      <c r="D576" s="21"/>
      <c r="E576" s="22"/>
      <c r="F576" s="2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5.5" customHeight="1" x14ac:dyDescent="0.3">
      <c r="A577" s="21"/>
      <c r="B577" s="21"/>
      <c r="C577" s="21"/>
      <c r="D577" s="21"/>
      <c r="E577" s="22"/>
      <c r="F577" s="2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5.5" customHeight="1" x14ac:dyDescent="0.3">
      <c r="A578" s="21"/>
      <c r="B578" s="21"/>
      <c r="C578" s="21"/>
      <c r="D578" s="21"/>
      <c r="E578" s="22"/>
      <c r="F578" s="2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5.5" customHeight="1" x14ac:dyDescent="0.3">
      <c r="A579" s="21"/>
      <c r="B579" s="21"/>
      <c r="C579" s="21"/>
      <c r="D579" s="21"/>
      <c r="E579" s="22"/>
      <c r="F579" s="2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5.5" customHeight="1" x14ac:dyDescent="0.3">
      <c r="A580" s="21"/>
      <c r="B580" s="21"/>
      <c r="C580" s="21"/>
      <c r="D580" s="21"/>
      <c r="E580" s="22"/>
      <c r="F580" s="2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5.5" customHeight="1" x14ac:dyDescent="0.3">
      <c r="A581" s="21"/>
      <c r="B581" s="21"/>
      <c r="C581" s="21"/>
      <c r="D581" s="21"/>
      <c r="E581" s="22"/>
      <c r="F581" s="2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5.5" customHeight="1" x14ac:dyDescent="0.3">
      <c r="A582" s="21"/>
      <c r="B582" s="21"/>
      <c r="C582" s="21"/>
      <c r="D582" s="21"/>
      <c r="E582" s="22"/>
      <c r="F582" s="2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5.5" customHeight="1" x14ac:dyDescent="0.3">
      <c r="A583" s="21"/>
      <c r="B583" s="21"/>
      <c r="C583" s="21"/>
      <c r="D583" s="21"/>
      <c r="E583" s="22"/>
      <c r="F583" s="2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5.5" customHeight="1" x14ac:dyDescent="0.3">
      <c r="A584" s="21"/>
      <c r="B584" s="21"/>
      <c r="C584" s="21"/>
      <c r="D584" s="21"/>
      <c r="E584" s="22"/>
      <c r="F584" s="2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5.5" customHeight="1" x14ac:dyDescent="0.3">
      <c r="A585" s="21"/>
      <c r="B585" s="21"/>
      <c r="C585" s="21"/>
      <c r="D585" s="21"/>
      <c r="E585" s="22"/>
      <c r="F585" s="2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5.5" customHeight="1" x14ac:dyDescent="0.3">
      <c r="A586" s="21"/>
      <c r="B586" s="21"/>
      <c r="C586" s="21"/>
      <c r="D586" s="21"/>
      <c r="E586" s="22"/>
      <c r="F586" s="2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5.5" customHeight="1" x14ac:dyDescent="0.3">
      <c r="A587" s="21"/>
      <c r="B587" s="21"/>
      <c r="C587" s="21"/>
      <c r="D587" s="21"/>
      <c r="E587" s="22"/>
      <c r="F587" s="2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5.5" customHeight="1" x14ac:dyDescent="0.3">
      <c r="A588" s="21"/>
      <c r="B588" s="21"/>
      <c r="C588" s="21"/>
      <c r="D588" s="21"/>
      <c r="E588" s="22"/>
      <c r="F588" s="2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5.5" customHeight="1" x14ac:dyDescent="0.3">
      <c r="A589" s="21"/>
      <c r="B589" s="21"/>
      <c r="C589" s="21"/>
      <c r="D589" s="21"/>
      <c r="E589" s="22"/>
      <c r="F589" s="2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5.5" customHeight="1" x14ac:dyDescent="0.3">
      <c r="A590" s="21"/>
      <c r="B590" s="21"/>
      <c r="C590" s="21"/>
      <c r="D590" s="21"/>
      <c r="E590" s="22"/>
      <c r="F590" s="2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5.5" customHeight="1" x14ac:dyDescent="0.3">
      <c r="A591" s="21"/>
      <c r="B591" s="21"/>
      <c r="C591" s="21"/>
      <c r="D591" s="21"/>
      <c r="E591" s="22"/>
      <c r="F591" s="2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5.5" customHeight="1" x14ac:dyDescent="0.3">
      <c r="A592" s="21"/>
      <c r="B592" s="21"/>
      <c r="C592" s="21"/>
      <c r="D592" s="21"/>
      <c r="E592" s="22"/>
      <c r="F592" s="2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5.5" customHeight="1" x14ac:dyDescent="0.3">
      <c r="A593" s="21"/>
      <c r="B593" s="21"/>
      <c r="C593" s="21"/>
      <c r="D593" s="21"/>
      <c r="E593" s="22"/>
      <c r="F593" s="2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5.5" customHeight="1" x14ac:dyDescent="0.3">
      <c r="A594" s="21"/>
      <c r="B594" s="21"/>
      <c r="C594" s="21"/>
      <c r="D594" s="21"/>
      <c r="E594" s="22"/>
      <c r="F594" s="2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5.5" customHeight="1" x14ac:dyDescent="0.3">
      <c r="A595" s="21"/>
      <c r="B595" s="21"/>
      <c r="C595" s="21"/>
      <c r="D595" s="21"/>
      <c r="E595" s="22"/>
      <c r="F595" s="2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5.5" customHeight="1" x14ac:dyDescent="0.3">
      <c r="A596" s="21"/>
      <c r="B596" s="21"/>
      <c r="C596" s="21"/>
      <c r="D596" s="21"/>
      <c r="E596" s="22"/>
      <c r="F596" s="2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5.5" customHeight="1" x14ac:dyDescent="0.3">
      <c r="A597" s="21"/>
      <c r="B597" s="21"/>
      <c r="C597" s="21"/>
      <c r="D597" s="21"/>
      <c r="E597" s="22"/>
      <c r="F597" s="2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5.5" customHeight="1" x14ac:dyDescent="0.3">
      <c r="A598" s="21"/>
      <c r="B598" s="21"/>
      <c r="C598" s="21"/>
      <c r="D598" s="21"/>
      <c r="E598" s="22"/>
      <c r="F598" s="2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5.5" customHeight="1" x14ac:dyDescent="0.3">
      <c r="A599" s="21"/>
      <c r="B599" s="21"/>
      <c r="C599" s="21"/>
      <c r="D599" s="21"/>
      <c r="E599" s="22"/>
      <c r="F599" s="2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5.5" customHeight="1" x14ac:dyDescent="0.3">
      <c r="A600" s="21"/>
      <c r="B600" s="21"/>
      <c r="C600" s="21"/>
      <c r="D600" s="21"/>
      <c r="E600" s="22"/>
      <c r="F600" s="2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5.5" customHeight="1" x14ac:dyDescent="0.3">
      <c r="A601" s="21"/>
      <c r="B601" s="21"/>
      <c r="C601" s="21"/>
      <c r="D601" s="21"/>
      <c r="E601" s="22"/>
      <c r="F601" s="2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5.5" customHeight="1" x14ac:dyDescent="0.3">
      <c r="A602" s="21"/>
      <c r="B602" s="21"/>
      <c r="C602" s="21"/>
      <c r="D602" s="21"/>
      <c r="E602" s="22"/>
      <c r="F602" s="2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5.5" customHeight="1" x14ac:dyDescent="0.3">
      <c r="A603" s="21"/>
      <c r="B603" s="21"/>
      <c r="C603" s="21"/>
      <c r="D603" s="21"/>
      <c r="E603" s="22"/>
      <c r="F603" s="2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5.5" customHeight="1" x14ac:dyDescent="0.3">
      <c r="A604" s="21"/>
      <c r="B604" s="21"/>
      <c r="C604" s="21"/>
      <c r="D604" s="21"/>
      <c r="E604" s="22"/>
      <c r="F604" s="2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5.5" customHeight="1" x14ac:dyDescent="0.3">
      <c r="A605" s="21"/>
      <c r="B605" s="21"/>
      <c r="C605" s="21"/>
      <c r="D605" s="21"/>
      <c r="E605" s="22"/>
      <c r="F605" s="2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5.5" customHeight="1" x14ac:dyDescent="0.3">
      <c r="A606" s="21"/>
      <c r="B606" s="21"/>
      <c r="C606" s="21"/>
      <c r="D606" s="21"/>
      <c r="E606" s="22"/>
      <c r="F606" s="2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5.5" customHeight="1" x14ac:dyDescent="0.3">
      <c r="A607" s="21"/>
      <c r="B607" s="21"/>
      <c r="C607" s="21"/>
      <c r="D607" s="21"/>
      <c r="E607" s="22"/>
      <c r="F607" s="2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5.5" customHeight="1" x14ac:dyDescent="0.3">
      <c r="A608" s="21"/>
      <c r="B608" s="21"/>
      <c r="C608" s="21"/>
      <c r="D608" s="21"/>
      <c r="E608" s="22"/>
      <c r="F608" s="2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5.5" customHeight="1" x14ac:dyDescent="0.3">
      <c r="A609" s="21"/>
      <c r="B609" s="21"/>
      <c r="C609" s="21"/>
      <c r="D609" s="21"/>
      <c r="E609" s="22"/>
      <c r="F609" s="2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5.5" customHeight="1" x14ac:dyDescent="0.3">
      <c r="A610" s="21"/>
      <c r="B610" s="21"/>
      <c r="C610" s="21"/>
      <c r="D610" s="21"/>
      <c r="E610" s="22"/>
      <c r="F610" s="2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5.5" customHeight="1" x14ac:dyDescent="0.3">
      <c r="A611" s="21"/>
      <c r="B611" s="21"/>
      <c r="C611" s="21"/>
      <c r="D611" s="21"/>
      <c r="E611" s="22"/>
      <c r="F611" s="2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5.5" customHeight="1" x14ac:dyDescent="0.3">
      <c r="A612" s="21"/>
      <c r="B612" s="21"/>
      <c r="C612" s="21"/>
      <c r="D612" s="21"/>
      <c r="E612" s="22"/>
      <c r="F612" s="2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5.5" customHeight="1" x14ac:dyDescent="0.3">
      <c r="A613" s="21"/>
      <c r="B613" s="21"/>
      <c r="C613" s="21"/>
      <c r="D613" s="21"/>
      <c r="E613" s="22"/>
      <c r="F613" s="2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5.5" customHeight="1" x14ac:dyDescent="0.3">
      <c r="A614" s="21"/>
      <c r="B614" s="21"/>
      <c r="C614" s="21"/>
      <c r="D614" s="21"/>
      <c r="E614" s="22"/>
      <c r="F614" s="2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5.5" customHeight="1" x14ac:dyDescent="0.3">
      <c r="A615" s="21"/>
      <c r="B615" s="21"/>
      <c r="C615" s="21"/>
      <c r="D615" s="21"/>
      <c r="E615" s="22"/>
      <c r="F615" s="2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5.5" customHeight="1" x14ac:dyDescent="0.3">
      <c r="A616" s="21"/>
      <c r="B616" s="21"/>
      <c r="C616" s="21"/>
      <c r="D616" s="21"/>
      <c r="E616" s="22"/>
      <c r="F616" s="2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5.5" customHeight="1" x14ac:dyDescent="0.3">
      <c r="A617" s="21"/>
      <c r="B617" s="21"/>
      <c r="C617" s="21"/>
      <c r="D617" s="21"/>
      <c r="E617" s="22"/>
      <c r="F617" s="2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5.5" customHeight="1" x14ac:dyDescent="0.3">
      <c r="A618" s="21"/>
      <c r="B618" s="21"/>
      <c r="C618" s="21"/>
      <c r="D618" s="21"/>
      <c r="E618" s="22"/>
      <c r="F618" s="2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5.5" customHeight="1" x14ac:dyDescent="0.3">
      <c r="A619" s="21"/>
      <c r="B619" s="21"/>
      <c r="C619" s="21"/>
      <c r="D619" s="21"/>
      <c r="E619" s="22"/>
      <c r="F619" s="2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5.5" customHeight="1" x14ac:dyDescent="0.3">
      <c r="A620" s="21"/>
      <c r="B620" s="21"/>
      <c r="C620" s="21"/>
      <c r="D620" s="21"/>
      <c r="E620" s="22"/>
      <c r="F620" s="2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5.5" customHeight="1" x14ac:dyDescent="0.3">
      <c r="A621" s="21"/>
      <c r="B621" s="21"/>
      <c r="C621" s="21"/>
      <c r="D621" s="21"/>
      <c r="E621" s="22"/>
      <c r="F621" s="2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5.5" customHeight="1" x14ac:dyDescent="0.3">
      <c r="A622" s="21"/>
      <c r="B622" s="21"/>
      <c r="C622" s="21"/>
      <c r="D622" s="21"/>
      <c r="E622" s="22"/>
      <c r="F622" s="2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5.5" customHeight="1" x14ac:dyDescent="0.3">
      <c r="A623" s="21"/>
      <c r="B623" s="21"/>
      <c r="C623" s="21"/>
      <c r="D623" s="21"/>
      <c r="E623" s="22"/>
      <c r="F623" s="2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5.5" customHeight="1" x14ac:dyDescent="0.3">
      <c r="A624" s="21"/>
      <c r="B624" s="21"/>
      <c r="C624" s="21"/>
      <c r="D624" s="21"/>
      <c r="E624" s="22"/>
      <c r="F624" s="2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5.5" customHeight="1" x14ac:dyDescent="0.3">
      <c r="A625" s="21"/>
      <c r="B625" s="21"/>
      <c r="C625" s="21"/>
      <c r="D625" s="21"/>
      <c r="E625" s="22"/>
      <c r="F625" s="2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5.5" customHeight="1" x14ac:dyDescent="0.3">
      <c r="A626" s="21"/>
      <c r="B626" s="21"/>
      <c r="C626" s="21"/>
      <c r="D626" s="21"/>
      <c r="E626" s="22"/>
      <c r="F626" s="2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5.5" customHeight="1" x14ac:dyDescent="0.3">
      <c r="A627" s="21"/>
      <c r="B627" s="21"/>
      <c r="C627" s="21"/>
      <c r="D627" s="21"/>
      <c r="E627" s="22"/>
      <c r="F627" s="2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5.5" customHeight="1" x14ac:dyDescent="0.3">
      <c r="A628" s="21"/>
      <c r="B628" s="21"/>
      <c r="C628" s="21"/>
      <c r="D628" s="21"/>
      <c r="E628" s="22"/>
      <c r="F628" s="2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5.5" customHeight="1" x14ac:dyDescent="0.3">
      <c r="A629" s="21"/>
      <c r="B629" s="21"/>
      <c r="C629" s="21"/>
      <c r="D629" s="21"/>
      <c r="E629" s="22"/>
      <c r="F629" s="2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5.5" customHeight="1" x14ac:dyDescent="0.3">
      <c r="A630" s="21"/>
      <c r="B630" s="21"/>
      <c r="C630" s="21"/>
      <c r="D630" s="21"/>
      <c r="E630" s="22"/>
      <c r="F630" s="2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5.5" customHeight="1" x14ac:dyDescent="0.3">
      <c r="A631" s="21"/>
      <c r="B631" s="21"/>
      <c r="C631" s="21"/>
      <c r="D631" s="21"/>
      <c r="E631" s="22"/>
      <c r="F631" s="2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5.5" customHeight="1" x14ac:dyDescent="0.3">
      <c r="A632" s="21"/>
      <c r="B632" s="21"/>
      <c r="C632" s="21"/>
      <c r="D632" s="21"/>
      <c r="E632" s="22"/>
      <c r="F632" s="2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5.5" customHeight="1" x14ac:dyDescent="0.3">
      <c r="A633" s="21"/>
      <c r="B633" s="21"/>
      <c r="C633" s="21"/>
      <c r="D633" s="21"/>
      <c r="E633" s="22"/>
      <c r="F633" s="2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5.5" customHeight="1" x14ac:dyDescent="0.3">
      <c r="A634" s="21"/>
      <c r="B634" s="21"/>
      <c r="C634" s="21"/>
      <c r="D634" s="21"/>
      <c r="E634" s="22"/>
      <c r="F634" s="2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5.5" customHeight="1" x14ac:dyDescent="0.3">
      <c r="A635" s="21"/>
      <c r="B635" s="21"/>
      <c r="C635" s="21"/>
      <c r="D635" s="21"/>
      <c r="E635" s="22"/>
      <c r="F635" s="2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5.5" customHeight="1" x14ac:dyDescent="0.3">
      <c r="A636" s="21"/>
      <c r="B636" s="21"/>
      <c r="C636" s="21"/>
      <c r="D636" s="21"/>
      <c r="E636" s="22"/>
      <c r="F636" s="2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5.5" customHeight="1" x14ac:dyDescent="0.3">
      <c r="A637" s="21"/>
      <c r="B637" s="21"/>
      <c r="C637" s="21"/>
      <c r="D637" s="21"/>
      <c r="E637" s="22"/>
      <c r="F637" s="2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5.5" customHeight="1" x14ac:dyDescent="0.3">
      <c r="A638" s="21"/>
      <c r="B638" s="21"/>
      <c r="C638" s="21"/>
      <c r="D638" s="21"/>
      <c r="E638" s="22"/>
      <c r="F638" s="2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5.5" customHeight="1" x14ac:dyDescent="0.3">
      <c r="A639" s="21"/>
      <c r="B639" s="21"/>
      <c r="C639" s="21"/>
      <c r="D639" s="21"/>
      <c r="E639" s="22"/>
      <c r="F639" s="2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5.5" customHeight="1" x14ac:dyDescent="0.3">
      <c r="A640" s="21"/>
      <c r="B640" s="21"/>
      <c r="C640" s="21"/>
      <c r="D640" s="21"/>
      <c r="E640" s="22"/>
      <c r="F640" s="2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5.5" customHeight="1" x14ac:dyDescent="0.3">
      <c r="A641" s="21"/>
      <c r="B641" s="21"/>
      <c r="C641" s="21"/>
      <c r="D641" s="21"/>
      <c r="E641" s="22"/>
      <c r="F641" s="2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5.5" customHeight="1" x14ac:dyDescent="0.3">
      <c r="A642" s="21"/>
      <c r="B642" s="21"/>
      <c r="C642" s="21"/>
      <c r="D642" s="21"/>
      <c r="E642" s="22"/>
      <c r="F642" s="2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5.5" customHeight="1" x14ac:dyDescent="0.3">
      <c r="A643" s="21"/>
      <c r="B643" s="21"/>
      <c r="C643" s="21"/>
      <c r="D643" s="21"/>
      <c r="E643" s="22"/>
      <c r="F643" s="2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5.5" customHeight="1" x14ac:dyDescent="0.3">
      <c r="A644" s="21"/>
      <c r="B644" s="21"/>
      <c r="C644" s="21"/>
      <c r="D644" s="21"/>
      <c r="E644" s="22"/>
      <c r="F644" s="2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5.5" customHeight="1" x14ac:dyDescent="0.3">
      <c r="A645" s="21"/>
      <c r="B645" s="21"/>
      <c r="C645" s="21"/>
      <c r="D645" s="21"/>
      <c r="E645" s="22"/>
      <c r="F645" s="2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5.5" customHeight="1" x14ac:dyDescent="0.3">
      <c r="A646" s="21"/>
      <c r="B646" s="21"/>
      <c r="C646" s="21"/>
      <c r="D646" s="21"/>
      <c r="E646" s="22"/>
      <c r="F646" s="2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5.5" customHeight="1" x14ac:dyDescent="0.3">
      <c r="A647" s="21"/>
      <c r="B647" s="21"/>
      <c r="C647" s="21"/>
      <c r="D647" s="21"/>
      <c r="E647" s="22"/>
      <c r="F647" s="2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5.5" customHeight="1" x14ac:dyDescent="0.3">
      <c r="A648" s="21"/>
      <c r="B648" s="21"/>
      <c r="C648" s="21"/>
      <c r="D648" s="21"/>
      <c r="E648" s="22"/>
      <c r="F648" s="2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5.5" customHeight="1" x14ac:dyDescent="0.3">
      <c r="A649" s="21"/>
      <c r="B649" s="21"/>
      <c r="C649" s="21"/>
      <c r="D649" s="21"/>
      <c r="E649" s="22"/>
      <c r="F649" s="2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5.5" customHeight="1" x14ac:dyDescent="0.3">
      <c r="A650" s="21"/>
      <c r="B650" s="21"/>
      <c r="C650" s="21"/>
      <c r="D650" s="21"/>
      <c r="E650" s="22"/>
      <c r="F650" s="2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5.5" customHeight="1" x14ac:dyDescent="0.3">
      <c r="A651" s="21"/>
      <c r="B651" s="21"/>
      <c r="C651" s="21"/>
      <c r="D651" s="21"/>
      <c r="E651" s="22"/>
      <c r="F651" s="2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5.5" customHeight="1" x14ac:dyDescent="0.3">
      <c r="A652" s="21"/>
      <c r="B652" s="21"/>
      <c r="C652" s="21"/>
      <c r="D652" s="21"/>
      <c r="E652" s="22"/>
      <c r="F652" s="2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5.5" customHeight="1" x14ac:dyDescent="0.3">
      <c r="A653" s="21"/>
      <c r="B653" s="21"/>
      <c r="C653" s="21"/>
      <c r="D653" s="21"/>
      <c r="E653" s="22"/>
      <c r="F653" s="2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5.5" customHeight="1" x14ac:dyDescent="0.3">
      <c r="A654" s="21"/>
      <c r="B654" s="21"/>
      <c r="C654" s="21"/>
      <c r="D654" s="21"/>
      <c r="E654" s="22"/>
      <c r="F654" s="2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5.5" customHeight="1" x14ac:dyDescent="0.3">
      <c r="A655" s="21"/>
      <c r="B655" s="21"/>
      <c r="C655" s="21"/>
      <c r="D655" s="21"/>
      <c r="E655" s="22"/>
      <c r="F655" s="2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5.5" customHeight="1" x14ac:dyDescent="0.3">
      <c r="A656" s="21"/>
      <c r="B656" s="21"/>
      <c r="C656" s="21"/>
      <c r="D656" s="21"/>
      <c r="E656" s="22"/>
      <c r="F656" s="2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5.5" customHeight="1" x14ac:dyDescent="0.3">
      <c r="A657" s="21"/>
      <c r="B657" s="21"/>
      <c r="C657" s="21"/>
      <c r="D657" s="21"/>
      <c r="E657" s="22"/>
      <c r="F657" s="2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5.5" customHeight="1" x14ac:dyDescent="0.3">
      <c r="A658" s="21"/>
      <c r="B658" s="21"/>
      <c r="C658" s="21"/>
      <c r="D658" s="21"/>
      <c r="E658" s="22"/>
      <c r="F658" s="2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5.5" customHeight="1" x14ac:dyDescent="0.3">
      <c r="A659" s="21"/>
      <c r="B659" s="21"/>
      <c r="C659" s="21"/>
      <c r="D659" s="21"/>
      <c r="E659" s="22"/>
      <c r="F659" s="2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5.5" customHeight="1" x14ac:dyDescent="0.3">
      <c r="A660" s="21"/>
      <c r="B660" s="21"/>
      <c r="C660" s="21"/>
      <c r="D660" s="21"/>
      <c r="E660" s="22"/>
      <c r="F660" s="2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5.5" customHeight="1" x14ac:dyDescent="0.3">
      <c r="A661" s="21"/>
      <c r="B661" s="21"/>
      <c r="C661" s="21"/>
      <c r="D661" s="21"/>
      <c r="E661" s="22"/>
      <c r="F661" s="2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5.5" customHeight="1" x14ac:dyDescent="0.3">
      <c r="A662" s="21"/>
      <c r="B662" s="21"/>
      <c r="C662" s="21"/>
      <c r="D662" s="21"/>
      <c r="E662" s="22"/>
      <c r="F662" s="2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5.5" customHeight="1" x14ac:dyDescent="0.3">
      <c r="A663" s="21"/>
      <c r="B663" s="21"/>
      <c r="C663" s="21"/>
      <c r="D663" s="21"/>
      <c r="E663" s="22"/>
      <c r="F663" s="2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5.5" customHeight="1" x14ac:dyDescent="0.3">
      <c r="A664" s="21"/>
      <c r="B664" s="21"/>
      <c r="C664" s="21"/>
      <c r="D664" s="21"/>
      <c r="E664" s="22"/>
      <c r="F664" s="2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5.5" customHeight="1" x14ac:dyDescent="0.3">
      <c r="A665" s="21"/>
      <c r="B665" s="21"/>
      <c r="C665" s="21"/>
      <c r="D665" s="21"/>
      <c r="E665" s="22"/>
      <c r="F665" s="2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5.5" customHeight="1" x14ac:dyDescent="0.3">
      <c r="A666" s="21"/>
      <c r="B666" s="21"/>
      <c r="C666" s="21"/>
      <c r="D666" s="21"/>
      <c r="E666" s="22"/>
      <c r="F666" s="2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5.5" customHeight="1" x14ac:dyDescent="0.3">
      <c r="A667" s="21"/>
      <c r="B667" s="21"/>
      <c r="C667" s="21"/>
      <c r="D667" s="21"/>
      <c r="E667" s="22"/>
      <c r="F667" s="2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5.5" customHeight="1" x14ac:dyDescent="0.3">
      <c r="A668" s="21"/>
      <c r="B668" s="21"/>
      <c r="C668" s="21"/>
      <c r="D668" s="21"/>
      <c r="E668" s="22"/>
      <c r="F668" s="2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5.5" customHeight="1" x14ac:dyDescent="0.3">
      <c r="A669" s="21"/>
      <c r="B669" s="21"/>
      <c r="C669" s="21"/>
      <c r="D669" s="21"/>
      <c r="E669" s="22"/>
      <c r="F669" s="2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5.5" customHeight="1" x14ac:dyDescent="0.3">
      <c r="A670" s="21"/>
      <c r="B670" s="21"/>
      <c r="C670" s="21"/>
      <c r="D670" s="21"/>
      <c r="E670" s="22"/>
      <c r="F670" s="2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5.5" customHeight="1" x14ac:dyDescent="0.3">
      <c r="A671" s="21"/>
      <c r="B671" s="21"/>
      <c r="C671" s="21"/>
      <c r="D671" s="21"/>
      <c r="E671" s="22"/>
      <c r="F671" s="2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5.5" customHeight="1" x14ac:dyDescent="0.3">
      <c r="A672" s="21"/>
      <c r="B672" s="21"/>
      <c r="C672" s="21"/>
      <c r="D672" s="21"/>
      <c r="E672" s="22"/>
      <c r="F672" s="2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5.5" customHeight="1" x14ac:dyDescent="0.3">
      <c r="A673" s="21"/>
      <c r="B673" s="21"/>
      <c r="C673" s="21"/>
      <c r="D673" s="21"/>
      <c r="E673" s="22"/>
      <c r="F673" s="2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5.5" customHeight="1" x14ac:dyDescent="0.3">
      <c r="A674" s="21"/>
      <c r="B674" s="21"/>
      <c r="C674" s="21"/>
      <c r="D674" s="21"/>
      <c r="E674" s="22"/>
      <c r="F674" s="2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5.5" customHeight="1" x14ac:dyDescent="0.3">
      <c r="A675" s="21"/>
      <c r="B675" s="21"/>
      <c r="C675" s="21"/>
      <c r="D675" s="21"/>
      <c r="E675" s="22"/>
      <c r="F675" s="2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5.5" customHeight="1" x14ac:dyDescent="0.3">
      <c r="A676" s="21"/>
      <c r="B676" s="21"/>
      <c r="C676" s="21"/>
      <c r="D676" s="21"/>
      <c r="E676" s="22"/>
      <c r="F676" s="2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5.5" customHeight="1" x14ac:dyDescent="0.3">
      <c r="A677" s="21"/>
      <c r="B677" s="21"/>
      <c r="C677" s="21"/>
      <c r="D677" s="21"/>
      <c r="E677" s="22"/>
      <c r="F677" s="2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5.5" customHeight="1" x14ac:dyDescent="0.3">
      <c r="A678" s="21"/>
      <c r="B678" s="21"/>
      <c r="C678" s="21"/>
      <c r="D678" s="21"/>
      <c r="E678" s="22"/>
      <c r="F678" s="2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5.5" customHeight="1" x14ac:dyDescent="0.3">
      <c r="A679" s="21"/>
      <c r="B679" s="21"/>
      <c r="C679" s="21"/>
      <c r="D679" s="21"/>
      <c r="E679" s="22"/>
      <c r="F679" s="2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5.5" customHeight="1" x14ac:dyDescent="0.3">
      <c r="A680" s="21"/>
      <c r="B680" s="21"/>
      <c r="C680" s="21"/>
      <c r="D680" s="21"/>
      <c r="E680" s="22"/>
      <c r="F680" s="2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5.5" customHeight="1" x14ac:dyDescent="0.3">
      <c r="A681" s="21"/>
      <c r="B681" s="21"/>
      <c r="C681" s="21"/>
      <c r="D681" s="21"/>
      <c r="E681" s="22"/>
      <c r="F681" s="2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5.5" customHeight="1" x14ac:dyDescent="0.3">
      <c r="A682" s="21"/>
      <c r="B682" s="21"/>
      <c r="C682" s="21"/>
      <c r="D682" s="21"/>
      <c r="E682" s="22"/>
      <c r="F682" s="2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5.5" customHeight="1" x14ac:dyDescent="0.3">
      <c r="A683" s="21"/>
      <c r="B683" s="21"/>
      <c r="C683" s="21"/>
      <c r="D683" s="21"/>
      <c r="E683" s="22"/>
      <c r="F683" s="2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5.5" customHeight="1" x14ac:dyDescent="0.3">
      <c r="A684" s="21"/>
      <c r="B684" s="21"/>
      <c r="C684" s="21"/>
      <c r="D684" s="21"/>
      <c r="E684" s="22"/>
      <c r="F684" s="2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5.5" customHeight="1" x14ac:dyDescent="0.3">
      <c r="A685" s="21"/>
      <c r="B685" s="21"/>
      <c r="C685" s="21"/>
      <c r="D685" s="21"/>
      <c r="E685" s="22"/>
      <c r="F685" s="2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5.5" customHeight="1" x14ac:dyDescent="0.3">
      <c r="A686" s="21"/>
      <c r="B686" s="21"/>
      <c r="C686" s="21"/>
      <c r="D686" s="21"/>
      <c r="E686" s="22"/>
      <c r="F686" s="2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5.5" customHeight="1" x14ac:dyDescent="0.3">
      <c r="A687" s="21"/>
      <c r="B687" s="21"/>
      <c r="C687" s="21"/>
      <c r="D687" s="21"/>
      <c r="E687" s="22"/>
      <c r="F687" s="2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5.5" customHeight="1" x14ac:dyDescent="0.3">
      <c r="A688" s="21"/>
      <c r="B688" s="21"/>
      <c r="C688" s="21"/>
      <c r="D688" s="21"/>
      <c r="E688" s="22"/>
      <c r="F688" s="2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5.5" customHeight="1" x14ac:dyDescent="0.3">
      <c r="A689" s="21"/>
      <c r="B689" s="21"/>
      <c r="C689" s="21"/>
      <c r="D689" s="21"/>
      <c r="E689" s="22"/>
      <c r="F689" s="2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5.5" customHeight="1" x14ac:dyDescent="0.3">
      <c r="A690" s="21"/>
      <c r="B690" s="21"/>
      <c r="C690" s="21"/>
      <c r="D690" s="21"/>
      <c r="E690" s="22"/>
      <c r="F690" s="2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5.5" customHeight="1" x14ac:dyDescent="0.3">
      <c r="A691" s="21"/>
      <c r="B691" s="21"/>
      <c r="C691" s="21"/>
      <c r="D691" s="21"/>
      <c r="E691" s="22"/>
      <c r="F691" s="2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5.5" customHeight="1" x14ac:dyDescent="0.3">
      <c r="A692" s="21"/>
      <c r="B692" s="21"/>
      <c r="C692" s="21"/>
      <c r="D692" s="21"/>
      <c r="E692" s="22"/>
      <c r="F692" s="2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5.5" customHeight="1" x14ac:dyDescent="0.3">
      <c r="A693" s="21"/>
      <c r="B693" s="21"/>
      <c r="C693" s="21"/>
      <c r="D693" s="21"/>
      <c r="E693" s="22"/>
      <c r="F693" s="2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5.5" customHeight="1" x14ac:dyDescent="0.3">
      <c r="A694" s="21"/>
      <c r="B694" s="21"/>
      <c r="C694" s="21"/>
      <c r="D694" s="21"/>
      <c r="E694" s="22"/>
      <c r="F694" s="2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5.5" customHeight="1" x14ac:dyDescent="0.3">
      <c r="A695" s="21"/>
      <c r="B695" s="21"/>
      <c r="C695" s="21"/>
      <c r="D695" s="21"/>
      <c r="E695" s="22"/>
      <c r="F695" s="2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5.5" customHeight="1" x14ac:dyDescent="0.3">
      <c r="A696" s="21"/>
      <c r="B696" s="21"/>
      <c r="C696" s="21"/>
      <c r="D696" s="21"/>
      <c r="E696" s="22"/>
      <c r="F696" s="2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5.5" customHeight="1" x14ac:dyDescent="0.3">
      <c r="A697" s="21"/>
      <c r="B697" s="21"/>
      <c r="C697" s="21"/>
      <c r="D697" s="21"/>
      <c r="E697" s="22"/>
      <c r="F697" s="2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5.5" customHeight="1" x14ac:dyDescent="0.3">
      <c r="A698" s="21"/>
      <c r="B698" s="21"/>
      <c r="C698" s="21"/>
      <c r="D698" s="21"/>
      <c r="E698" s="22"/>
      <c r="F698" s="2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5.5" customHeight="1" x14ac:dyDescent="0.3">
      <c r="A699" s="21"/>
      <c r="B699" s="21"/>
      <c r="C699" s="21"/>
      <c r="D699" s="21"/>
      <c r="E699" s="22"/>
      <c r="F699" s="2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5.5" customHeight="1" x14ac:dyDescent="0.3">
      <c r="A700" s="21"/>
      <c r="B700" s="21"/>
      <c r="C700" s="21"/>
      <c r="D700" s="21"/>
      <c r="E700" s="22"/>
      <c r="F700" s="2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5.5" customHeight="1" x14ac:dyDescent="0.3">
      <c r="A701" s="21"/>
      <c r="B701" s="21"/>
      <c r="C701" s="21"/>
      <c r="D701" s="21"/>
      <c r="E701" s="22"/>
      <c r="F701" s="2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5.5" customHeight="1" x14ac:dyDescent="0.3">
      <c r="A702" s="21"/>
      <c r="B702" s="21"/>
      <c r="C702" s="21"/>
      <c r="D702" s="21"/>
      <c r="E702" s="22"/>
      <c r="F702" s="2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5.5" customHeight="1" x14ac:dyDescent="0.3">
      <c r="A703" s="21"/>
      <c r="B703" s="21"/>
      <c r="C703" s="21"/>
      <c r="D703" s="21"/>
      <c r="E703" s="22"/>
      <c r="F703" s="2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5.5" customHeight="1" x14ac:dyDescent="0.3">
      <c r="A704" s="21"/>
      <c r="B704" s="21"/>
      <c r="C704" s="21"/>
      <c r="D704" s="21"/>
      <c r="E704" s="22"/>
      <c r="F704" s="2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5.5" customHeight="1" x14ac:dyDescent="0.3">
      <c r="A705" s="21"/>
      <c r="B705" s="21"/>
      <c r="C705" s="21"/>
      <c r="D705" s="21"/>
      <c r="E705" s="22"/>
      <c r="F705" s="2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5.5" customHeight="1" x14ac:dyDescent="0.3">
      <c r="A706" s="21"/>
      <c r="B706" s="21"/>
      <c r="C706" s="21"/>
      <c r="D706" s="21"/>
      <c r="E706" s="22"/>
      <c r="F706" s="2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5.5" customHeight="1" x14ac:dyDescent="0.3">
      <c r="A707" s="21"/>
      <c r="B707" s="21"/>
      <c r="C707" s="21"/>
      <c r="D707" s="21"/>
      <c r="E707" s="22"/>
      <c r="F707" s="2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5.5" customHeight="1" x14ac:dyDescent="0.3">
      <c r="A708" s="21"/>
      <c r="B708" s="21"/>
      <c r="C708" s="21"/>
      <c r="D708" s="21"/>
      <c r="E708" s="22"/>
      <c r="F708" s="2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5.5" customHeight="1" x14ac:dyDescent="0.3">
      <c r="A709" s="21"/>
      <c r="B709" s="21"/>
      <c r="C709" s="21"/>
      <c r="D709" s="21"/>
      <c r="E709" s="22"/>
      <c r="F709" s="2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5.5" customHeight="1" x14ac:dyDescent="0.3">
      <c r="A710" s="21"/>
      <c r="B710" s="21"/>
      <c r="C710" s="21"/>
      <c r="D710" s="21"/>
      <c r="E710" s="22"/>
      <c r="F710" s="2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5.5" customHeight="1" x14ac:dyDescent="0.3">
      <c r="A711" s="21"/>
      <c r="B711" s="21"/>
      <c r="C711" s="21"/>
      <c r="D711" s="21"/>
      <c r="E711" s="22"/>
      <c r="F711" s="2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5.5" customHeight="1" x14ac:dyDescent="0.3">
      <c r="A712" s="21"/>
      <c r="B712" s="21"/>
      <c r="C712" s="21"/>
      <c r="D712" s="21"/>
      <c r="E712" s="22"/>
      <c r="F712" s="2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5.5" customHeight="1" x14ac:dyDescent="0.3">
      <c r="A713" s="21"/>
      <c r="B713" s="21"/>
      <c r="C713" s="21"/>
      <c r="D713" s="21"/>
      <c r="E713" s="22"/>
      <c r="F713" s="2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5.5" customHeight="1" x14ac:dyDescent="0.3">
      <c r="A714" s="21"/>
      <c r="B714" s="21"/>
      <c r="C714" s="21"/>
      <c r="D714" s="21"/>
      <c r="E714" s="22"/>
      <c r="F714" s="2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5.5" customHeight="1" x14ac:dyDescent="0.3">
      <c r="A715" s="21"/>
      <c r="B715" s="21"/>
      <c r="C715" s="21"/>
      <c r="D715" s="21"/>
      <c r="E715" s="22"/>
      <c r="F715" s="2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5.5" customHeight="1" x14ac:dyDescent="0.3">
      <c r="A716" s="21"/>
      <c r="B716" s="21"/>
      <c r="C716" s="21"/>
      <c r="D716" s="21"/>
      <c r="E716" s="22"/>
      <c r="F716" s="2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5.5" customHeight="1" x14ac:dyDescent="0.3">
      <c r="A717" s="21"/>
      <c r="B717" s="21"/>
      <c r="C717" s="21"/>
      <c r="D717" s="21"/>
      <c r="E717" s="22"/>
      <c r="F717" s="2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5.5" customHeight="1" x14ac:dyDescent="0.3">
      <c r="A718" s="21"/>
      <c r="B718" s="21"/>
      <c r="C718" s="21"/>
      <c r="D718" s="21"/>
      <c r="E718" s="22"/>
      <c r="F718" s="2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5.5" customHeight="1" x14ac:dyDescent="0.3">
      <c r="A719" s="21"/>
      <c r="B719" s="21"/>
      <c r="C719" s="21"/>
      <c r="D719" s="21"/>
      <c r="E719" s="22"/>
      <c r="F719" s="2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5.5" customHeight="1" x14ac:dyDescent="0.3">
      <c r="A720" s="21"/>
      <c r="B720" s="21"/>
      <c r="C720" s="21"/>
      <c r="D720" s="21"/>
      <c r="E720" s="22"/>
      <c r="F720" s="2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5.5" customHeight="1" x14ac:dyDescent="0.3">
      <c r="A721" s="21"/>
      <c r="B721" s="21"/>
      <c r="C721" s="21"/>
      <c r="D721" s="21"/>
      <c r="E721" s="22"/>
      <c r="F721" s="2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5.5" customHeight="1" x14ac:dyDescent="0.3">
      <c r="A722" s="21"/>
      <c r="B722" s="21"/>
      <c r="C722" s="21"/>
      <c r="D722" s="21"/>
      <c r="E722" s="22"/>
      <c r="F722" s="2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5.5" customHeight="1" x14ac:dyDescent="0.3">
      <c r="A723" s="21"/>
      <c r="B723" s="21"/>
      <c r="C723" s="21"/>
      <c r="D723" s="21"/>
      <c r="E723" s="22"/>
      <c r="F723" s="2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5.5" customHeight="1" x14ac:dyDescent="0.3">
      <c r="A724" s="21"/>
      <c r="B724" s="21"/>
      <c r="C724" s="21"/>
      <c r="D724" s="21"/>
      <c r="E724" s="22"/>
      <c r="F724" s="2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5.5" customHeight="1" x14ac:dyDescent="0.3">
      <c r="A725" s="21"/>
      <c r="B725" s="21"/>
      <c r="C725" s="21"/>
      <c r="D725" s="21"/>
      <c r="E725" s="22"/>
      <c r="F725" s="2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5.5" customHeight="1" x14ac:dyDescent="0.3">
      <c r="A726" s="21"/>
      <c r="B726" s="21"/>
      <c r="C726" s="21"/>
      <c r="D726" s="21"/>
      <c r="E726" s="22"/>
      <c r="F726" s="2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5.5" customHeight="1" x14ac:dyDescent="0.3">
      <c r="A727" s="21"/>
      <c r="B727" s="21"/>
      <c r="C727" s="21"/>
      <c r="D727" s="21"/>
      <c r="E727" s="22"/>
      <c r="F727" s="2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5.5" customHeight="1" x14ac:dyDescent="0.3">
      <c r="A728" s="21"/>
      <c r="B728" s="21"/>
      <c r="C728" s="21"/>
      <c r="D728" s="21"/>
      <c r="E728" s="22"/>
      <c r="F728" s="2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5.5" customHeight="1" x14ac:dyDescent="0.3">
      <c r="A729" s="21"/>
      <c r="B729" s="21"/>
      <c r="C729" s="21"/>
      <c r="D729" s="21"/>
      <c r="E729" s="22"/>
      <c r="F729" s="2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5.5" customHeight="1" x14ac:dyDescent="0.3">
      <c r="A730" s="21"/>
      <c r="B730" s="21"/>
      <c r="C730" s="21"/>
      <c r="D730" s="21"/>
      <c r="E730" s="22"/>
      <c r="F730" s="2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5.5" customHeight="1" x14ac:dyDescent="0.3">
      <c r="A731" s="21"/>
      <c r="B731" s="21"/>
      <c r="C731" s="21"/>
      <c r="D731" s="21"/>
      <c r="E731" s="22"/>
      <c r="F731" s="2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5.5" customHeight="1" x14ac:dyDescent="0.3">
      <c r="A732" s="21"/>
      <c r="B732" s="21"/>
      <c r="C732" s="21"/>
      <c r="D732" s="21"/>
      <c r="E732" s="22"/>
      <c r="F732" s="2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5.5" customHeight="1" x14ac:dyDescent="0.3">
      <c r="A733" s="21"/>
      <c r="B733" s="21"/>
      <c r="C733" s="21"/>
      <c r="D733" s="21"/>
      <c r="E733" s="22"/>
      <c r="F733" s="2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5.5" customHeight="1" x14ac:dyDescent="0.3">
      <c r="A734" s="21"/>
      <c r="B734" s="21"/>
      <c r="C734" s="21"/>
      <c r="D734" s="21"/>
      <c r="E734" s="22"/>
      <c r="F734" s="2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5.5" customHeight="1" x14ac:dyDescent="0.3">
      <c r="A735" s="21"/>
      <c r="B735" s="21"/>
      <c r="C735" s="21"/>
      <c r="D735" s="21"/>
      <c r="E735" s="22"/>
      <c r="F735" s="2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5.5" customHeight="1" x14ac:dyDescent="0.3">
      <c r="A736" s="21"/>
      <c r="B736" s="21"/>
      <c r="C736" s="21"/>
      <c r="D736" s="21"/>
      <c r="E736" s="22"/>
      <c r="F736" s="2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5.5" customHeight="1" x14ac:dyDescent="0.3">
      <c r="A737" s="21"/>
      <c r="B737" s="21"/>
      <c r="C737" s="21"/>
      <c r="D737" s="21"/>
      <c r="E737" s="22"/>
      <c r="F737" s="2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5.5" customHeight="1" x14ac:dyDescent="0.3">
      <c r="A738" s="21"/>
      <c r="B738" s="21"/>
      <c r="C738" s="21"/>
      <c r="D738" s="21"/>
      <c r="E738" s="22"/>
      <c r="F738" s="2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5.5" customHeight="1" x14ac:dyDescent="0.3">
      <c r="A739" s="21"/>
      <c r="B739" s="21"/>
      <c r="C739" s="21"/>
      <c r="D739" s="21"/>
      <c r="E739" s="22"/>
      <c r="F739" s="2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5.5" customHeight="1" x14ac:dyDescent="0.3">
      <c r="A740" s="21"/>
      <c r="B740" s="21"/>
      <c r="C740" s="21"/>
      <c r="D740" s="21"/>
      <c r="E740" s="22"/>
      <c r="F740" s="2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5.5" customHeight="1" x14ac:dyDescent="0.3">
      <c r="A741" s="21"/>
      <c r="B741" s="21"/>
      <c r="C741" s="21"/>
      <c r="D741" s="21"/>
      <c r="E741" s="22"/>
      <c r="F741" s="2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5.5" customHeight="1" x14ac:dyDescent="0.3">
      <c r="A742" s="21"/>
      <c r="B742" s="21"/>
      <c r="C742" s="21"/>
      <c r="D742" s="21"/>
      <c r="E742" s="22"/>
      <c r="F742" s="2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5.5" customHeight="1" x14ac:dyDescent="0.3">
      <c r="A743" s="21"/>
      <c r="B743" s="21"/>
      <c r="C743" s="21"/>
      <c r="D743" s="21"/>
      <c r="E743" s="22"/>
      <c r="F743" s="2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5.5" customHeight="1" x14ac:dyDescent="0.3">
      <c r="A744" s="21"/>
      <c r="B744" s="21"/>
      <c r="C744" s="21"/>
      <c r="D744" s="21"/>
      <c r="E744" s="22"/>
      <c r="F744" s="2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5.5" customHeight="1" x14ac:dyDescent="0.3">
      <c r="A745" s="21"/>
      <c r="B745" s="21"/>
      <c r="C745" s="21"/>
      <c r="D745" s="21"/>
      <c r="E745" s="22"/>
      <c r="F745" s="2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5.5" customHeight="1" x14ac:dyDescent="0.3">
      <c r="A746" s="21"/>
      <c r="B746" s="21"/>
      <c r="C746" s="21"/>
      <c r="D746" s="21"/>
      <c r="E746" s="22"/>
      <c r="F746" s="2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5.5" customHeight="1" x14ac:dyDescent="0.3">
      <c r="A747" s="21"/>
      <c r="B747" s="21"/>
      <c r="C747" s="21"/>
      <c r="D747" s="21"/>
      <c r="E747" s="22"/>
      <c r="F747" s="2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5.5" customHeight="1" x14ac:dyDescent="0.3">
      <c r="A748" s="21"/>
      <c r="B748" s="21"/>
      <c r="C748" s="21"/>
      <c r="D748" s="21"/>
      <c r="E748" s="22"/>
      <c r="F748" s="2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5.5" customHeight="1" x14ac:dyDescent="0.3">
      <c r="A749" s="21"/>
      <c r="B749" s="21"/>
      <c r="C749" s="21"/>
      <c r="D749" s="21"/>
      <c r="E749" s="22"/>
      <c r="F749" s="2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5.5" customHeight="1" x14ac:dyDescent="0.3">
      <c r="A750" s="21"/>
      <c r="B750" s="21"/>
      <c r="C750" s="21"/>
      <c r="D750" s="21"/>
      <c r="E750" s="22"/>
      <c r="F750" s="2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5.5" customHeight="1" x14ac:dyDescent="0.3">
      <c r="A751" s="21"/>
      <c r="B751" s="21"/>
      <c r="C751" s="21"/>
      <c r="D751" s="21"/>
      <c r="E751" s="22"/>
      <c r="F751" s="2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5.5" customHeight="1" x14ac:dyDescent="0.3">
      <c r="A752" s="21"/>
      <c r="B752" s="21"/>
      <c r="C752" s="21"/>
      <c r="D752" s="21"/>
      <c r="E752" s="22"/>
      <c r="F752" s="2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5.5" customHeight="1" x14ac:dyDescent="0.3">
      <c r="A753" s="21"/>
      <c r="B753" s="21"/>
      <c r="C753" s="21"/>
      <c r="D753" s="21"/>
      <c r="E753" s="22"/>
      <c r="F753" s="2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5.5" customHeight="1" x14ac:dyDescent="0.3">
      <c r="A754" s="21"/>
      <c r="B754" s="21"/>
      <c r="C754" s="21"/>
      <c r="D754" s="21"/>
      <c r="E754" s="22"/>
      <c r="F754" s="2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5.5" customHeight="1" x14ac:dyDescent="0.3">
      <c r="A755" s="21"/>
      <c r="B755" s="21"/>
      <c r="C755" s="21"/>
      <c r="D755" s="21"/>
      <c r="E755" s="22"/>
      <c r="F755" s="2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5.5" customHeight="1" x14ac:dyDescent="0.3">
      <c r="A756" s="21"/>
      <c r="B756" s="21"/>
      <c r="C756" s="21"/>
      <c r="D756" s="21"/>
      <c r="E756" s="22"/>
      <c r="F756" s="2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5.5" customHeight="1" x14ac:dyDescent="0.3">
      <c r="A757" s="21"/>
      <c r="B757" s="21"/>
      <c r="C757" s="21"/>
      <c r="D757" s="21"/>
      <c r="E757" s="22"/>
      <c r="F757" s="2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5.5" customHeight="1" x14ac:dyDescent="0.3">
      <c r="A758" s="21"/>
      <c r="B758" s="21"/>
      <c r="C758" s="21"/>
      <c r="D758" s="21"/>
      <c r="E758" s="22"/>
      <c r="F758" s="2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5.5" customHeight="1" x14ac:dyDescent="0.3">
      <c r="A759" s="21"/>
      <c r="B759" s="21"/>
      <c r="C759" s="21"/>
      <c r="D759" s="21"/>
      <c r="E759" s="22"/>
      <c r="F759" s="2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5.5" customHeight="1" x14ac:dyDescent="0.3">
      <c r="A760" s="21"/>
      <c r="B760" s="21"/>
      <c r="C760" s="21"/>
      <c r="D760" s="21"/>
      <c r="E760" s="22"/>
      <c r="F760" s="2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5.5" customHeight="1" x14ac:dyDescent="0.3">
      <c r="A761" s="21"/>
      <c r="B761" s="21"/>
      <c r="C761" s="21"/>
      <c r="D761" s="21"/>
      <c r="E761" s="22"/>
      <c r="F761" s="2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5.5" customHeight="1" x14ac:dyDescent="0.3">
      <c r="A762" s="21"/>
      <c r="B762" s="21"/>
      <c r="C762" s="21"/>
      <c r="D762" s="21"/>
      <c r="E762" s="22"/>
      <c r="F762" s="2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5.5" customHeight="1" x14ac:dyDescent="0.3">
      <c r="A763" s="21"/>
      <c r="B763" s="21"/>
      <c r="C763" s="21"/>
      <c r="D763" s="21"/>
      <c r="E763" s="22"/>
      <c r="F763" s="2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5.5" customHeight="1" x14ac:dyDescent="0.3">
      <c r="A764" s="21"/>
      <c r="B764" s="21"/>
      <c r="C764" s="21"/>
      <c r="D764" s="21"/>
      <c r="E764" s="22"/>
      <c r="F764" s="2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5.5" customHeight="1" x14ac:dyDescent="0.3">
      <c r="A765" s="21"/>
      <c r="B765" s="21"/>
      <c r="C765" s="21"/>
      <c r="D765" s="21"/>
      <c r="E765" s="22"/>
      <c r="F765" s="2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5.5" customHeight="1" x14ac:dyDescent="0.3">
      <c r="A766" s="21"/>
      <c r="B766" s="21"/>
      <c r="C766" s="21"/>
      <c r="D766" s="21"/>
      <c r="E766" s="22"/>
      <c r="F766" s="2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5.5" customHeight="1" x14ac:dyDescent="0.3">
      <c r="A767" s="21"/>
      <c r="B767" s="21"/>
      <c r="C767" s="21"/>
      <c r="D767" s="21"/>
      <c r="E767" s="22"/>
      <c r="F767" s="2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5.5" customHeight="1" x14ac:dyDescent="0.3">
      <c r="A768" s="21"/>
      <c r="B768" s="21"/>
      <c r="C768" s="21"/>
      <c r="D768" s="21"/>
      <c r="E768" s="22"/>
      <c r="F768" s="2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5.5" customHeight="1" x14ac:dyDescent="0.3">
      <c r="A769" s="21"/>
      <c r="B769" s="21"/>
      <c r="C769" s="21"/>
      <c r="D769" s="21"/>
      <c r="E769" s="22"/>
      <c r="F769" s="2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5.5" customHeight="1" x14ac:dyDescent="0.3">
      <c r="A770" s="21"/>
      <c r="B770" s="21"/>
      <c r="C770" s="21"/>
      <c r="D770" s="21"/>
      <c r="E770" s="22"/>
      <c r="F770" s="2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5.5" customHeight="1" x14ac:dyDescent="0.3">
      <c r="A771" s="21"/>
      <c r="B771" s="21"/>
      <c r="C771" s="21"/>
      <c r="D771" s="21"/>
      <c r="E771" s="22"/>
      <c r="F771" s="2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5.5" customHeight="1" x14ac:dyDescent="0.3">
      <c r="A772" s="21"/>
      <c r="B772" s="21"/>
      <c r="C772" s="21"/>
      <c r="D772" s="21"/>
      <c r="E772" s="22"/>
      <c r="F772" s="2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5.5" customHeight="1" x14ac:dyDescent="0.3">
      <c r="A773" s="21"/>
      <c r="B773" s="21"/>
      <c r="C773" s="21"/>
      <c r="D773" s="21"/>
      <c r="E773" s="22"/>
      <c r="F773" s="2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5.5" customHeight="1" x14ac:dyDescent="0.3">
      <c r="A774" s="21"/>
      <c r="B774" s="21"/>
      <c r="C774" s="21"/>
      <c r="D774" s="21"/>
      <c r="E774" s="22"/>
      <c r="F774" s="2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5.5" customHeight="1" x14ac:dyDescent="0.3">
      <c r="A775" s="21"/>
      <c r="B775" s="21"/>
      <c r="C775" s="21"/>
      <c r="D775" s="21"/>
      <c r="E775" s="22"/>
      <c r="F775" s="2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5.5" customHeight="1" x14ac:dyDescent="0.3">
      <c r="A776" s="21"/>
      <c r="B776" s="21"/>
      <c r="C776" s="21"/>
      <c r="D776" s="21"/>
      <c r="E776" s="22"/>
      <c r="F776" s="2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5.5" customHeight="1" x14ac:dyDescent="0.3">
      <c r="A777" s="21"/>
      <c r="B777" s="21"/>
      <c r="C777" s="21"/>
      <c r="D777" s="21"/>
      <c r="E777" s="22"/>
      <c r="F777" s="2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5.5" customHeight="1" x14ac:dyDescent="0.3">
      <c r="A778" s="21"/>
      <c r="B778" s="21"/>
      <c r="C778" s="21"/>
      <c r="D778" s="21"/>
      <c r="E778" s="22"/>
      <c r="F778" s="2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5.5" customHeight="1" x14ac:dyDescent="0.3">
      <c r="A779" s="21"/>
      <c r="B779" s="21"/>
      <c r="C779" s="21"/>
      <c r="D779" s="21"/>
      <c r="E779" s="22"/>
      <c r="F779" s="2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5.5" customHeight="1" x14ac:dyDescent="0.3">
      <c r="A780" s="21"/>
      <c r="B780" s="21"/>
      <c r="C780" s="21"/>
      <c r="D780" s="21"/>
      <c r="E780" s="22"/>
      <c r="F780" s="2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5.5" customHeight="1" x14ac:dyDescent="0.3">
      <c r="A781" s="21"/>
      <c r="B781" s="21"/>
      <c r="C781" s="21"/>
      <c r="D781" s="21"/>
      <c r="E781" s="22"/>
      <c r="F781" s="2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5.5" customHeight="1" x14ac:dyDescent="0.3">
      <c r="A782" s="21"/>
      <c r="B782" s="21"/>
      <c r="C782" s="21"/>
      <c r="D782" s="21"/>
      <c r="E782" s="22"/>
      <c r="F782" s="2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5.5" customHeight="1" x14ac:dyDescent="0.3">
      <c r="A783" s="21"/>
      <c r="B783" s="21"/>
      <c r="C783" s="21"/>
      <c r="D783" s="21"/>
      <c r="E783" s="22"/>
      <c r="F783" s="2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5.5" customHeight="1" x14ac:dyDescent="0.3">
      <c r="A784" s="21"/>
      <c r="B784" s="21"/>
      <c r="C784" s="21"/>
      <c r="D784" s="21"/>
      <c r="E784" s="22"/>
      <c r="F784" s="2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5.5" customHeight="1" x14ac:dyDescent="0.3">
      <c r="A785" s="21"/>
      <c r="B785" s="21"/>
      <c r="C785" s="21"/>
      <c r="D785" s="21"/>
      <c r="E785" s="22"/>
      <c r="F785" s="2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5.5" customHeight="1" x14ac:dyDescent="0.3">
      <c r="A786" s="21"/>
      <c r="B786" s="21"/>
      <c r="C786" s="21"/>
      <c r="D786" s="21"/>
      <c r="E786" s="22"/>
      <c r="F786" s="2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5.5" customHeight="1" x14ac:dyDescent="0.3">
      <c r="A787" s="21"/>
      <c r="B787" s="21"/>
      <c r="C787" s="21"/>
      <c r="D787" s="21"/>
      <c r="E787" s="22"/>
      <c r="F787" s="2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5.5" customHeight="1" x14ac:dyDescent="0.3">
      <c r="A788" s="21"/>
      <c r="B788" s="21"/>
      <c r="C788" s="21"/>
      <c r="D788" s="21"/>
      <c r="E788" s="22"/>
      <c r="F788" s="2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5.5" customHeight="1" x14ac:dyDescent="0.3">
      <c r="A789" s="21"/>
      <c r="B789" s="21"/>
      <c r="C789" s="21"/>
      <c r="D789" s="21"/>
      <c r="E789" s="22"/>
      <c r="F789" s="2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5.5" customHeight="1" x14ac:dyDescent="0.3">
      <c r="A790" s="21"/>
      <c r="B790" s="21"/>
      <c r="C790" s="21"/>
      <c r="D790" s="21"/>
      <c r="E790" s="22"/>
      <c r="F790" s="2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5.5" customHeight="1" x14ac:dyDescent="0.3">
      <c r="A791" s="21"/>
      <c r="B791" s="21"/>
      <c r="C791" s="21"/>
      <c r="D791" s="21"/>
      <c r="E791" s="22"/>
      <c r="F791" s="2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5.5" customHeight="1" x14ac:dyDescent="0.3">
      <c r="A792" s="21"/>
      <c r="B792" s="21"/>
      <c r="C792" s="21"/>
      <c r="D792" s="21"/>
      <c r="E792" s="22"/>
      <c r="F792" s="2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5.5" customHeight="1" x14ac:dyDescent="0.3">
      <c r="A793" s="21"/>
      <c r="B793" s="21"/>
      <c r="C793" s="21"/>
      <c r="D793" s="21"/>
      <c r="E793" s="22"/>
      <c r="F793" s="2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5.5" customHeight="1" x14ac:dyDescent="0.3">
      <c r="A794" s="21"/>
      <c r="B794" s="21"/>
      <c r="C794" s="21"/>
      <c r="D794" s="21"/>
      <c r="E794" s="22"/>
      <c r="F794" s="2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5.5" customHeight="1" x14ac:dyDescent="0.3">
      <c r="A795" s="21"/>
      <c r="B795" s="21"/>
      <c r="C795" s="21"/>
      <c r="D795" s="21"/>
      <c r="E795" s="22"/>
      <c r="F795" s="2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5.5" customHeight="1" x14ac:dyDescent="0.3">
      <c r="A796" s="21"/>
      <c r="B796" s="21"/>
      <c r="C796" s="21"/>
      <c r="D796" s="21"/>
      <c r="E796" s="22"/>
      <c r="F796" s="2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5.5" customHeight="1" x14ac:dyDescent="0.3">
      <c r="A797" s="21"/>
      <c r="B797" s="21"/>
      <c r="C797" s="21"/>
      <c r="D797" s="21"/>
      <c r="E797" s="22"/>
      <c r="F797" s="2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5.5" customHeight="1" x14ac:dyDescent="0.3">
      <c r="A798" s="21"/>
      <c r="B798" s="21"/>
      <c r="C798" s="21"/>
      <c r="D798" s="21"/>
      <c r="E798" s="22"/>
      <c r="F798" s="2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5.5" customHeight="1" x14ac:dyDescent="0.3">
      <c r="A799" s="21"/>
      <c r="B799" s="21"/>
      <c r="C799" s="21"/>
      <c r="D799" s="21"/>
      <c r="E799" s="22"/>
      <c r="F799" s="2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5.5" customHeight="1" x14ac:dyDescent="0.3">
      <c r="A800" s="21"/>
      <c r="B800" s="21"/>
      <c r="C800" s="21"/>
      <c r="D800" s="21"/>
      <c r="E800" s="22"/>
      <c r="F800" s="2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5.5" customHeight="1" x14ac:dyDescent="0.3">
      <c r="A801" s="21"/>
      <c r="B801" s="21"/>
      <c r="C801" s="21"/>
      <c r="D801" s="21"/>
      <c r="E801" s="22"/>
      <c r="F801" s="2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5.5" customHeight="1" x14ac:dyDescent="0.3">
      <c r="A802" s="21"/>
      <c r="B802" s="21"/>
      <c r="C802" s="21"/>
      <c r="D802" s="21"/>
      <c r="E802" s="22"/>
      <c r="F802" s="2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5.5" customHeight="1" x14ac:dyDescent="0.3">
      <c r="A803" s="21"/>
      <c r="B803" s="21"/>
      <c r="C803" s="21"/>
      <c r="D803" s="21"/>
      <c r="E803" s="22"/>
      <c r="F803" s="2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5.5" customHeight="1" x14ac:dyDescent="0.3">
      <c r="A804" s="21"/>
      <c r="B804" s="21"/>
      <c r="C804" s="21"/>
      <c r="D804" s="21"/>
      <c r="E804" s="22"/>
      <c r="F804" s="2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5.5" customHeight="1" x14ac:dyDescent="0.3">
      <c r="A805" s="21"/>
      <c r="B805" s="21"/>
      <c r="C805" s="21"/>
      <c r="D805" s="21"/>
      <c r="E805" s="22"/>
      <c r="F805" s="2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5.5" customHeight="1" x14ac:dyDescent="0.3">
      <c r="A806" s="21"/>
      <c r="B806" s="21"/>
      <c r="C806" s="21"/>
      <c r="D806" s="21"/>
      <c r="E806" s="22"/>
      <c r="F806" s="2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5.5" customHeight="1" x14ac:dyDescent="0.3">
      <c r="A807" s="21"/>
      <c r="B807" s="21"/>
      <c r="C807" s="21"/>
      <c r="D807" s="21"/>
      <c r="E807" s="22"/>
      <c r="F807" s="2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5.5" customHeight="1" x14ac:dyDescent="0.3">
      <c r="A808" s="21"/>
      <c r="B808" s="21"/>
      <c r="C808" s="21"/>
      <c r="D808" s="21"/>
      <c r="E808" s="22"/>
      <c r="F808" s="2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5.5" customHeight="1" x14ac:dyDescent="0.3">
      <c r="A809" s="21"/>
      <c r="B809" s="21"/>
      <c r="C809" s="21"/>
      <c r="D809" s="21"/>
      <c r="E809" s="22"/>
      <c r="F809" s="2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5.5" customHeight="1" x14ac:dyDescent="0.3">
      <c r="A810" s="21"/>
      <c r="B810" s="21"/>
      <c r="C810" s="21"/>
      <c r="D810" s="21"/>
      <c r="E810" s="22"/>
      <c r="F810" s="2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5.5" customHeight="1" x14ac:dyDescent="0.3">
      <c r="A811" s="21"/>
      <c r="B811" s="21"/>
      <c r="C811" s="21"/>
      <c r="D811" s="21"/>
      <c r="E811" s="22"/>
      <c r="F811" s="2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5.5" customHeight="1" x14ac:dyDescent="0.3">
      <c r="A812" s="21"/>
      <c r="B812" s="21"/>
      <c r="C812" s="21"/>
      <c r="D812" s="21"/>
      <c r="E812" s="22"/>
      <c r="F812" s="2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5.5" customHeight="1" x14ac:dyDescent="0.3">
      <c r="A813" s="21"/>
      <c r="B813" s="21"/>
      <c r="C813" s="21"/>
      <c r="D813" s="21"/>
      <c r="E813" s="22"/>
      <c r="F813" s="2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5.5" customHeight="1" x14ac:dyDescent="0.3">
      <c r="A814" s="21"/>
      <c r="B814" s="21"/>
      <c r="C814" s="21"/>
      <c r="D814" s="21"/>
      <c r="E814" s="22"/>
      <c r="F814" s="2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5.5" customHeight="1" x14ac:dyDescent="0.3">
      <c r="A815" s="21"/>
      <c r="B815" s="21"/>
      <c r="C815" s="21"/>
      <c r="D815" s="21"/>
      <c r="E815" s="22"/>
      <c r="F815" s="2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5.5" customHeight="1" x14ac:dyDescent="0.3">
      <c r="A816" s="21"/>
      <c r="B816" s="21"/>
      <c r="C816" s="21"/>
      <c r="D816" s="21"/>
      <c r="E816" s="22"/>
      <c r="F816" s="2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5.5" customHeight="1" x14ac:dyDescent="0.3">
      <c r="A817" s="21"/>
      <c r="B817" s="21"/>
      <c r="C817" s="21"/>
      <c r="D817" s="21"/>
      <c r="E817" s="22"/>
      <c r="F817" s="2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5.5" customHeight="1" x14ac:dyDescent="0.3">
      <c r="A818" s="21"/>
      <c r="B818" s="21"/>
      <c r="C818" s="21"/>
      <c r="D818" s="21"/>
      <c r="E818" s="22"/>
      <c r="F818" s="2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5.5" customHeight="1" x14ac:dyDescent="0.3">
      <c r="A819" s="21"/>
      <c r="B819" s="21"/>
      <c r="C819" s="21"/>
      <c r="D819" s="21"/>
      <c r="E819" s="22"/>
      <c r="F819" s="2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5.5" customHeight="1" x14ac:dyDescent="0.3">
      <c r="A820" s="21"/>
      <c r="B820" s="21"/>
      <c r="C820" s="21"/>
      <c r="D820" s="21"/>
      <c r="E820" s="22"/>
      <c r="F820" s="2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5.5" customHeight="1" x14ac:dyDescent="0.3">
      <c r="A821" s="21"/>
      <c r="B821" s="21"/>
      <c r="C821" s="21"/>
      <c r="D821" s="21"/>
      <c r="E821" s="22"/>
      <c r="F821" s="2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5.5" customHeight="1" x14ac:dyDescent="0.3">
      <c r="A822" s="21"/>
      <c r="B822" s="21"/>
      <c r="C822" s="21"/>
      <c r="D822" s="21"/>
      <c r="E822" s="22"/>
      <c r="F822" s="2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5.5" customHeight="1" x14ac:dyDescent="0.3">
      <c r="A823" s="21"/>
      <c r="B823" s="21"/>
      <c r="C823" s="21"/>
      <c r="D823" s="21"/>
      <c r="E823" s="22"/>
      <c r="F823" s="2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5.5" customHeight="1" x14ac:dyDescent="0.3">
      <c r="A824" s="21"/>
      <c r="B824" s="21"/>
      <c r="C824" s="21"/>
      <c r="D824" s="21"/>
      <c r="E824" s="22"/>
      <c r="F824" s="2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5.5" customHeight="1" x14ac:dyDescent="0.3">
      <c r="A825" s="21"/>
      <c r="B825" s="21"/>
      <c r="C825" s="21"/>
      <c r="D825" s="21"/>
      <c r="E825" s="22"/>
      <c r="F825" s="2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5.5" customHeight="1" x14ac:dyDescent="0.3">
      <c r="A826" s="21"/>
      <c r="B826" s="21"/>
      <c r="C826" s="21"/>
      <c r="D826" s="21"/>
      <c r="E826" s="22"/>
      <c r="F826" s="2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5.5" customHeight="1" x14ac:dyDescent="0.3">
      <c r="A827" s="21"/>
      <c r="B827" s="21"/>
      <c r="C827" s="21"/>
      <c r="D827" s="21"/>
      <c r="E827" s="22"/>
      <c r="F827" s="2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5.5" customHeight="1" x14ac:dyDescent="0.3">
      <c r="A828" s="21"/>
      <c r="B828" s="21"/>
      <c r="C828" s="21"/>
      <c r="D828" s="21"/>
      <c r="E828" s="22"/>
      <c r="F828" s="2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5.5" customHeight="1" x14ac:dyDescent="0.3">
      <c r="A829" s="21"/>
      <c r="B829" s="21"/>
      <c r="C829" s="21"/>
      <c r="D829" s="21"/>
      <c r="E829" s="22"/>
      <c r="F829" s="2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5.5" customHeight="1" x14ac:dyDescent="0.3">
      <c r="A830" s="21"/>
      <c r="B830" s="21"/>
      <c r="C830" s="21"/>
      <c r="D830" s="21"/>
      <c r="E830" s="22"/>
      <c r="F830" s="2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5.5" customHeight="1" x14ac:dyDescent="0.3">
      <c r="A831" s="21"/>
      <c r="B831" s="21"/>
      <c r="C831" s="21"/>
      <c r="D831" s="21"/>
      <c r="E831" s="22"/>
      <c r="F831" s="2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5.5" customHeight="1" x14ac:dyDescent="0.3">
      <c r="A832" s="21"/>
      <c r="B832" s="21"/>
      <c r="C832" s="21"/>
      <c r="D832" s="21"/>
      <c r="E832" s="22"/>
      <c r="F832" s="2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5.5" customHeight="1" x14ac:dyDescent="0.3">
      <c r="A833" s="21"/>
      <c r="B833" s="21"/>
      <c r="C833" s="21"/>
      <c r="D833" s="21"/>
      <c r="E833" s="22"/>
      <c r="F833" s="2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5.5" customHeight="1" x14ac:dyDescent="0.3">
      <c r="A834" s="21"/>
      <c r="B834" s="21"/>
      <c r="C834" s="21"/>
      <c r="D834" s="21"/>
      <c r="E834" s="22"/>
      <c r="F834" s="2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5.5" customHeight="1" x14ac:dyDescent="0.3">
      <c r="A835" s="21"/>
      <c r="B835" s="21"/>
      <c r="C835" s="21"/>
      <c r="D835" s="21"/>
      <c r="E835" s="22"/>
      <c r="F835" s="2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5.5" customHeight="1" x14ac:dyDescent="0.3">
      <c r="A836" s="21"/>
      <c r="B836" s="21"/>
      <c r="C836" s="21"/>
      <c r="D836" s="21"/>
      <c r="E836" s="22"/>
      <c r="F836" s="2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5.5" customHeight="1" x14ac:dyDescent="0.3">
      <c r="A837" s="21"/>
      <c r="B837" s="21"/>
      <c r="C837" s="21"/>
      <c r="D837" s="21"/>
      <c r="E837" s="22"/>
      <c r="F837" s="2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5.5" customHeight="1" x14ac:dyDescent="0.3">
      <c r="A838" s="21"/>
      <c r="B838" s="21"/>
      <c r="C838" s="21"/>
      <c r="D838" s="21"/>
      <c r="E838" s="22"/>
      <c r="F838" s="2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5.5" customHeight="1" x14ac:dyDescent="0.3">
      <c r="A839" s="21"/>
      <c r="B839" s="21"/>
      <c r="C839" s="21"/>
      <c r="D839" s="21"/>
      <c r="E839" s="22"/>
      <c r="F839" s="2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5.5" customHeight="1" x14ac:dyDescent="0.3">
      <c r="A840" s="21"/>
      <c r="B840" s="21"/>
      <c r="C840" s="21"/>
      <c r="D840" s="21"/>
      <c r="E840" s="22"/>
      <c r="F840" s="2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5.5" customHeight="1" x14ac:dyDescent="0.3">
      <c r="A841" s="21"/>
      <c r="B841" s="21"/>
      <c r="C841" s="21"/>
      <c r="D841" s="21"/>
      <c r="E841" s="22"/>
      <c r="F841" s="2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5.5" customHeight="1" x14ac:dyDescent="0.3">
      <c r="A842" s="21"/>
      <c r="B842" s="21"/>
      <c r="C842" s="21"/>
      <c r="D842" s="21"/>
      <c r="E842" s="22"/>
      <c r="F842" s="2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5.5" customHeight="1" x14ac:dyDescent="0.3">
      <c r="A843" s="21"/>
      <c r="B843" s="21"/>
      <c r="C843" s="21"/>
      <c r="D843" s="21"/>
      <c r="E843" s="22"/>
      <c r="F843" s="2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5.5" customHeight="1" x14ac:dyDescent="0.3">
      <c r="A844" s="21"/>
      <c r="B844" s="21"/>
      <c r="C844" s="21"/>
      <c r="D844" s="21"/>
      <c r="E844" s="22"/>
      <c r="F844" s="2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5.5" customHeight="1" x14ac:dyDescent="0.3">
      <c r="A845" s="21"/>
      <c r="B845" s="21"/>
      <c r="C845" s="21"/>
      <c r="D845" s="21"/>
      <c r="E845" s="22"/>
      <c r="F845" s="2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5.5" customHeight="1" x14ac:dyDescent="0.3">
      <c r="A846" s="21"/>
      <c r="B846" s="21"/>
      <c r="C846" s="21"/>
      <c r="D846" s="21"/>
      <c r="E846" s="22"/>
      <c r="F846" s="2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5.5" customHeight="1" x14ac:dyDescent="0.3">
      <c r="A847" s="21"/>
      <c r="B847" s="21"/>
      <c r="C847" s="21"/>
      <c r="D847" s="21"/>
      <c r="E847" s="22"/>
      <c r="F847" s="2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5.5" customHeight="1" x14ac:dyDescent="0.3">
      <c r="A848" s="21"/>
      <c r="B848" s="21"/>
      <c r="C848" s="21"/>
      <c r="D848" s="21"/>
      <c r="E848" s="22"/>
      <c r="F848" s="2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5.5" customHeight="1" x14ac:dyDescent="0.3">
      <c r="A849" s="21"/>
      <c r="B849" s="21"/>
      <c r="C849" s="21"/>
      <c r="D849" s="21"/>
      <c r="E849" s="22"/>
      <c r="F849" s="2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5.5" customHeight="1" x14ac:dyDescent="0.3">
      <c r="A850" s="21"/>
      <c r="B850" s="21"/>
      <c r="C850" s="21"/>
      <c r="D850" s="21"/>
      <c r="E850" s="22"/>
      <c r="F850" s="2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5.5" customHeight="1" x14ac:dyDescent="0.3">
      <c r="A851" s="21"/>
      <c r="B851" s="21"/>
      <c r="C851" s="21"/>
      <c r="D851" s="21"/>
      <c r="E851" s="22"/>
      <c r="F851" s="2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5.5" customHeight="1" x14ac:dyDescent="0.3">
      <c r="A852" s="21"/>
      <c r="B852" s="21"/>
      <c r="C852" s="21"/>
      <c r="D852" s="21"/>
      <c r="E852" s="22"/>
      <c r="F852" s="2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5.5" customHeight="1" x14ac:dyDescent="0.3">
      <c r="A853" s="21"/>
      <c r="B853" s="21"/>
      <c r="C853" s="21"/>
      <c r="D853" s="21"/>
      <c r="E853" s="22"/>
      <c r="F853" s="2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5.5" customHeight="1" x14ac:dyDescent="0.3">
      <c r="A854" s="21"/>
      <c r="B854" s="21"/>
      <c r="C854" s="21"/>
      <c r="D854" s="21"/>
      <c r="E854" s="22"/>
      <c r="F854" s="2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5.5" customHeight="1" x14ac:dyDescent="0.3">
      <c r="A855" s="21"/>
      <c r="B855" s="21"/>
      <c r="C855" s="21"/>
      <c r="D855" s="21"/>
      <c r="E855" s="22"/>
      <c r="F855" s="2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5.5" customHeight="1" x14ac:dyDescent="0.3">
      <c r="A856" s="21"/>
      <c r="B856" s="21"/>
      <c r="C856" s="21"/>
      <c r="D856" s="21"/>
      <c r="E856" s="22"/>
      <c r="F856" s="2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5.5" customHeight="1" x14ac:dyDescent="0.3">
      <c r="A857" s="21"/>
      <c r="B857" s="21"/>
      <c r="C857" s="21"/>
      <c r="D857" s="21"/>
      <c r="E857" s="22"/>
      <c r="F857" s="2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5.5" customHeight="1" x14ac:dyDescent="0.3">
      <c r="A858" s="21"/>
      <c r="B858" s="21"/>
      <c r="C858" s="21"/>
      <c r="D858" s="21"/>
      <c r="E858" s="22"/>
      <c r="F858" s="2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5.5" customHeight="1" x14ac:dyDescent="0.3">
      <c r="A859" s="21"/>
      <c r="B859" s="21"/>
      <c r="C859" s="21"/>
      <c r="D859" s="21"/>
      <c r="E859" s="22"/>
      <c r="F859" s="2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5.5" customHeight="1" x14ac:dyDescent="0.3">
      <c r="A860" s="21"/>
      <c r="B860" s="21"/>
      <c r="C860" s="21"/>
      <c r="D860" s="21"/>
      <c r="E860" s="22"/>
      <c r="F860" s="2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5.5" customHeight="1" x14ac:dyDescent="0.3">
      <c r="A861" s="21"/>
      <c r="B861" s="21"/>
      <c r="C861" s="21"/>
      <c r="D861" s="21"/>
      <c r="E861" s="22"/>
      <c r="F861" s="2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5.5" customHeight="1" x14ac:dyDescent="0.3">
      <c r="A862" s="21"/>
      <c r="B862" s="21"/>
      <c r="C862" s="21"/>
      <c r="D862" s="21"/>
      <c r="E862" s="22"/>
      <c r="F862" s="2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5.5" customHeight="1" x14ac:dyDescent="0.3">
      <c r="A863" s="21"/>
      <c r="B863" s="21"/>
      <c r="C863" s="21"/>
      <c r="D863" s="21"/>
      <c r="E863" s="22"/>
      <c r="F863" s="2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5.5" customHeight="1" x14ac:dyDescent="0.3">
      <c r="A864" s="21"/>
      <c r="B864" s="21"/>
      <c r="C864" s="21"/>
      <c r="D864" s="21"/>
      <c r="E864" s="22"/>
      <c r="F864" s="2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5.5" customHeight="1" x14ac:dyDescent="0.3">
      <c r="A865" s="21"/>
      <c r="B865" s="21"/>
      <c r="C865" s="21"/>
      <c r="D865" s="21"/>
      <c r="E865" s="22"/>
      <c r="F865" s="2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5.5" customHeight="1" x14ac:dyDescent="0.3">
      <c r="A866" s="21"/>
      <c r="B866" s="21"/>
      <c r="C866" s="21"/>
      <c r="D866" s="21"/>
      <c r="E866" s="22"/>
      <c r="F866" s="2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5.5" customHeight="1" x14ac:dyDescent="0.3">
      <c r="A867" s="21"/>
      <c r="B867" s="21"/>
      <c r="C867" s="21"/>
      <c r="D867" s="21"/>
      <c r="E867" s="22"/>
      <c r="F867" s="2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5.5" customHeight="1" x14ac:dyDescent="0.3">
      <c r="A868" s="21"/>
      <c r="B868" s="21"/>
      <c r="C868" s="21"/>
      <c r="D868" s="21"/>
      <c r="E868" s="22"/>
      <c r="F868" s="2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5.5" customHeight="1" x14ac:dyDescent="0.3">
      <c r="A869" s="21"/>
      <c r="B869" s="21"/>
      <c r="C869" s="21"/>
      <c r="D869" s="21"/>
      <c r="E869" s="22"/>
      <c r="F869" s="2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5.5" customHeight="1" x14ac:dyDescent="0.3">
      <c r="A870" s="21"/>
      <c r="B870" s="21"/>
      <c r="C870" s="21"/>
      <c r="D870" s="21"/>
      <c r="E870" s="22"/>
      <c r="F870" s="2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5.5" customHeight="1" x14ac:dyDescent="0.3">
      <c r="A871" s="21"/>
      <c r="B871" s="21"/>
      <c r="C871" s="21"/>
      <c r="D871" s="21"/>
      <c r="E871" s="22"/>
      <c r="F871" s="2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5.5" customHeight="1" x14ac:dyDescent="0.3">
      <c r="A872" s="21"/>
      <c r="B872" s="21"/>
      <c r="C872" s="21"/>
      <c r="D872" s="21"/>
      <c r="E872" s="22"/>
      <c r="F872" s="2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5.5" customHeight="1" x14ac:dyDescent="0.3">
      <c r="A873" s="21"/>
      <c r="B873" s="21"/>
      <c r="C873" s="21"/>
      <c r="D873" s="21"/>
      <c r="E873" s="22"/>
      <c r="F873" s="2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5.5" customHeight="1" x14ac:dyDescent="0.3">
      <c r="A874" s="21"/>
      <c r="B874" s="21"/>
      <c r="C874" s="21"/>
      <c r="D874" s="21"/>
      <c r="E874" s="22"/>
      <c r="F874" s="2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5.5" customHeight="1" x14ac:dyDescent="0.3">
      <c r="A875" s="21"/>
      <c r="B875" s="21"/>
      <c r="C875" s="21"/>
      <c r="D875" s="21"/>
      <c r="E875" s="22"/>
      <c r="F875" s="2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5.5" customHeight="1" x14ac:dyDescent="0.3">
      <c r="A876" s="21"/>
      <c r="B876" s="21"/>
      <c r="C876" s="21"/>
      <c r="D876" s="21"/>
      <c r="E876" s="22"/>
      <c r="F876" s="2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5.5" customHeight="1" x14ac:dyDescent="0.3">
      <c r="A877" s="21"/>
      <c r="B877" s="21"/>
      <c r="C877" s="21"/>
      <c r="D877" s="21"/>
      <c r="E877" s="22"/>
      <c r="F877" s="2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5.5" customHeight="1" x14ac:dyDescent="0.3">
      <c r="A878" s="21"/>
      <c r="B878" s="21"/>
      <c r="C878" s="21"/>
      <c r="D878" s="21"/>
      <c r="E878" s="22"/>
      <c r="F878" s="2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5.5" customHeight="1" x14ac:dyDescent="0.3">
      <c r="A879" s="21"/>
      <c r="B879" s="21"/>
      <c r="C879" s="21"/>
      <c r="D879" s="21"/>
      <c r="E879" s="22"/>
      <c r="F879" s="2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5.5" customHeight="1" x14ac:dyDescent="0.3">
      <c r="A880" s="21"/>
      <c r="B880" s="21"/>
      <c r="C880" s="21"/>
      <c r="D880" s="21"/>
      <c r="E880" s="22"/>
      <c r="F880" s="2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5.5" customHeight="1" x14ac:dyDescent="0.3">
      <c r="A881" s="21"/>
      <c r="B881" s="21"/>
      <c r="C881" s="21"/>
      <c r="D881" s="21"/>
      <c r="E881" s="22"/>
      <c r="F881" s="2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5.5" customHeight="1" x14ac:dyDescent="0.3">
      <c r="A882" s="21"/>
      <c r="B882" s="21"/>
      <c r="C882" s="21"/>
      <c r="D882" s="21"/>
      <c r="E882" s="22"/>
      <c r="F882" s="2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5.5" customHeight="1" x14ac:dyDescent="0.3">
      <c r="A883" s="21"/>
      <c r="B883" s="21"/>
      <c r="C883" s="21"/>
      <c r="D883" s="21"/>
      <c r="E883" s="22"/>
      <c r="F883" s="2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5.5" customHeight="1" x14ac:dyDescent="0.3">
      <c r="A884" s="21"/>
      <c r="B884" s="21"/>
      <c r="C884" s="21"/>
      <c r="D884" s="21"/>
      <c r="E884" s="22"/>
      <c r="F884" s="2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5.5" customHeight="1" x14ac:dyDescent="0.3">
      <c r="A885" s="21"/>
      <c r="B885" s="21"/>
      <c r="C885" s="21"/>
      <c r="D885" s="21"/>
      <c r="E885" s="22"/>
      <c r="F885" s="2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5.5" customHeight="1" x14ac:dyDescent="0.3">
      <c r="A886" s="21"/>
      <c r="B886" s="21"/>
      <c r="C886" s="21"/>
      <c r="D886" s="21"/>
      <c r="E886" s="22"/>
      <c r="F886" s="2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5.5" customHeight="1" x14ac:dyDescent="0.3">
      <c r="A887" s="21"/>
      <c r="B887" s="21"/>
      <c r="C887" s="21"/>
      <c r="D887" s="21"/>
      <c r="E887" s="22"/>
      <c r="F887" s="2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5.5" customHeight="1" x14ac:dyDescent="0.3">
      <c r="A888" s="21"/>
      <c r="B888" s="21"/>
      <c r="C888" s="21"/>
      <c r="D888" s="21"/>
      <c r="E888" s="22"/>
      <c r="F888" s="2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5.5" customHeight="1" x14ac:dyDescent="0.3">
      <c r="A889" s="21"/>
      <c r="B889" s="21"/>
      <c r="C889" s="21"/>
      <c r="D889" s="21"/>
      <c r="E889" s="22"/>
      <c r="F889" s="2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5.5" customHeight="1" x14ac:dyDescent="0.3">
      <c r="A890" s="21"/>
      <c r="B890" s="21"/>
      <c r="C890" s="21"/>
      <c r="D890" s="21"/>
      <c r="E890" s="22"/>
      <c r="F890" s="2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5.5" customHeight="1" x14ac:dyDescent="0.3">
      <c r="A891" s="21"/>
      <c r="B891" s="21"/>
      <c r="C891" s="21"/>
      <c r="D891" s="21"/>
      <c r="E891" s="22"/>
      <c r="F891" s="2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5.5" customHeight="1" x14ac:dyDescent="0.3">
      <c r="A892" s="21"/>
      <c r="B892" s="21"/>
      <c r="C892" s="21"/>
      <c r="D892" s="21"/>
      <c r="E892" s="22"/>
      <c r="F892" s="2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5.5" customHeight="1" x14ac:dyDescent="0.3">
      <c r="A893" s="21"/>
      <c r="B893" s="21"/>
      <c r="C893" s="21"/>
      <c r="D893" s="21"/>
      <c r="E893" s="22"/>
      <c r="F893" s="2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5.5" customHeight="1" x14ac:dyDescent="0.3">
      <c r="A894" s="21"/>
      <c r="B894" s="21"/>
      <c r="C894" s="21"/>
      <c r="D894" s="21"/>
      <c r="E894" s="22"/>
      <c r="F894" s="2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5.5" customHeight="1" x14ac:dyDescent="0.3">
      <c r="A895" s="21"/>
      <c r="B895" s="21"/>
      <c r="C895" s="21"/>
      <c r="D895" s="21"/>
      <c r="E895" s="22"/>
      <c r="F895" s="2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5.5" customHeight="1" x14ac:dyDescent="0.3">
      <c r="A896" s="21"/>
      <c r="B896" s="21"/>
      <c r="C896" s="21"/>
      <c r="D896" s="21"/>
      <c r="E896" s="22"/>
      <c r="F896" s="2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5.5" customHeight="1" x14ac:dyDescent="0.3">
      <c r="A897" s="21"/>
      <c r="B897" s="21"/>
      <c r="C897" s="21"/>
      <c r="D897" s="21"/>
      <c r="E897" s="22"/>
      <c r="F897" s="2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5.5" customHeight="1" x14ac:dyDescent="0.3">
      <c r="A898" s="21"/>
      <c r="B898" s="21"/>
      <c r="C898" s="21"/>
      <c r="D898" s="21"/>
      <c r="E898" s="22"/>
      <c r="F898" s="2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5.5" customHeight="1" x14ac:dyDescent="0.3">
      <c r="A899" s="21"/>
      <c r="B899" s="21"/>
      <c r="C899" s="21"/>
      <c r="D899" s="21"/>
      <c r="E899" s="22"/>
      <c r="F899" s="2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5.5" customHeight="1" x14ac:dyDescent="0.3">
      <c r="A900" s="21"/>
      <c r="B900" s="21"/>
      <c r="C900" s="21"/>
      <c r="D900" s="21"/>
      <c r="E900" s="22"/>
      <c r="F900" s="2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5.5" customHeight="1" x14ac:dyDescent="0.3">
      <c r="A901" s="21"/>
      <c r="B901" s="21"/>
      <c r="C901" s="21"/>
      <c r="D901" s="21"/>
      <c r="E901" s="22"/>
      <c r="F901" s="2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5.5" customHeight="1" x14ac:dyDescent="0.3">
      <c r="A902" s="21"/>
      <c r="B902" s="21"/>
      <c r="C902" s="21"/>
      <c r="D902" s="21"/>
      <c r="E902" s="22"/>
      <c r="F902" s="2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5.5" customHeight="1" x14ac:dyDescent="0.3">
      <c r="A903" s="21"/>
      <c r="B903" s="21"/>
      <c r="C903" s="21"/>
      <c r="D903" s="21"/>
      <c r="E903" s="22"/>
      <c r="F903" s="2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5.5" customHeight="1" x14ac:dyDescent="0.3">
      <c r="A904" s="21"/>
      <c r="B904" s="21"/>
      <c r="C904" s="21"/>
      <c r="D904" s="21"/>
      <c r="E904" s="22"/>
      <c r="F904" s="2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5.5" customHeight="1" x14ac:dyDescent="0.3">
      <c r="A905" s="21"/>
      <c r="B905" s="21"/>
      <c r="C905" s="21"/>
      <c r="D905" s="21"/>
      <c r="E905" s="22"/>
      <c r="F905" s="2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5.5" customHeight="1" x14ac:dyDescent="0.3">
      <c r="A906" s="21"/>
      <c r="B906" s="21"/>
      <c r="C906" s="21"/>
      <c r="D906" s="21"/>
      <c r="E906" s="22"/>
      <c r="F906" s="2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5.5" customHeight="1" x14ac:dyDescent="0.3">
      <c r="A907" s="21"/>
      <c r="B907" s="21"/>
      <c r="C907" s="21"/>
      <c r="D907" s="21"/>
      <c r="E907" s="22"/>
      <c r="F907" s="2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5.5" customHeight="1" x14ac:dyDescent="0.3">
      <c r="A908" s="21"/>
      <c r="B908" s="21"/>
      <c r="C908" s="21"/>
      <c r="D908" s="21"/>
      <c r="E908" s="22"/>
      <c r="F908" s="2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5.5" customHeight="1" x14ac:dyDescent="0.3">
      <c r="A909" s="21"/>
      <c r="B909" s="21"/>
      <c r="C909" s="21"/>
      <c r="D909" s="21"/>
      <c r="E909" s="22"/>
      <c r="F909" s="2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5.5" customHeight="1" x14ac:dyDescent="0.3">
      <c r="A910" s="21"/>
      <c r="B910" s="21"/>
      <c r="C910" s="21"/>
      <c r="D910" s="21"/>
      <c r="E910" s="22"/>
      <c r="F910" s="2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5.5" customHeight="1" x14ac:dyDescent="0.3">
      <c r="A911" s="21"/>
      <c r="B911" s="21"/>
      <c r="C911" s="21"/>
      <c r="D911" s="21"/>
      <c r="E911" s="22"/>
      <c r="F911" s="2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5.5" customHeight="1" x14ac:dyDescent="0.3">
      <c r="A912" s="21"/>
      <c r="B912" s="21"/>
      <c r="C912" s="21"/>
      <c r="D912" s="21"/>
      <c r="E912" s="22"/>
      <c r="F912" s="2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5.5" customHeight="1" x14ac:dyDescent="0.3">
      <c r="A913" s="21"/>
      <c r="B913" s="21"/>
      <c r="C913" s="21"/>
      <c r="D913" s="21"/>
      <c r="E913" s="22"/>
      <c r="F913" s="2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5.5" customHeight="1" x14ac:dyDescent="0.3">
      <c r="A914" s="21"/>
      <c r="B914" s="21"/>
      <c r="C914" s="21"/>
      <c r="D914" s="21"/>
      <c r="E914" s="22"/>
      <c r="F914" s="2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5.5" customHeight="1" x14ac:dyDescent="0.3">
      <c r="A915" s="21"/>
      <c r="B915" s="21"/>
      <c r="C915" s="21"/>
      <c r="D915" s="21"/>
      <c r="E915" s="22"/>
      <c r="F915" s="2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5.5" customHeight="1" x14ac:dyDescent="0.3">
      <c r="A916" s="21"/>
      <c r="B916" s="21"/>
      <c r="C916" s="21"/>
      <c r="D916" s="21"/>
      <c r="E916" s="22"/>
      <c r="F916" s="2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5.5" customHeight="1" x14ac:dyDescent="0.3">
      <c r="A917" s="21"/>
      <c r="B917" s="21"/>
      <c r="C917" s="21"/>
      <c r="D917" s="21"/>
      <c r="E917" s="22"/>
      <c r="F917" s="2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5.5" customHeight="1" x14ac:dyDescent="0.3">
      <c r="A918" s="21"/>
      <c r="B918" s="21"/>
      <c r="C918" s="21"/>
      <c r="D918" s="21"/>
      <c r="E918" s="22"/>
      <c r="F918" s="2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5.5" customHeight="1" x14ac:dyDescent="0.3">
      <c r="A919" s="21"/>
      <c r="B919" s="21"/>
      <c r="C919" s="21"/>
      <c r="D919" s="21"/>
      <c r="E919" s="22"/>
      <c r="F919" s="2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5.5" customHeight="1" x14ac:dyDescent="0.3">
      <c r="A920" s="21"/>
      <c r="B920" s="21"/>
      <c r="C920" s="21"/>
      <c r="D920" s="21"/>
      <c r="E920" s="22"/>
      <c r="F920" s="2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5.5" customHeight="1" x14ac:dyDescent="0.3">
      <c r="A921" s="21"/>
      <c r="B921" s="21"/>
      <c r="C921" s="21"/>
      <c r="D921" s="21"/>
      <c r="E921" s="22"/>
      <c r="F921" s="2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5.5" customHeight="1" x14ac:dyDescent="0.3">
      <c r="A922" s="21"/>
      <c r="B922" s="21"/>
      <c r="C922" s="21"/>
      <c r="D922" s="21"/>
      <c r="E922" s="22"/>
      <c r="F922" s="2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5.5" customHeight="1" x14ac:dyDescent="0.3">
      <c r="A923" s="21"/>
      <c r="B923" s="21"/>
      <c r="C923" s="21"/>
      <c r="D923" s="21"/>
      <c r="E923" s="22"/>
      <c r="F923" s="2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5.5" customHeight="1" x14ac:dyDescent="0.3">
      <c r="A924" s="21"/>
      <c r="B924" s="21"/>
      <c r="C924" s="21"/>
      <c r="D924" s="21"/>
      <c r="E924" s="22"/>
      <c r="F924" s="2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5.5" customHeight="1" x14ac:dyDescent="0.3">
      <c r="A925" s="21"/>
      <c r="B925" s="21"/>
      <c r="C925" s="21"/>
      <c r="D925" s="21"/>
      <c r="E925" s="22"/>
      <c r="F925" s="2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5.5" customHeight="1" x14ac:dyDescent="0.3">
      <c r="A926" s="21"/>
      <c r="B926" s="21"/>
      <c r="C926" s="21"/>
      <c r="D926" s="21"/>
      <c r="E926" s="22"/>
      <c r="F926" s="2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5.5" customHeight="1" x14ac:dyDescent="0.3">
      <c r="A927" s="21"/>
      <c r="B927" s="21"/>
      <c r="C927" s="21"/>
      <c r="D927" s="21"/>
      <c r="E927" s="22"/>
      <c r="F927" s="2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5.5" customHeight="1" x14ac:dyDescent="0.3">
      <c r="A928" s="21"/>
      <c r="B928" s="21"/>
      <c r="C928" s="21"/>
      <c r="D928" s="21"/>
      <c r="E928" s="22"/>
      <c r="F928" s="2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5.5" customHeight="1" x14ac:dyDescent="0.3">
      <c r="A929" s="21"/>
      <c r="B929" s="21"/>
      <c r="C929" s="21"/>
      <c r="D929" s="21"/>
      <c r="E929" s="22"/>
      <c r="F929" s="2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5.5" customHeight="1" x14ac:dyDescent="0.3">
      <c r="A930" s="21"/>
      <c r="B930" s="21"/>
      <c r="C930" s="21"/>
      <c r="D930" s="21"/>
      <c r="E930" s="22"/>
      <c r="F930" s="2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5.5" customHeight="1" x14ac:dyDescent="0.3">
      <c r="A931" s="21"/>
      <c r="B931" s="21"/>
      <c r="C931" s="21"/>
      <c r="D931" s="21"/>
      <c r="E931" s="22"/>
      <c r="F931" s="2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5.5" customHeight="1" x14ac:dyDescent="0.3">
      <c r="A932" s="21"/>
      <c r="B932" s="21"/>
      <c r="C932" s="21"/>
      <c r="D932" s="21"/>
      <c r="E932" s="22"/>
      <c r="F932" s="2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5.5" customHeight="1" x14ac:dyDescent="0.3">
      <c r="A933" s="21"/>
      <c r="B933" s="21"/>
      <c r="C933" s="21"/>
      <c r="D933" s="21"/>
      <c r="E933" s="22"/>
      <c r="F933" s="2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5.5" customHeight="1" x14ac:dyDescent="0.3">
      <c r="A934" s="21"/>
      <c r="B934" s="21"/>
      <c r="C934" s="21"/>
      <c r="D934" s="21"/>
      <c r="E934" s="22"/>
      <c r="F934" s="2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5.5" customHeight="1" x14ac:dyDescent="0.3">
      <c r="A935" s="21"/>
      <c r="B935" s="21"/>
      <c r="C935" s="21"/>
      <c r="D935" s="21"/>
      <c r="E935" s="22"/>
      <c r="F935" s="2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5.5" customHeight="1" x14ac:dyDescent="0.3">
      <c r="A936" s="21"/>
      <c r="B936" s="21"/>
      <c r="C936" s="21"/>
      <c r="D936" s="21"/>
      <c r="E936" s="22"/>
      <c r="F936" s="2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5.5" customHeight="1" x14ac:dyDescent="0.3">
      <c r="A937" s="21"/>
      <c r="B937" s="21"/>
      <c r="C937" s="21"/>
      <c r="D937" s="21"/>
      <c r="E937" s="22"/>
      <c r="F937" s="2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5.5" customHeight="1" x14ac:dyDescent="0.3">
      <c r="A938" s="21"/>
      <c r="B938" s="21"/>
      <c r="C938" s="21"/>
      <c r="D938" s="21"/>
      <c r="E938" s="22"/>
      <c r="F938" s="2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5.5" customHeight="1" x14ac:dyDescent="0.3">
      <c r="A939" s="21"/>
      <c r="B939" s="21"/>
      <c r="C939" s="21"/>
      <c r="D939" s="21"/>
      <c r="E939" s="22"/>
      <c r="F939" s="2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5.5" customHeight="1" x14ac:dyDescent="0.3">
      <c r="A940" s="21"/>
      <c r="B940" s="21"/>
      <c r="C940" s="21"/>
      <c r="D940" s="21"/>
      <c r="E940" s="22"/>
      <c r="F940" s="2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5.5" customHeight="1" x14ac:dyDescent="0.3">
      <c r="A941" s="21"/>
      <c r="B941" s="21"/>
      <c r="C941" s="21"/>
      <c r="D941" s="21"/>
      <c r="E941" s="22"/>
      <c r="F941" s="2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5.5" customHeight="1" x14ac:dyDescent="0.3">
      <c r="A942" s="21"/>
      <c r="B942" s="21"/>
      <c r="C942" s="21"/>
      <c r="D942" s="21"/>
      <c r="E942" s="22"/>
      <c r="F942" s="2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5.5" customHeight="1" x14ac:dyDescent="0.3">
      <c r="A943" s="21"/>
      <c r="B943" s="21"/>
      <c r="C943" s="21"/>
      <c r="D943" s="21"/>
      <c r="E943" s="22"/>
      <c r="F943" s="2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5.5" customHeight="1" x14ac:dyDescent="0.3">
      <c r="A944" s="21"/>
      <c r="B944" s="21"/>
      <c r="C944" s="21"/>
      <c r="D944" s="21"/>
      <c r="E944" s="22"/>
      <c r="F944" s="2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5.5" customHeight="1" x14ac:dyDescent="0.3">
      <c r="A945" s="21"/>
      <c r="B945" s="21"/>
      <c r="C945" s="21"/>
      <c r="D945" s="21"/>
      <c r="E945" s="22"/>
      <c r="F945" s="2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5.5" customHeight="1" x14ac:dyDescent="0.3">
      <c r="A946" s="21"/>
      <c r="B946" s="21"/>
      <c r="C946" s="21"/>
      <c r="D946" s="21"/>
      <c r="E946" s="22"/>
      <c r="F946" s="2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5.5" customHeight="1" x14ac:dyDescent="0.3">
      <c r="A947" s="21"/>
      <c r="B947" s="21"/>
      <c r="C947" s="21"/>
      <c r="D947" s="21"/>
      <c r="E947" s="22"/>
      <c r="F947" s="2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5.5" customHeight="1" x14ac:dyDescent="0.3">
      <c r="A948" s="21"/>
      <c r="B948" s="21"/>
      <c r="C948" s="21"/>
      <c r="D948" s="21"/>
      <c r="E948" s="22"/>
      <c r="F948" s="2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5.5" customHeight="1" x14ac:dyDescent="0.3">
      <c r="A949" s="21"/>
      <c r="B949" s="21"/>
      <c r="C949" s="21"/>
      <c r="D949" s="21"/>
      <c r="E949" s="22"/>
      <c r="F949" s="2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5.5" customHeight="1" x14ac:dyDescent="0.3">
      <c r="A950" s="21"/>
      <c r="B950" s="21"/>
      <c r="C950" s="21"/>
      <c r="D950" s="21"/>
      <c r="E950" s="22"/>
      <c r="F950" s="2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5.5" customHeight="1" x14ac:dyDescent="0.3">
      <c r="A951" s="21"/>
      <c r="B951" s="21"/>
      <c r="C951" s="21"/>
      <c r="D951" s="21"/>
      <c r="E951" s="22"/>
      <c r="F951" s="2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5.5" customHeight="1" x14ac:dyDescent="0.3">
      <c r="A952" s="21"/>
      <c r="B952" s="21"/>
      <c r="C952" s="21"/>
      <c r="D952" s="21"/>
      <c r="E952" s="22"/>
      <c r="F952" s="2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5.5" customHeight="1" x14ac:dyDescent="0.3">
      <c r="A953" s="21"/>
      <c r="B953" s="21"/>
      <c r="C953" s="21"/>
      <c r="D953" s="21"/>
      <c r="E953" s="22"/>
      <c r="F953" s="2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5.5" customHeight="1" x14ac:dyDescent="0.3">
      <c r="A954" s="21"/>
      <c r="B954" s="21"/>
      <c r="C954" s="21"/>
      <c r="D954" s="21"/>
      <c r="E954" s="22"/>
      <c r="F954" s="2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5.5" customHeight="1" x14ac:dyDescent="0.3">
      <c r="A955" s="21"/>
      <c r="B955" s="21"/>
      <c r="C955" s="21"/>
      <c r="D955" s="21"/>
      <c r="E955" s="22"/>
      <c r="F955" s="2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5.5" customHeight="1" x14ac:dyDescent="0.3">
      <c r="A956" s="21"/>
      <c r="B956" s="21"/>
      <c r="C956" s="21"/>
      <c r="D956" s="21"/>
      <c r="E956" s="22"/>
      <c r="F956" s="2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5.5" customHeight="1" x14ac:dyDescent="0.3">
      <c r="A957" s="21"/>
      <c r="B957" s="21"/>
      <c r="C957" s="21"/>
      <c r="D957" s="21"/>
      <c r="E957" s="22"/>
      <c r="F957" s="2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5.5" customHeight="1" x14ac:dyDescent="0.3">
      <c r="A958" s="21"/>
      <c r="B958" s="21"/>
      <c r="C958" s="21"/>
      <c r="D958" s="21"/>
      <c r="E958" s="22"/>
      <c r="F958" s="2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5.5" customHeight="1" x14ac:dyDescent="0.3">
      <c r="A959" s="21"/>
      <c r="B959" s="21"/>
      <c r="C959" s="21"/>
      <c r="D959" s="21"/>
      <c r="E959" s="22"/>
      <c r="F959" s="2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5.5" customHeight="1" x14ac:dyDescent="0.3">
      <c r="A960" s="21"/>
      <c r="B960" s="21"/>
      <c r="C960" s="21"/>
      <c r="D960" s="21"/>
      <c r="E960" s="22"/>
      <c r="F960" s="2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5.5" customHeight="1" x14ac:dyDescent="0.3">
      <c r="A961" s="21"/>
      <c r="B961" s="21"/>
      <c r="C961" s="21"/>
      <c r="D961" s="21"/>
      <c r="E961" s="22"/>
      <c r="F961" s="2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5.5" customHeight="1" x14ac:dyDescent="0.3">
      <c r="A962" s="21"/>
      <c r="B962" s="21"/>
      <c r="C962" s="21"/>
      <c r="D962" s="21"/>
      <c r="E962" s="22"/>
      <c r="F962" s="2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5.5" customHeight="1" x14ac:dyDescent="0.3">
      <c r="A963" s="21"/>
      <c r="B963" s="21"/>
      <c r="C963" s="21"/>
      <c r="D963" s="21"/>
      <c r="E963" s="22"/>
      <c r="F963" s="2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5.5" customHeight="1" x14ac:dyDescent="0.3">
      <c r="A964" s="21"/>
      <c r="B964" s="21"/>
      <c r="C964" s="21"/>
      <c r="D964" s="21"/>
      <c r="E964" s="22"/>
      <c r="F964" s="2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5.5" customHeight="1" x14ac:dyDescent="0.3">
      <c r="A965" s="21"/>
      <c r="B965" s="21"/>
      <c r="C965" s="21"/>
      <c r="D965" s="21"/>
      <c r="E965" s="22"/>
      <c r="F965" s="2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5.5" customHeight="1" x14ac:dyDescent="0.3">
      <c r="A966" s="21"/>
      <c r="B966" s="21"/>
      <c r="C966" s="21"/>
      <c r="D966" s="21"/>
      <c r="E966" s="22"/>
      <c r="F966" s="2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5.5" customHeight="1" x14ac:dyDescent="0.3">
      <c r="A967" s="21"/>
      <c r="B967" s="21"/>
      <c r="C967" s="21"/>
      <c r="D967" s="21"/>
      <c r="E967" s="22"/>
      <c r="F967" s="2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5.5" customHeight="1" x14ac:dyDescent="0.3">
      <c r="A968" s="21"/>
      <c r="B968" s="21"/>
      <c r="C968" s="21"/>
      <c r="D968" s="21"/>
      <c r="E968" s="22"/>
      <c r="F968" s="2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5.5" customHeight="1" x14ac:dyDescent="0.3">
      <c r="A969" s="21"/>
      <c r="B969" s="21"/>
      <c r="C969" s="21"/>
      <c r="D969" s="21"/>
      <c r="E969" s="22"/>
      <c r="F969" s="2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5.5" customHeight="1" x14ac:dyDescent="0.3">
      <c r="A970" s="21"/>
      <c r="B970" s="21"/>
      <c r="C970" s="21"/>
      <c r="D970" s="21"/>
      <c r="E970" s="22"/>
      <c r="F970" s="2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5.5" customHeight="1" x14ac:dyDescent="0.3">
      <c r="A971" s="21"/>
      <c r="B971" s="21"/>
      <c r="C971" s="21"/>
      <c r="D971" s="21"/>
      <c r="E971" s="22"/>
      <c r="F971" s="2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5.5" customHeight="1" x14ac:dyDescent="0.3">
      <c r="A972" s="21"/>
      <c r="B972" s="21"/>
      <c r="C972" s="21"/>
      <c r="D972" s="21"/>
      <c r="E972" s="22"/>
      <c r="F972" s="2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5.5" customHeight="1" x14ac:dyDescent="0.3">
      <c r="A973" s="21"/>
      <c r="B973" s="21"/>
      <c r="C973" s="21"/>
      <c r="D973" s="21"/>
      <c r="E973" s="22"/>
      <c r="F973" s="2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5.5" customHeight="1" x14ac:dyDescent="0.3">
      <c r="A974" s="21"/>
      <c r="B974" s="21"/>
      <c r="C974" s="21"/>
      <c r="D974" s="21"/>
      <c r="E974" s="22"/>
      <c r="F974" s="2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5.5" customHeight="1" x14ac:dyDescent="0.3">
      <c r="A975" s="21"/>
      <c r="B975" s="21"/>
      <c r="C975" s="21"/>
      <c r="D975" s="21"/>
      <c r="E975" s="22"/>
      <c r="F975" s="2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5.5" customHeight="1" x14ac:dyDescent="0.3">
      <c r="A976" s="21"/>
      <c r="B976" s="21"/>
      <c r="C976" s="21"/>
      <c r="D976" s="21"/>
      <c r="E976" s="22"/>
      <c r="F976" s="2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5.5" customHeight="1" x14ac:dyDescent="0.3">
      <c r="A977" s="21"/>
      <c r="B977" s="21"/>
      <c r="C977" s="21"/>
      <c r="D977" s="21"/>
      <c r="E977" s="22"/>
      <c r="F977" s="2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5.5" customHeight="1" x14ac:dyDescent="0.3">
      <c r="A978" s="21"/>
      <c r="B978" s="21"/>
      <c r="C978" s="21"/>
      <c r="D978" s="21"/>
      <c r="E978" s="22"/>
      <c r="F978" s="2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5.5" customHeight="1" x14ac:dyDescent="0.3">
      <c r="A979" s="21"/>
      <c r="B979" s="21"/>
      <c r="C979" s="21"/>
      <c r="D979" s="21"/>
      <c r="E979" s="22"/>
      <c r="F979" s="2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5.5" customHeight="1" x14ac:dyDescent="0.3">
      <c r="A980" s="21"/>
      <c r="B980" s="21"/>
      <c r="C980" s="21"/>
      <c r="D980" s="21"/>
      <c r="E980" s="22"/>
      <c r="F980" s="2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5.5" customHeight="1" x14ac:dyDescent="0.3">
      <c r="A981" s="21"/>
      <c r="B981" s="21"/>
      <c r="C981" s="21"/>
      <c r="D981" s="21"/>
      <c r="E981" s="22"/>
      <c r="F981" s="2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5.5" customHeight="1" x14ac:dyDescent="0.3">
      <c r="A982" s="21"/>
      <c r="B982" s="21"/>
      <c r="C982" s="21"/>
      <c r="D982" s="21"/>
      <c r="E982" s="22"/>
      <c r="F982" s="2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5.5" customHeight="1" x14ac:dyDescent="0.3">
      <c r="A983" s="21"/>
      <c r="B983" s="21"/>
      <c r="C983" s="21"/>
      <c r="D983" s="21"/>
      <c r="E983" s="22"/>
      <c r="F983" s="2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5.5" customHeight="1" x14ac:dyDescent="0.3">
      <c r="A984" s="21"/>
      <c r="B984" s="21"/>
      <c r="C984" s="21"/>
      <c r="D984" s="21"/>
      <c r="E984" s="22"/>
      <c r="F984" s="2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5.5" customHeight="1" x14ac:dyDescent="0.3">
      <c r="A985" s="21"/>
      <c r="B985" s="21"/>
      <c r="C985" s="21"/>
      <c r="D985" s="21"/>
      <c r="E985" s="22"/>
      <c r="F985" s="2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5.5" customHeight="1" x14ac:dyDescent="0.3">
      <c r="A986" s="21"/>
      <c r="B986" s="21"/>
      <c r="C986" s="21"/>
      <c r="D986" s="21"/>
      <c r="E986" s="22"/>
      <c r="F986" s="2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5.5" customHeight="1" x14ac:dyDescent="0.3">
      <c r="A987" s="21"/>
      <c r="B987" s="21"/>
      <c r="C987" s="21"/>
      <c r="D987" s="21"/>
      <c r="E987" s="22"/>
      <c r="F987" s="2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5.5" customHeight="1" x14ac:dyDescent="0.3">
      <c r="A988" s="21"/>
      <c r="B988" s="21"/>
      <c r="C988" s="21"/>
      <c r="D988" s="21"/>
      <c r="E988" s="22"/>
      <c r="F988" s="2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5.5" customHeight="1" x14ac:dyDescent="0.3">
      <c r="A989" s="21"/>
      <c r="B989" s="21"/>
      <c r="C989" s="21"/>
      <c r="D989" s="21"/>
      <c r="E989" s="22"/>
      <c r="F989" s="2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5.5" customHeight="1" x14ac:dyDescent="0.3">
      <c r="A990" s="21"/>
      <c r="B990" s="21"/>
      <c r="C990" s="21"/>
      <c r="D990" s="21"/>
      <c r="E990" s="22"/>
      <c r="F990" s="2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5.5" customHeight="1" x14ac:dyDescent="0.3">
      <c r="A991" s="21"/>
      <c r="B991" s="21"/>
      <c r="C991" s="21"/>
      <c r="D991" s="21"/>
      <c r="E991" s="22"/>
      <c r="F991" s="2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5.5" customHeight="1" x14ac:dyDescent="0.3">
      <c r="A992" s="21"/>
      <c r="B992" s="21"/>
      <c r="C992" s="21"/>
      <c r="D992" s="21"/>
      <c r="E992" s="22"/>
      <c r="F992" s="2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5.5" customHeight="1" x14ac:dyDescent="0.3">
      <c r="A993" s="21"/>
      <c r="B993" s="21"/>
      <c r="C993" s="21"/>
      <c r="D993" s="21"/>
      <c r="E993" s="22"/>
      <c r="F993" s="2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5.5" customHeight="1" x14ac:dyDescent="0.3">
      <c r="A994" s="21"/>
      <c r="B994" s="21"/>
      <c r="C994" s="21"/>
      <c r="D994" s="21"/>
      <c r="E994" s="22"/>
      <c r="F994" s="2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5.5" customHeight="1" x14ac:dyDescent="0.3">
      <c r="A995" s="21"/>
      <c r="B995" s="21"/>
      <c r="C995" s="21"/>
      <c r="D995" s="21"/>
      <c r="E995" s="22"/>
      <c r="F995" s="2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5.5" customHeight="1" x14ac:dyDescent="0.3">
      <c r="A996" s="21"/>
      <c r="B996" s="21"/>
      <c r="C996" s="21"/>
      <c r="D996" s="21"/>
      <c r="E996" s="22"/>
      <c r="F996" s="2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5.5" customHeight="1" x14ac:dyDescent="0.3">
      <c r="A997" s="21"/>
      <c r="B997" s="21"/>
      <c r="C997" s="21"/>
      <c r="D997" s="21"/>
      <c r="E997" s="22"/>
      <c r="F997" s="2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5.5" customHeight="1" x14ac:dyDescent="0.3">
      <c r="A998" s="21"/>
      <c r="B998" s="21"/>
      <c r="C998" s="21"/>
      <c r="D998" s="21"/>
      <c r="E998" s="22"/>
      <c r="F998" s="2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5.5" customHeight="1" x14ac:dyDescent="0.3">
      <c r="A999" s="21"/>
      <c r="B999" s="21"/>
      <c r="C999" s="21"/>
      <c r="D999" s="21"/>
      <c r="E999" s="22"/>
      <c r="F999" s="2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5.5" customHeight="1" x14ac:dyDescent="0.3">
      <c r="A1000" s="21"/>
      <c r="B1000" s="21"/>
      <c r="C1000" s="21"/>
      <c r="D1000" s="21"/>
      <c r="E1000" s="22"/>
      <c r="F1000" s="2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hyperlinks>
    <hyperlink ref="A1" location="Combinatorics!A1" display="&lt;- back to Combinatorics" xr:uid="{00000000-0004-0000-0900-000000000000}"/>
  </hyperlink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5.33203125" style="30" customWidth="1"/>
    <col min="2" max="2" width="7.33203125" style="30" customWidth="1"/>
    <col min="3" max="3" width="3.1640625" style="30" customWidth="1"/>
    <col min="4" max="26" width="10.83203125" style="30" customWidth="1"/>
    <col min="27" max="16384" width="11.1640625" style="30"/>
  </cols>
  <sheetData>
    <row r="1" spans="1:26" ht="25.5" customHeight="1" x14ac:dyDescent="0.3">
      <c r="A1" s="28" t="s">
        <v>129</v>
      </c>
      <c r="B1" s="28" t="s">
        <v>130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 t="s">
        <v>38</v>
      </c>
      <c r="B2" s="33" t="s">
        <v>131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33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 t="s">
        <v>131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 t="s">
        <v>132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38" t="s">
        <v>133</v>
      </c>
      <c r="C9" s="39" t="s">
        <v>134</v>
      </c>
      <c r="D9" s="28" t="s">
        <v>135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38" t="s">
        <v>136</v>
      </c>
      <c r="C10" s="39" t="s">
        <v>134</v>
      </c>
      <c r="D10" s="28" t="s">
        <v>137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38" t="s">
        <v>138</v>
      </c>
      <c r="C11" s="39" t="s">
        <v>134</v>
      </c>
      <c r="D11" s="28" t="s">
        <v>139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38" t="s">
        <v>140</v>
      </c>
      <c r="C12" s="39" t="s">
        <v>134</v>
      </c>
      <c r="D12" s="28" t="s">
        <v>141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38" t="s">
        <v>133</v>
      </c>
      <c r="C13" s="39" t="s">
        <v>134</v>
      </c>
      <c r="D13" s="28" t="s">
        <v>142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B2" r:id="rId1" xr:uid="{00000000-0004-0000-0A00-000000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3" width="10.83203125" style="30" customWidth="1"/>
    <col min="4" max="4" width="12.33203125" style="30" customWidth="1"/>
    <col min="5" max="26" width="10.83203125" style="30" customWidth="1"/>
    <col min="27" max="16384" width="11.1640625" style="30"/>
  </cols>
  <sheetData>
    <row r="1" spans="1:26" ht="25.5" customHeight="1" x14ac:dyDescent="0.3">
      <c r="A1" s="28" t="s">
        <v>38</v>
      </c>
      <c r="B1" s="33" t="s">
        <v>143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38"/>
      <c r="B2" s="38"/>
      <c r="C2" s="38" t="s">
        <v>144</v>
      </c>
      <c r="D2" s="38" t="s">
        <v>145</v>
      </c>
      <c r="E2" s="38" t="s">
        <v>146</v>
      </c>
      <c r="F2" s="38"/>
      <c r="G2" s="38" t="s">
        <v>147</v>
      </c>
      <c r="H2" s="38" t="s">
        <v>148</v>
      </c>
      <c r="I2" s="38" t="s">
        <v>149</v>
      </c>
      <c r="J2" s="38" t="s">
        <v>150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25.5" customHeight="1" x14ac:dyDescent="0.3">
      <c r="A3" s="28"/>
      <c r="B3" s="28" t="s">
        <v>151</v>
      </c>
      <c r="C3" s="28">
        <v>1</v>
      </c>
      <c r="D3" s="28">
        <v>1</v>
      </c>
      <c r="E3" s="28">
        <f t="shared" ref="E3:E38" si="0">die1_+die2_</f>
        <v>2</v>
      </c>
      <c r="F3" s="28"/>
      <c r="G3" s="28">
        <v>2</v>
      </c>
      <c r="H3" s="28">
        <f t="shared" ref="H3:H13" si="1">COUNTIFS(sum,i)</f>
        <v>1</v>
      </c>
      <c r="I3" s="28">
        <f t="shared" ref="I3:I13" si="2">Count/SUM(Count)</f>
        <v>2.7777777777777776E-2</v>
      </c>
      <c r="J3" s="28">
        <f>I3</f>
        <v>2.7777777777777776E-2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/>
      <c r="C4" s="28">
        <v>2</v>
      </c>
      <c r="D4" s="28">
        <v>1</v>
      </c>
      <c r="E4" s="28">
        <f t="shared" si="0"/>
        <v>3</v>
      </c>
      <c r="F4" s="28"/>
      <c r="G4" s="28">
        <v>3</v>
      </c>
      <c r="H4" s="28">
        <f t="shared" si="1"/>
        <v>2</v>
      </c>
      <c r="I4" s="28">
        <f t="shared" si="2"/>
        <v>5.5555555555555552E-2</v>
      </c>
      <c r="J4" s="28">
        <f t="shared" ref="J4:J13" si="3">I4+J3</f>
        <v>8.3333333333333329E-2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/>
      <c r="C5" s="28">
        <v>3</v>
      </c>
      <c r="D5" s="28">
        <v>1</v>
      </c>
      <c r="E5" s="28">
        <f t="shared" si="0"/>
        <v>4</v>
      </c>
      <c r="F5" s="28"/>
      <c r="G5" s="28">
        <v>4</v>
      </c>
      <c r="H5" s="28">
        <f t="shared" si="1"/>
        <v>3</v>
      </c>
      <c r="I5" s="28">
        <f t="shared" si="2"/>
        <v>8.3333333333333329E-2</v>
      </c>
      <c r="J5" s="28">
        <f t="shared" si="3"/>
        <v>0.16666666666666666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/>
      <c r="C6" s="28">
        <v>4</v>
      </c>
      <c r="D6" s="28">
        <v>1</v>
      </c>
      <c r="E6" s="28">
        <f t="shared" si="0"/>
        <v>5</v>
      </c>
      <c r="F6" s="28"/>
      <c r="G6" s="28">
        <v>5</v>
      </c>
      <c r="H6" s="28">
        <f t="shared" si="1"/>
        <v>4</v>
      </c>
      <c r="I6" s="28">
        <f t="shared" si="2"/>
        <v>0.1111111111111111</v>
      </c>
      <c r="J6" s="28">
        <f t="shared" si="3"/>
        <v>0.27777777777777779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/>
      <c r="C7" s="28">
        <v>5</v>
      </c>
      <c r="D7" s="28">
        <v>1</v>
      </c>
      <c r="E7" s="28">
        <f t="shared" si="0"/>
        <v>6</v>
      </c>
      <c r="F7" s="28"/>
      <c r="G7" s="28">
        <v>6</v>
      </c>
      <c r="H7" s="28">
        <f t="shared" si="1"/>
        <v>5</v>
      </c>
      <c r="I7" s="28">
        <f t="shared" si="2"/>
        <v>0.1388888888888889</v>
      </c>
      <c r="J7" s="28">
        <f t="shared" si="3"/>
        <v>0.41666666666666669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/>
      <c r="C8" s="28">
        <v>6</v>
      </c>
      <c r="D8" s="28">
        <v>1</v>
      </c>
      <c r="E8" s="28">
        <f t="shared" si="0"/>
        <v>7</v>
      </c>
      <c r="F8" s="28"/>
      <c r="G8" s="28">
        <v>7</v>
      </c>
      <c r="H8" s="28">
        <f t="shared" si="1"/>
        <v>6</v>
      </c>
      <c r="I8" s="28">
        <f t="shared" si="2"/>
        <v>0.16666666666666666</v>
      </c>
      <c r="J8" s="28">
        <f t="shared" si="3"/>
        <v>0.58333333333333337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/>
      <c r="C9" s="28">
        <v>1</v>
      </c>
      <c r="D9" s="28">
        <f t="shared" ref="D9:D38" si="4">D3+1</f>
        <v>2</v>
      </c>
      <c r="E9" s="28">
        <f t="shared" si="0"/>
        <v>3</v>
      </c>
      <c r="F9" s="28"/>
      <c r="G9" s="28">
        <v>8</v>
      </c>
      <c r="H9" s="28">
        <f t="shared" si="1"/>
        <v>5</v>
      </c>
      <c r="I9" s="28">
        <f t="shared" si="2"/>
        <v>0.1388888888888889</v>
      </c>
      <c r="J9" s="28">
        <f t="shared" si="3"/>
        <v>0.72222222222222232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/>
      <c r="C10" s="28">
        <v>2</v>
      </c>
      <c r="D10" s="28">
        <f t="shared" si="4"/>
        <v>2</v>
      </c>
      <c r="E10" s="28">
        <f t="shared" si="0"/>
        <v>4</v>
      </c>
      <c r="F10" s="28"/>
      <c r="G10" s="28">
        <v>9</v>
      </c>
      <c r="H10" s="28">
        <f t="shared" si="1"/>
        <v>4</v>
      </c>
      <c r="I10" s="28">
        <f t="shared" si="2"/>
        <v>0.1111111111111111</v>
      </c>
      <c r="J10" s="28">
        <f t="shared" si="3"/>
        <v>0.83333333333333348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>
        <v>3</v>
      </c>
      <c r="D11" s="28">
        <f t="shared" si="4"/>
        <v>2</v>
      </c>
      <c r="E11" s="28">
        <f t="shared" si="0"/>
        <v>5</v>
      </c>
      <c r="F11" s="28"/>
      <c r="G11" s="28">
        <v>10</v>
      </c>
      <c r="H11" s="28">
        <f t="shared" si="1"/>
        <v>3</v>
      </c>
      <c r="I11" s="28">
        <f t="shared" si="2"/>
        <v>8.3333333333333329E-2</v>
      </c>
      <c r="J11" s="28">
        <f t="shared" si="3"/>
        <v>0.91666666666666685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/>
      <c r="C12" s="28">
        <v>4</v>
      </c>
      <c r="D12" s="28">
        <f t="shared" si="4"/>
        <v>2</v>
      </c>
      <c r="E12" s="28">
        <f t="shared" si="0"/>
        <v>6</v>
      </c>
      <c r="F12" s="28"/>
      <c r="G12" s="28">
        <v>11</v>
      </c>
      <c r="H12" s="28">
        <f t="shared" si="1"/>
        <v>2</v>
      </c>
      <c r="I12" s="28">
        <f t="shared" si="2"/>
        <v>5.5555555555555552E-2</v>
      </c>
      <c r="J12" s="28">
        <f t="shared" si="3"/>
        <v>0.97222222222222243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>
        <v>5</v>
      </c>
      <c r="D13" s="28">
        <f t="shared" si="4"/>
        <v>2</v>
      </c>
      <c r="E13" s="28">
        <f t="shared" si="0"/>
        <v>7</v>
      </c>
      <c r="F13" s="28"/>
      <c r="G13" s="28">
        <v>12</v>
      </c>
      <c r="H13" s="28">
        <f t="shared" si="1"/>
        <v>1</v>
      </c>
      <c r="I13" s="28">
        <f t="shared" si="2"/>
        <v>2.7777777777777776E-2</v>
      </c>
      <c r="J13" s="28">
        <f t="shared" si="3"/>
        <v>1.0000000000000002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>
        <v>6</v>
      </c>
      <c r="D14" s="28">
        <f t="shared" si="4"/>
        <v>2</v>
      </c>
      <c r="E14" s="28">
        <f t="shared" si="0"/>
        <v>8</v>
      </c>
      <c r="F14" s="28"/>
      <c r="G14" s="38" t="s">
        <v>152</v>
      </c>
      <c r="H14" s="28">
        <f t="shared" ref="H14:I14" si="5">SUM(H3:H13)</f>
        <v>36</v>
      </c>
      <c r="I14" s="28">
        <f t="shared" si="5"/>
        <v>1.0000000000000002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>
        <v>1</v>
      </c>
      <c r="D15" s="28">
        <f t="shared" si="4"/>
        <v>3</v>
      </c>
      <c r="E15" s="28">
        <f t="shared" si="0"/>
        <v>4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>
        <v>2</v>
      </c>
      <c r="D16" s="28">
        <f t="shared" si="4"/>
        <v>3</v>
      </c>
      <c r="E16" s="28">
        <f t="shared" si="0"/>
        <v>5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>
        <v>3</v>
      </c>
      <c r="D17" s="28">
        <f t="shared" si="4"/>
        <v>3</v>
      </c>
      <c r="E17" s="28">
        <f t="shared" si="0"/>
        <v>6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>
        <v>4</v>
      </c>
      <c r="D18" s="28">
        <f t="shared" si="4"/>
        <v>3</v>
      </c>
      <c r="E18" s="28">
        <f t="shared" si="0"/>
        <v>7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>
        <v>5</v>
      </c>
      <c r="D19" s="28">
        <f t="shared" si="4"/>
        <v>3</v>
      </c>
      <c r="E19" s="28">
        <f t="shared" si="0"/>
        <v>8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>
        <v>6</v>
      </c>
      <c r="D20" s="28">
        <f t="shared" si="4"/>
        <v>3</v>
      </c>
      <c r="E20" s="28">
        <f t="shared" si="0"/>
        <v>9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>
        <v>1</v>
      </c>
      <c r="D21" s="28">
        <f t="shared" si="4"/>
        <v>4</v>
      </c>
      <c r="E21" s="28">
        <f t="shared" si="0"/>
        <v>5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>
        <v>2</v>
      </c>
      <c r="D22" s="28">
        <f t="shared" si="4"/>
        <v>4</v>
      </c>
      <c r="E22" s="28">
        <f t="shared" si="0"/>
        <v>6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>
        <v>3</v>
      </c>
      <c r="D23" s="28">
        <f t="shared" si="4"/>
        <v>4</v>
      </c>
      <c r="E23" s="28">
        <f t="shared" si="0"/>
        <v>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>
        <v>4</v>
      </c>
      <c r="D24" s="28">
        <f t="shared" si="4"/>
        <v>4</v>
      </c>
      <c r="E24" s="28">
        <f t="shared" si="0"/>
        <v>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>
        <v>5</v>
      </c>
      <c r="D25" s="28">
        <f t="shared" si="4"/>
        <v>4</v>
      </c>
      <c r="E25" s="28">
        <f t="shared" si="0"/>
        <v>9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>
        <v>6</v>
      </c>
      <c r="D26" s="28">
        <f t="shared" si="4"/>
        <v>4</v>
      </c>
      <c r="E26" s="28">
        <f t="shared" si="0"/>
        <v>10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>
        <v>1</v>
      </c>
      <c r="D27" s="28">
        <f t="shared" si="4"/>
        <v>5</v>
      </c>
      <c r="E27" s="28">
        <f t="shared" si="0"/>
        <v>6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>
        <v>2</v>
      </c>
      <c r="D28" s="28">
        <f t="shared" si="4"/>
        <v>5</v>
      </c>
      <c r="E28" s="28">
        <f t="shared" si="0"/>
        <v>7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>
        <v>3</v>
      </c>
      <c r="D29" s="28">
        <f t="shared" si="4"/>
        <v>5</v>
      </c>
      <c r="E29" s="28">
        <f t="shared" si="0"/>
        <v>8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>
        <v>4</v>
      </c>
      <c r="D30" s="28">
        <f t="shared" si="4"/>
        <v>5</v>
      </c>
      <c r="E30" s="28">
        <f t="shared" si="0"/>
        <v>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>
        <v>5</v>
      </c>
      <c r="D31" s="28">
        <f t="shared" si="4"/>
        <v>5</v>
      </c>
      <c r="E31" s="28">
        <f t="shared" si="0"/>
        <v>10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>
        <v>6</v>
      </c>
      <c r="D32" s="28">
        <f t="shared" si="4"/>
        <v>5</v>
      </c>
      <c r="E32" s="28">
        <f t="shared" si="0"/>
        <v>11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>
        <v>1</v>
      </c>
      <c r="D33" s="28">
        <f t="shared" si="4"/>
        <v>6</v>
      </c>
      <c r="E33" s="28">
        <f t="shared" si="0"/>
        <v>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>
        <v>2</v>
      </c>
      <c r="D34" s="28">
        <f t="shared" si="4"/>
        <v>6</v>
      </c>
      <c r="E34" s="28">
        <f t="shared" si="0"/>
        <v>8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>
        <v>3</v>
      </c>
      <c r="D35" s="28">
        <f t="shared" si="4"/>
        <v>6</v>
      </c>
      <c r="E35" s="28">
        <f t="shared" si="0"/>
        <v>9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>
        <v>4</v>
      </c>
      <c r="D36" s="28">
        <f t="shared" si="4"/>
        <v>6</v>
      </c>
      <c r="E36" s="28">
        <f t="shared" si="0"/>
        <v>10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>
        <v>5</v>
      </c>
      <c r="D37" s="28">
        <f t="shared" si="4"/>
        <v>6</v>
      </c>
      <c r="E37" s="28">
        <f t="shared" si="0"/>
        <v>11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>
        <v>6</v>
      </c>
      <c r="D38" s="28">
        <f t="shared" si="4"/>
        <v>6</v>
      </c>
      <c r="E38" s="28">
        <f t="shared" si="0"/>
        <v>12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B1" r:id="rId1" xr:uid="{00000000-0004-0000-0B00-000000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3" width="10.83203125" style="30" customWidth="1"/>
    <col min="4" max="4" width="12.33203125" style="30" customWidth="1"/>
    <col min="5" max="26" width="10.83203125" style="30" customWidth="1"/>
    <col min="27" max="16384" width="11.1640625" style="30"/>
  </cols>
  <sheetData>
    <row r="1" spans="1:26" ht="25.5" customHeight="1" x14ac:dyDescent="0.3">
      <c r="A1" s="28" t="s">
        <v>38</v>
      </c>
      <c r="B1" s="33" t="s">
        <v>153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28" t="s">
        <v>154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/>
      <c r="C4" s="28" t="s">
        <v>155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/>
      <c r="C5" s="28" t="s">
        <v>156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/>
      <c r="C6" s="28" t="s">
        <v>157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4">
      <c r="A7" s="28"/>
      <c r="B7" s="28"/>
      <c r="C7" s="28" t="s">
        <v>158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/>
      <c r="C8" s="28" t="s">
        <v>159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/>
      <c r="C9" s="28" t="s">
        <v>160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4">
      <c r="A10" s="28"/>
      <c r="B10" s="28"/>
      <c r="C10" s="28" t="s">
        <v>161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 t="s">
        <v>162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4">
      <c r="A12" s="28"/>
      <c r="B12" s="28"/>
      <c r="C12" s="28" t="s">
        <v>163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 t="s">
        <v>164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/>
      <c r="D15" s="34">
        <f>NORMSINV(0.9772)</f>
        <v>1.9990772149717688</v>
      </c>
      <c r="E15" s="35" t="s">
        <v>165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36">
        <f>_xlfn.NORM.S.DIST(2,1)</f>
        <v>0.97724986805182079</v>
      </c>
      <c r="E16" s="37" t="s">
        <v>166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B1" r:id="rId1" xr:uid="{00000000-0004-0000-0C00-000000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3" width="10.83203125" style="30" customWidth="1"/>
    <col min="4" max="4" width="12.33203125" style="30" customWidth="1"/>
    <col min="5" max="26" width="10.83203125" style="30" customWidth="1"/>
    <col min="27" max="16384" width="11.1640625" style="30"/>
  </cols>
  <sheetData>
    <row r="1" spans="1:26" ht="25.5" customHeight="1" x14ac:dyDescent="0.3">
      <c r="A1" s="28" t="s">
        <v>38</v>
      </c>
      <c r="B1" s="33" t="s">
        <v>167</v>
      </c>
      <c r="C1" s="33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28" t="s">
        <v>168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/>
      <c r="C4" s="28" t="s">
        <v>169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/>
      <c r="C5" s="28" t="s">
        <v>170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/>
      <c r="C6" s="28" t="s">
        <v>171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 t="s">
        <v>172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 t="s">
        <v>173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/>
      <c r="C12" s="28" t="s">
        <v>174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 t="s">
        <v>175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 t="s">
        <v>176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33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B1" r:id="rId1" xr:uid="{00000000-0004-0000-0D00-000000000000}"/>
  </hyperlinks>
  <pageMargins left="0.7" right="0.7" top="0.75" bottom="0.75" header="0" footer="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style="30" customWidth="1"/>
    <col min="27" max="16384" width="11.1640625" style="30"/>
  </cols>
  <sheetData>
    <row r="1" spans="1:26" ht="25.5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28" t="s">
        <v>177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 t="s">
        <v>178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 t="s">
        <v>179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/>
      <c r="C8" s="28" t="s">
        <v>180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/>
      <c r="C9" s="28" t="s">
        <v>181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/>
      <c r="C10" s="28" t="s">
        <v>182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 t="s">
        <v>183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/>
      <c r="C12" s="28" t="s">
        <v>184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 t="s">
        <v>185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 t="s">
        <v>186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 t="s">
        <v>187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style="30" customWidth="1"/>
    <col min="2" max="2" width="40" style="30" customWidth="1"/>
    <col min="3" max="3" width="12.6640625" style="30" customWidth="1"/>
    <col min="4" max="26" width="10.83203125" style="30" customWidth="1"/>
    <col min="27" max="16384" width="11.1640625" style="30"/>
  </cols>
  <sheetData>
    <row r="1" spans="1:26" ht="25.5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40" t="s">
        <v>188</v>
      </c>
      <c r="C2" s="40" t="s">
        <v>189</v>
      </c>
      <c r="D2" s="40" t="s">
        <v>190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>
        <v>1</v>
      </c>
      <c r="B3" s="32" t="s">
        <v>191</v>
      </c>
      <c r="C3" s="41"/>
      <c r="D3" s="42">
        <v>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>
        <v>2</v>
      </c>
      <c r="B4" s="32" t="s">
        <v>19</v>
      </c>
      <c r="C4" s="41"/>
      <c r="D4" s="42">
        <v>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>
        <v>3</v>
      </c>
      <c r="B5" s="32" t="s">
        <v>192</v>
      </c>
      <c r="C5" s="41"/>
      <c r="D5" s="42">
        <v>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>
        <v>4</v>
      </c>
      <c r="B6" s="32" t="s">
        <v>20</v>
      </c>
      <c r="C6" s="41"/>
      <c r="D6" s="42">
        <v>10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style="30" customWidth="1"/>
    <col min="2" max="2" width="18.5" style="30" customWidth="1"/>
    <col min="3" max="3" width="19.33203125" style="30" customWidth="1"/>
    <col min="4" max="26" width="10.83203125" style="30" customWidth="1"/>
    <col min="27" max="16384" width="11.1640625" style="30"/>
  </cols>
  <sheetData>
    <row r="1" spans="1:26" ht="25.5" customHeight="1" x14ac:dyDescent="0.3">
      <c r="A1" s="33" t="s">
        <v>193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28" t="s">
        <v>194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28" t="s">
        <v>195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 t="s">
        <v>196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 t="s">
        <v>197</v>
      </c>
      <c r="C6" s="52">
        <v>2000000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 t="s">
        <v>198</v>
      </c>
      <c r="C7" s="43">
        <v>0.03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 t="s">
        <v>199</v>
      </c>
      <c r="C8" s="43">
        <v>0.04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 t="s">
        <v>200</v>
      </c>
      <c r="C9" s="28">
        <v>10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A1" r:id="rId1" xr:uid="{00000000-0004-0000-1000-000000000000}"/>
  </hyperlink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style="30" customWidth="1"/>
    <col min="27" max="16384" width="11.1640625" style="30"/>
  </cols>
  <sheetData>
    <row r="1" spans="1:26" ht="25.5" customHeight="1" x14ac:dyDescent="0.3">
      <c r="A1" s="33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28" t="s">
        <v>201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28" t="s">
        <v>202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 t="s">
        <v>203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 t="s">
        <v>204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 t="s">
        <v>205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 t="s">
        <v>206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 t="s">
        <v>207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A1" r:id="rId1" xr:uid="{00000000-0004-0000-1100-000000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AB1000"/>
  <sheetViews>
    <sheetView workbookViewId="0"/>
  </sheetViews>
  <sheetFormatPr baseColWidth="10" defaultColWidth="11.1640625" defaultRowHeight="15" customHeight="1" x14ac:dyDescent="0.2"/>
  <cols>
    <col min="1" max="26" width="10.83203125" style="30" customWidth="1"/>
    <col min="27" max="28" width="10.5" style="30" customWidth="1"/>
    <col min="29" max="16384" width="11.1640625" style="30"/>
  </cols>
  <sheetData>
    <row r="1" spans="1:28" ht="25.5" customHeight="1" x14ac:dyDescent="0.3">
      <c r="A1" s="47" t="s">
        <v>192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 t="s">
        <v>208</v>
      </c>
      <c r="Z1" s="48"/>
      <c r="AA1" s="49" t="s">
        <v>209</v>
      </c>
      <c r="AB1" s="49" t="s">
        <v>210</v>
      </c>
    </row>
    <row r="2" spans="1:28" ht="25.5" customHeight="1" x14ac:dyDescent="0.3">
      <c r="A2" s="48"/>
      <c r="B2" s="48" t="s">
        <v>211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 t="s">
        <v>212</v>
      </c>
      <c r="Z2" s="48"/>
      <c r="AA2" s="50">
        <v>42156</v>
      </c>
      <c r="AB2" s="49">
        <v>263.07199100000003</v>
      </c>
    </row>
    <row r="3" spans="1:28" ht="25.5" customHeight="1" x14ac:dyDescent="0.3">
      <c r="A3" s="48"/>
      <c r="B3" s="48" t="s">
        <v>213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50">
        <v>42186</v>
      </c>
      <c r="AB3" s="49">
        <v>284.64999399999999</v>
      </c>
    </row>
    <row r="4" spans="1:28" ht="25.5" customHeight="1" x14ac:dyDescent="0.3">
      <c r="A4" s="48"/>
      <c r="B4" s="48" t="s">
        <v>214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50">
        <v>42217</v>
      </c>
      <c r="AB4" s="49">
        <v>230.05600000000001</v>
      </c>
    </row>
    <row r="5" spans="1:28" ht="25.5" customHeight="1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50">
        <v>42248</v>
      </c>
      <c r="AB5" s="49">
        <v>236.05999800000001</v>
      </c>
    </row>
    <row r="6" spans="1:28" ht="25.5" customHeight="1" x14ac:dyDescent="0.3">
      <c r="A6" s="48"/>
      <c r="B6" s="51" t="s">
        <v>215</v>
      </c>
      <c r="C6" s="51" t="s">
        <v>216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50">
        <v>42278</v>
      </c>
      <c r="AB6" s="49">
        <v>314.16598499999998</v>
      </c>
    </row>
    <row r="7" spans="1:28" ht="25.5" customHeight="1" x14ac:dyDescent="0.3">
      <c r="A7" s="48">
        <v>1</v>
      </c>
      <c r="B7" s="48">
        <v>1.0730810277686518</v>
      </c>
      <c r="C7" s="48">
        <v>2.4326445788939619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50">
        <v>42309</v>
      </c>
      <c r="AB7" s="49">
        <v>377.32101399999999</v>
      </c>
    </row>
    <row r="8" spans="1:28" ht="25.5" customHeight="1" x14ac:dyDescent="0.3">
      <c r="A8" s="48">
        <v>2</v>
      </c>
      <c r="B8" s="48">
        <v>1.9005342477034357</v>
      </c>
      <c r="C8" s="48">
        <v>22.185163044746211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50">
        <v>42339</v>
      </c>
      <c r="AB8" s="49">
        <v>430.56698599999999</v>
      </c>
    </row>
    <row r="9" spans="1:28" ht="25.5" customHeight="1" x14ac:dyDescent="0.3">
      <c r="A9" s="48">
        <v>3</v>
      </c>
      <c r="B9" s="48">
        <v>3.3301025546399567</v>
      </c>
      <c r="C9" s="48">
        <v>28.526856951180907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50">
        <v>42370</v>
      </c>
      <c r="AB9" s="49">
        <v>368.766998</v>
      </c>
    </row>
    <row r="10" spans="1:28" ht="25.5" customHeight="1" x14ac:dyDescent="0.3">
      <c r="A10" s="48">
        <v>4</v>
      </c>
      <c r="B10" s="48">
        <v>3.4939879341434801</v>
      </c>
      <c r="C10" s="48">
        <v>14.107359608625565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50">
        <v>42401</v>
      </c>
      <c r="AB10" s="49">
        <v>437.69699100000003</v>
      </c>
    </row>
    <row r="11" spans="1:28" ht="25.5" customHeight="1" x14ac:dyDescent="0.3">
      <c r="A11" s="48">
        <v>5</v>
      </c>
      <c r="B11" s="48">
        <v>4.038449938642569</v>
      </c>
      <c r="C11" s="48">
        <v>15725462.906497441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50">
        <v>42430</v>
      </c>
      <c r="AB11" s="49">
        <v>416.72900399999997</v>
      </c>
    </row>
    <row r="12" spans="1:28" ht="25.5" customHeight="1" x14ac:dyDescent="0.3">
      <c r="A12" s="48">
        <v>6</v>
      </c>
      <c r="B12" s="48">
        <v>4.7340588513241855</v>
      </c>
      <c r="C12" s="48">
        <v>535198.16231761349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50">
        <v>42461</v>
      </c>
      <c r="AB12" s="49">
        <v>448.317993</v>
      </c>
    </row>
    <row r="13" spans="1:28" ht="25.5" customHeight="1" x14ac:dyDescent="0.3">
      <c r="A13" s="48">
        <v>7</v>
      </c>
      <c r="B13" s="48">
        <v>8.0211772165370778</v>
      </c>
      <c r="C13" s="48">
        <v>2224454.4918967751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50">
        <v>42491</v>
      </c>
      <c r="AB13" s="49">
        <v>531.385986</v>
      </c>
    </row>
    <row r="14" spans="1:28" ht="25.5" customHeight="1" x14ac:dyDescent="0.3">
      <c r="A14" s="48">
        <v>8</v>
      </c>
      <c r="B14" s="48">
        <v>9.2388939512033268</v>
      </c>
      <c r="C14" s="48">
        <v>77414908467.15358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50">
        <v>42522</v>
      </c>
      <c r="AB14" s="49">
        <v>673.33697500000005</v>
      </c>
    </row>
    <row r="15" spans="1:28" ht="25.5" customHeight="1" x14ac:dyDescent="0.3">
      <c r="A15" s="48">
        <v>9</v>
      </c>
      <c r="B15" s="48">
        <v>12.513644819229569</v>
      </c>
      <c r="C15" s="48">
        <v>4.5641636425498281E+31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50">
        <v>42552</v>
      </c>
      <c r="AB15" s="49">
        <v>624.68102999999996</v>
      </c>
    </row>
    <row r="16" spans="1:28" ht="25.5" customHeight="1" x14ac:dyDescent="0.3">
      <c r="A16" s="48">
        <v>10</v>
      </c>
      <c r="B16" s="48">
        <v>20.34671569133198</v>
      </c>
      <c r="C16" s="48">
        <v>1.4117507173393427E+52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50">
        <v>42583</v>
      </c>
      <c r="AB16" s="49">
        <v>575.47198500000002</v>
      </c>
    </row>
    <row r="17" spans="1:28" ht="25.5" customHeight="1" x14ac:dyDescent="0.3">
      <c r="A17" s="48">
        <v>11</v>
      </c>
      <c r="B17" s="48">
        <v>27.063303511311666</v>
      </c>
      <c r="C17" s="48">
        <v>1.2811628440961916E+62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50">
        <v>42614</v>
      </c>
      <c r="AB17" s="49">
        <v>609.73498500000005</v>
      </c>
    </row>
    <row r="18" spans="1:28" ht="25.5" customHeight="1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50">
        <v>42644</v>
      </c>
      <c r="AB18" s="49">
        <v>700.97198500000002</v>
      </c>
    </row>
    <row r="19" spans="1:28" ht="25.5" customHeight="1" x14ac:dyDescent="0.3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50">
        <v>42675</v>
      </c>
      <c r="AB19" s="49">
        <v>745.69097899999997</v>
      </c>
    </row>
    <row r="20" spans="1:28" ht="25.5" customHeight="1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50">
        <v>42705</v>
      </c>
      <c r="AB20" s="49">
        <v>963.74298099999999</v>
      </c>
    </row>
    <row r="21" spans="1:28" ht="25.5" customHeight="1" x14ac:dyDescent="0.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50">
        <v>42736</v>
      </c>
      <c r="AB21" s="49">
        <v>970.40301499999998</v>
      </c>
    </row>
    <row r="22" spans="1:28" ht="25.5" customHeight="1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50">
        <v>42767</v>
      </c>
      <c r="AB22" s="49">
        <v>1179.969971</v>
      </c>
    </row>
    <row r="23" spans="1:28" ht="25.5" customHeight="1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50">
        <v>42795</v>
      </c>
      <c r="AB23" s="49">
        <v>1071.790039</v>
      </c>
    </row>
    <row r="24" spans="1:28" ht="25.5" customHeight="1" x14ac:dyDescent="0.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50">
        <v>42826</v>
      </c>
      <c r="AB24" s="49">
        <v>1347.8900149999999</v>
      </c>
    </row>
    <row r="25" spans="1:28" ht="25.5" customHeight="1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50">
        <v>42856</v>
      </c>
      <c r="AB25" s="49">
        <v>2286.4099120000001</v>
      </c>
    </row>
    <row r="26" spans="1:28" ht="25.5" customHeight="1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50">
        <v>42887</v>
      </c>
      <c r="AB26" s="49">
        <v>2480.8400879999999</v>
      </c>
    </row>
    <row r="27" spans="1:28" ht="25.5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50">
        <v>42917</v>
      </c>
      <c r="AB27" s="49">
        <v>2875.3400879999999</v>
      </c>
    </row>
    <row r="28" spans="1:28" ht="25.5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50">
        <v>42948</v>
      </c>
      <c r="AB28" s="49">
        <v>4703.3901370000003</v>
      </c>
    </row>
    <row r="29" spans="1:28" ht="25.5" customHeight="1" x14ac:dyDescent="0.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50">
        <v>42979</v>
      </c>
      <c r="AB29" s="49">
        <v>4338.7099609999996</v>
      </c>
    </row>
    <row r="30" spans="1:28" ht="25.5" customHeight="1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50">
        <v>43009</v>
      </c>
      <c r="AB30" s="49">
        <v>6468.3999020000001</v>
      </c>
    </row>
    <row r="31" spans="1:28" ht="25.5" customHeight="1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50">
        <v>43040</v>
      </c>
      <c r="AB31" s="49">
        <v>10233.599609000001</v>
      </c>
    </row>
    <row r="32" spans="1:28" ht="25.5" customHeight="1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50">
        <v>43070</v>
      </c>
      <c r="AB32" s="49">
        <v>14156.400390999999</v>
      </c>
    </row>
    <row r="33" spans="1:28" ht="25.5" customHeight="1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50">
        <v>43101</v>
      </c>
      <c r="AB33" s="49">
        <v>10221.099609000001</v>
      </c>
    </row>
    <row r="34" spans="1:28" ht="25.5" customHeight="1" x14ac:dyDescent="0.3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50">
        <v>43132</v>
      </c>
      <c r="AB34" s="49">
        <v>10397.900390999999</v>
      </c>
    </row>
    <row r="35" spans="1:28" ht="25.5" customHeight="1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50">
        <v>43160</v>
      </c>
      <c r="AB35" s="49">
        <v>6973.5297849999997</v>
      </c>
    </row>
    <row r="36" spans="1:28" ht="25.5" customHeight="1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50">
        <v>43191</v>
      </c>
      <c r="AB36" s="49">
        <v>9240.5498050000006</v>
      </c>
    </row>
    <row r="37" spans="1:28" ht="25.5" customHeight="1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50">
        <v>43221</v>
      </c>
      <c r="AB37" s="49">
        <v>7494.169922</v>
      </c>
    </row>
    <row r="38" spans="1:28" ht="25.5" customHeight="1" x14ac:dyDescent="0.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50">
        <v>43252</v>
      </c>
      <c r="AB38" s="49">
        <v>6404</v>
      </c>
    </row>
    <row r="39" spans="1:28" ht="25.5" customHeight="1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50">
        <v>43282</v>
      </c>
      <c r="AB39" s="49">
        <v>7780.4399409999996</v>
      </c>
    </row>
    <row r="40" spans="1:28" ht="25.5" customHeight="1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50">
        <v>43313</v>
      </c>
      <c r="AB40" s="49">
        <v>7037.580078</v>
      </c>
    </row>
    <row r="41" spans="1:28" ht="25.5" customHeight="1" x14ac:dyDescent="0.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0">
        <v>43344</v>
      </c>
      <c r="AB41" s="49">
        <v>6625.5600590000004</v>
      </c>
    </row>
    <row r="42" spans="1:28" ht="25.5" customHeight="1" x14ac:dyDescent="0.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50">
        <v>43374</v>
      </c>
      <c r="AB42" s="49">
        <v>6317.6098629999997</v>
      </c>
    </row>
    <row r="43" spans="1:28" ht="25.5" customHeight="1" x14ac:dyDescent="0.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50">
        <v>43405</v>
      </c>
      <c r="AB43" s="49">
        <v>4017.2685550000001</v>
      </c>
    </row>
    <row r="44" spans="1:28" ht="25.5" customHeight="1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50">
        <v>43435</v>
      </c>
      <c r="AB44" s="49">
        <v>3742.7004390000002</v>
      </c>
    </row>
    <row r="45" spans="1:28" ht="25.5" customHeight="1" x14ac:dyDescent="0.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50">
        <v>43466</v>
      </c>
      <c r="AB45" s="49">
        <v>3457.7927249999998</v>
      </c>
    </row>
    <row r="46" spans="1:28" ht="25.5" customHeight="1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50">
        <v>43497</v>
      </c>
      <c r="AB46" s="49">
        <v>3854.7854000000002</v>
      </c>
    </row>
    <row r="47" spans="1:28" ht="25.5" customHeight="1" x14ac:dyDescent="0.3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50">
        <v>43525</v>
      </c>
      <c r="AB47" s="49">
        <v>4105.404297</v>
      </c>
    </row>
    <row r="48" spans="1:28" ht="25.5" customHeight="1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50">
        <v>43556</v>
      </c>
      <c r="AB48" s="49">
        <v>5350.7265630000002</v>
      </c>
    </row>
    <row r="49" spans="1:28" ht="25.5" customHeight="1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50">
        <v>43586</v>
      </c>
      <c r="AB49" s="49">
        <v>8574.5019530000009</v>
      </c>
    </row>
    <row r="50" spans="1:28" ht="25.5" customHeight="1" x14ac:dyDescent="0.3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50">
        <v>43617</v>
      </c>
      <c r="AB50" s="49">
        <v>10817.155273</v>
      </c>
    </row>
    <row r="51" spans="1:28" ht="25.5" customHeight="1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50">
        <v>43647</v>
      </c>
      <c r="AB51" s="49">
        <v>10085.627930000001</v>
      </c>
    </row>
    <row r="52" spans="1:28" ht="25.5" customHeight="1" x14ac:dyDescent="0.3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50">
        <v>43678</v>
      </c>
      <c r="AB52" s="49">
        <v>9630.6640630000002</v>
      </c>
    </row>
    <row r="53" spans="1:28" ht="25.5" customHeight="1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50">
        <v>43709</v>
      </c>
      <c r="AB53" s="49">
        <v>8293.8681639999995</v>
      </c>
    </row>
    <row r="54" spans="1:28" ht="25.5" customHeight="1" x14ac:dyDescent="0.3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50">
        <v>43739</v>
      </c>
      <c r="AB54" s="49">
        <v>9199.5849610000005</v>
      </c>
    </row>
    <row r="55" spans="1:28" ht="25.5" customHeight="1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50">
        <v>43770</v>
      </c>
      <c r="AB55" s="49">
        <v>7569.6298829999996</v>
      </c>
    </row>
    <row r="56" spans="1:28" ht="25.5" customHeight="1" x14ac:dyDescent="0.3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50">
        <v>43800</v>
      </c>
      <c r="AB56" s="49">
        <v>7193.5991210000002</v>
      </c>
    </row>
    <row r="57" spans="1:28" ht="25.5" customHeight="1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50">
        <v>43831</v>
      </c>
      <c r="AB57" s="49">
        <v>9350.5292969999991</v>
      </c>
    </row>
    <row r="58" spans="1:28" ht="25.5" customHeight="1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50">
        <v>43862</v>
      </c>
      <c r="AB58" s="49">
        <v>8599.5087889999995</v>
      </c>
    </row>
    <row r="59" spans="1:28" ht="25.5" customHeight="1" x14ac:dyDescent="0.3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50">
        <v>43891</v>
      </c>
      <c r="AB59" s="49">
        <v>6438.6445309999999</v>
      </c>
    </row>
    <row r="60" spans="1:28" ht="25.5" customHeight="1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50">
        <v>43922</v>
      </c>
      <c r="AB60" s="49">
        <v>8658.5537110000005</v>
      </c>
    </row>
    <row r="61" spans="1:28" ht="25.5" customHeight="1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50">
        <v>43952</v>
      </c>
      <c r="AB61" s="49">
        <v>9461.0585940000001</v>
      </c>
    </row>
    <row r="62" spans="1:28" ht="25.5" customHeight="1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50">
        <v>43983</v>
      </c>
      <c r="AB62" s="49">
        <v>9137.9931639999995</v>
      </c>
    </row>
    <row r="63" spans="1:28" ht="25.5" customHeight="1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50">
        <v>44013</v>
      </c>
      <c r="AB63" s="49">
        <v>11323.466796999999</v>
      </c>
    </row>
    <row r="64" spans="1:28" ht="25.5" customHeight="1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50">
        <v>44044</v>
      </c>
      <c r="AB64" s="49">
        <v>11680.820313</v>
      </c>
    </row>
    <row r="65" spans="1:28" ht="25.5" customHeight="1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50">
        <v>44075</v>
      </c>
      <c r="AB65" s="49">
        <v>10787.618164</v>
      </c>
    </row>
    <row r="66" spans="1:28" ht="25.5" customHeight="1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50">
        <v>44105</v>
      </c>
      <c r="AB66" s="49">
        <v>13780.995117</v>
      </c>
    </row>
    <row r="67" spans="1:28" ht="25.5" customHeight="1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50">
        <v>44136</v>
      </c>
      <c r="AB67" s="49">
        <v>19625.835938</v>
      </c>
    </row>
    <row r="68" spans="1:28" ht="25.5" customHeight="1" x14ac:dyDescent="0.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50">
        <v>44166</v>
      </c>
      <c r="AB68" s="49">
        <v>29001.720702999999</v>
      </c>
    </row>
    <row r="69" spans="1:28" ht="25.5" customHeight="1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50">
        <v>44197</v>
      </c>
      <c r="AB69" s="49">
        <v>33114.359375</v>
      </c>
    </row>
    <row r="70" spans="1:28" ht="25.5" customHeight="1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50">
        <v>44228</v>
      </c>
      <c r="AB70" s="49">
        <v>45137.769530999998</v>
      </c>
    </row>
    <row r="71" spans="1:28" ht="25.5" customHeight="1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50">
        <v>44256</v>
      </c>
      <c r="AB71" s="49">
        <v>58918.832030999998</v>
      </c>
    </row>
    <row r="72" spans="1:28" ht="25.5" customHeight="1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50">
        <v>44287</v>
      </c>
      <c r="AB72" s="49">
        <v>57750.175780999998</v>
      </c>
    </row>
    <row r="73" spans="1:28" ht="25.5" customHeight="1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50">
        <v>44317</v>
      </c>
      <c r="AB73" s="49">
        <v>56704.574219000002</v>
      </c>
    </row>
    <row r="74" spans="1:28" ht="25.5" customHeight="1" x14ac:dyDescent="0.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50">
        <v>44328</v>
      </c>
      <c r="AB74" s="49">
        <v>54597.511719000002</v>
      </c>
    </row>
    <row r="75" spans="1:28" ht="25.5" customHeight="1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8" ht="25.5" customHeight="1" x14ac:dyDescent="0.3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8" ht="25.5" customHeight="1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8" ht="25.5" customHeight="1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8" ht="25.5" customHeight="1" x14ac:dyDescent="0.3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8" ht="25.5" customHeight="1" x14ac:dyDescent="0.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25.5" customHeight="1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25.5" customHeight="1" x14ac:dyDescent="0.3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25.5" customHeight="1" x14ac:dyDescent="0.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25.5" customHeight="1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25.5" customHeight="1" x14ac:dyDescent="0.3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25.5" customHeight="1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25.5" customHeight="1" x14ac:dyDescent="0.3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25.5" customHeight="1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25.5" customHeight="1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25.5" customHeight="1" x14ac:dyDescent="0.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25.5" customHeight="1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25.5" customHeight="1" x14ac:dyDescent="0.3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25.5" customHeight="1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25.5" customHeight="1" x14ac:dyDescent="0.3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25.5" customHeight="1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25.5" customHeight="1" x14ac:dyDescent="0.3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25.5" customHeight="1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25.5" customHeight="1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25.5" customHeight="1" x14ac:dyDescent="0.3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25.5" customHeight="1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25.5" customHeight="1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25.5" customHeight="1" x14ac:dyDescent="0.3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25.5" customHeight="1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25.5" customHeight="1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25.5" customHeight="1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25.5" customHeight="1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25.5" customHeight="1" x14ac:dyDescent="0.3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25.5" customHeight="1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25.5" customHeight="1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25.5" customHeight="1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25.5" customHeight="1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25.5" customHeight="1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25.5" customHeight="1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25.5" customHeight="1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25.5" customHeight="1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25.5" customHeight="1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25.5" customHeight="1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25.5" customHeight="1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25.5" customHeight="1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25.5" customHeight="1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25.5" customHeight="1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25.5" customHeight="1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25.5" customHeight="1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25.5" customHeight="1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25.5" customHeight="1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25.5" customHeight="1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25.5" customHeight="1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25.5" customHeight="1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25.5" customHeight="1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25.5" customHeight="1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25.5" customHeight="1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25.5" customHeight="1" x14ac:dyDescent="0.3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25.5" customHeight="1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25.5" customHeight="1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25.5" customHeight="1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25.5" customHeight="1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25.5" customHeight="1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25.5" customHeight="1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25.5" customHeight="1" x14ac:dyDescent="0.3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25.5" customHeight="1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25.5" customHeight="1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25.5" customHeight="1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25.5" customHeight="1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25.5" customHeight="1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25.5" customHeight="1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25.5" customHeight="1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25.5" customHeight="1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25.5" customHeight="1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25.5" customHeight="1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25.5" customHeight="1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25.5" customHeight="1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25.5" customHeight="1" x14ac:dyDescent="0.3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25.5" customHeight="1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25.5" customHeight="1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25.5" customHeight="1" x14ac:dyDescent="0.3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25.5" customHeight="1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25.5" customHeight="1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25.5" customHeight="1" x14ac:dyDescent="0.3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25.5" customHeight="1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25.5" customHeight="1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25.5" customHeight="1" x14ac:dyDescent="0.3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25.5" customHeight="1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25.5" customHeight="1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25.5" customHeight="1" x14ac:dyDescent="0.3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25.5" customHeight="1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25.5" customHeight="1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25.5" customHeight="1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25.5" customHeight="1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25.5" customHeight="1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25.5" customHeight="1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25.5" customHeight="1" x14ac:dyDescent="0.3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25.5" customHeight="1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25.5" customHeight="1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25.5" customHeight="1" x14ac:dyDescent="0.3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25.5" customHeight="1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25.5" customHeight="1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25.5" customHeight="1" x14ac:dyDescent="0.3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25.5" customHeight="1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25.5" customHeight="1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25.5" customHeight="1" x14ac:dyDescent="0.3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25.5" customHeight="1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25.5" customHeight="1" x14ac:dyDescent="0.3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25.5" customHeight="1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25.5" customHeight="1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25.5" customHeight="1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25.5" customHeight="1" x14ac:dyDescent="0.3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25.5" customHeight="1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25.5" customHeight="1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25.5" customHeight="1" x14ac:dyDescent="0.3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25.5" customHeight="1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25.5" customHeight="1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25.5" customHeight="1" x14ac:dyDescent="0.3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25.5" customHeight="1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25.5" customHeight="1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25.5" customHeight="1" x14ac:dyDescent="0.3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25.5" customHeight="1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25.5" customHeight="1" x14ac:dyDescent="0.3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25.5" customHeight="1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25.5" customHeight="1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25.5" customHeight="1" x14ac:dyDescent="0.3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25.5" customHeight="1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25.5" customHeight="1" x14ac:dyDescent="0.3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25.5" customHeight="1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25.5" customHeight="1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25.5" customHeight="1" x14ac:dyDescent="0.3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25.5" customHeight="1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25.5" customHeight="1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25.5" customHeight="1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25.5" customHeight="1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25.5" customHeight="1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25.5" customHeight="1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25.5" customHeight="1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25.5" customHeight="1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25.5" customHeight="1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25.5" customHeight="1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25.5" customHeight="1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25.5" customHeight="1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25.5" customHeight="1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25.5" customHeight="1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25.5" customHeight="1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25.5" customHeight="1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25.5" customHeight="1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25.5" customHeight="1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25.5" customHeight="1" x14ac:dyDescent="0.3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25.5" customHeight="1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25.5" customHeight="1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25.5" customHeight="1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25.5" customHeight="1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25.5" customHeight="1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25.5" customHeight="1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25.5" customHeight="1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25.5" customHeight="1" x14ac:dyDescent="0.3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25.5" customHeight="1" x14ac:dyDescent="0.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25.5" customHeight="1" x14ac:dyDescent="0.3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25.5" customHeight="1" x14ac:dyDescent="0.3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25.5" customHeight="1" x14ac:dyDescent="0.3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25.5" customHeight="1" x14ac:dyDescent="0.3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25.5" customHeight="1" x14ac:dyDescent="0.3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25.5" customHeight="1" x14ac:dyDescent="0.3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25.5" customHeight="1" x14ac:dyDescent="0.3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25.5" customHeight="1" x14ac:dyDescent="0.3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25.5" customHeight="1" x14ac:dyDescent="0.3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25.5" customHeight="1" x14ac:dyDescent="0.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25.5" customHeight="1" x14ac:dyDescent="0.3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25.5" customHeight="1" x14ac:dyDescent="0.3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25.5" customHeight="1" x14ac:dyDescent="0.3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25.5" customHeight="1" x14ac:dyDescent="0.3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25.5" customHeight="1" x14ac:dyDescent="0.3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25.5" customHeight="1" x14ac:dyDescent="0.3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25.5" customHeight="1" x14ac:dyDescent="0.3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25.5" customHeight="1" x14ac:dyDescent="0.3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25.5" customHeight="1" x14ac:dyDescent="0.3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25.5" customHeight="1" x14ac:dyDescent="0.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25.5" customHeight="1" x14ac:dyDescent="0.3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25.5" customHeight="1" x14ac:dyDescent="0.3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25.5" customHeight="1" x14ac:dyDescent="0.3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25.5" customHeight="1" x14ac:dyDescent="0.3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25.5" customHeight="1" x14ac:dyDescent="0.3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25.5" customHeight="1" x14ac:dyDescent="0.3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25.5" customHeight="1" x14ac:dyDescent="0.3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25.5" customHeight="1" x14ac:dyDescent="0.3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25.5" customHeight="1" x14ac:dyDescent="0.3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25.5" customHeight="1" x14ac:dyDescent="0.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25.5" customHeight="1" x14ac:dyDescent="0.3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25.5" customHeight="1" x14ac:dyDescent="0.3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25.5" customHeight="1" x14ac:dyDescent="0.3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25.5" customHeight="1" x14ac:dyDescent="0.3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25.5" customHeight="1" x14ac:dyDescent="0.3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25.5" customHeight="1" x14ac:dyDescent="0.3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25.5" customHeight="1" x14ac:dyDescent="0.3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25.5" customHeight="1" x14ac:dyDescent="0.3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25.5" customHeight="1" x14ac:dyDescent="0.3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25.5" customHeight="1" x14ac:dyDescent="0.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25.5" customHeight="1" x14ac:dyDescent="0.3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25.5" customHeight="1" x14ac:dyDescent="0.3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25.5" customHeight="1" x14ac:dyDescent="0.3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25.5" customHeight="1" x14ac:dyDescent="0.3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25.5" customHeight="1" x14ac:dyDescent="0.3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25.5" customHeight="1" x14ac:dyDescent="0.3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25.5" customHeight="1" x14ac:dyDescent="0.3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25.5" customHeight="1" x14ac:dyDescent="0.3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25.5" customHeight="1" x14ac:dyDescent="0.3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25.5" customHeight="1" x14ac:dyDescent="0.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25.5" customHeight="1" x14ac:dyDescent="0.3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25.5" customHeight="1" x14ac:dyDescent="0.3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25.5" customHeight="1" x14ac:dyDescent="0.3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25.5" customHeight="1" x14ac:dyDescent="0.3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25.5" customHeight="1" x14ac:dyDescent="0.3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25.5" customHeight="1" x14ac:dyDescent="0.3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25.5" customHeight="1" x14ac:dyDescent="0.3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25.5" customHeight="1" x14ac:dyDescent="0.3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25.5" customHeight="1" x14ac:dyDescent="0.3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25.5" customHeight="1" x14ac:dyDescent="0.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25.5" customHeight="1" x14ac:dyDescent="0.3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25.5" customHeight="1" x14ac:dyDescent="0.3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25.5" customHeight="1" x14ac:dyDescent="0.3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25.5" customHeight="1" x14ac:dyDescent="0.3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25.5" customHeight="1" x14ac:dyDescent="0.3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25.5" customHeight="1" x14ac:dyDescent="0.3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25.5" customHeight="1" x14ac:dyDescent="0.3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25.5" customHeight="1" x14ac:dyDescent="0.3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25.5" customHeight="1" x14ac:dyDescent="0.3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25.5" customHeight="1" x14ac:dyDescent="0.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25.5" customHeight="1" x14ac:dyDescent="0.3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25.5" customHeight="1" x14ac:dyDescent="0.3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25.5" customHeight="1" x14ac:dyDescent="0.3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25.5" customHeight="1" x14ac:dyDescent="0.3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25.5" customHeight="1" x14ac:dyDescent="0.3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25.5" customHeight="1" x14ac:dyDescent="0.3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25.5" customHeight="1" x14ac:dyDescent="0.3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25.5" customHeight="1" x14ac:dyDescent="0.3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25.5" customHeight="1" x14ac:dyDescent="0.3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25.5" customHeight="1" x14ac:dyDescent="0.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25.5" customHeight="1" x14ac:dyDescent="0.3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25.5" customHeight="1" x14ac:dyDescent="0.3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25.5" customHeight="1" x14ac:dyDescent="0.3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25.5" customHeight="1" x14ac:dyDescent="0.3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25.5" customHeight="1" x14ac:dyDescent="0.3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25.5" customHeight="1" x14ac:dyDescent="0.3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25.5" customHeight="1" x14ac:dyDescent="0.3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25.5" customHeight="1" x14ac:dyDescent="0.3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25.5" customHeight="1" x14ac:dyDescent="0.3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25.5" customHeight="1" x14ac:dyDescent="0.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25.5" customHeight="1" x14ac:dyDescent="0.3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25.5" customHeight="1" x14ac:dyDescent="0.3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25.5" customHeight="1" x14ac:dyDescent="0.3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25.5" customHeight="1" x14ac:dyDescent="0.3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25.5" customHeight="1" x14ac:dyDescent="0.3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25.5" customHeight="1" x14ac:dyDescent="0.3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25.5" customHeight="1" x14ac:dyDescent="0.3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25.5" customHeight="1" x14ac:dyDescent="0.3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25.5" customHeight="1" x14ac:dyDescent="0.3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25.5" customHeight="1" x14ac:dyDescent="0.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25.5" customHeight="1" x14ac:dyDescent="0.3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25.5" customHeight="1" x14ac:dyDescent="0.3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25.5" customHeight="1" x14ac:dyDescent="0.3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25.5" customHeight="1" x14ac:dyDescent="0.3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25.5" customHeight="1" x14ac:dyDescent="0.3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25.5" customHeight="1" x14ac:dyDescent="0.3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25.5" customHeight="1" x14ac:dyDescent="0.3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25.5" customHeight="1" x14ac:dyDescent="0.3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25.5" customHeight="1" x14ac:dyDescent="0.3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25.5" customHeight="1" x14ac:dyDescent="0.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25.5" customHeight="1" x14ac:dyDescent="0.3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25.5" customHeight="1" x14ac:dyDescent="0.3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25.5" customHeight="1" x14ac:dyDescent="0.3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25.5" customHeight="1" x14ac:dyDescent="0.3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25.5" customHeight="1" x14ac:dyDescent="0.3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25.5" customHeight="1" x14ac:dyDescent="0.3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25.5" customHeight="1" x14ac:dyDescent="0.3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25.5" customHeight="1" x14ac:dyDescent="0.3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25.5" customHeight="1" x14ac:dyDescent="0.3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25.5" customHeight="1" x14ac:dyDescent="0.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25.5" customHeight="1" x14ac:dyDescent="0.3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25.5" customHeight="1" x14ac:dyDescent="0.3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25.5" customHeight="1" x14ac:dyDescent="0.3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25.5" customHeight="1" x14ac:dyDescent="0.3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25.5" customHeight="1" x14ac:dyDescent="0.3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25.5" customHeight="1" x14ac:dyDescent="0.3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25.5" customHeight="1" x14ac:dyDescent="0.3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25.5" customHeight="1" x14ac:dyDescent="0.3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25.5" customHeight="1" x14ac:dyDescent="0.3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25.5" customHeight="1" x14ac:dyDescent="0.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25.5" customHeight="1" x14ac:dyDescent="0.3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25.5" customHeight="1" x14ac:dyDescent="0.3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25.5" customHeight="1" x14ac:dyDescent="0.3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25.5" customHeight="1" x14ac:dyDescent="0.3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25.5" customHeight="1" x14ac:dyDescent="0.3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25.5" customHeight="1" x14ac:dyDescent="0.3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25.5" customHeight="1" x14ac:dyDescent="0.3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25.5" customHeight="1" x14ac:dyDescent="0.3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25.5" customHeight="1" x14ac:dyDescent="0.3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25.5" customHeight="1" x14ac:dyDescent="0.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25.5" customHeight="1" x14ac:dyDescent="0.3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25.5" customHeight="1" x14ac:dyDescent="0.3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25.5" customHeight="1" x14ac:dyDescent="0.3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25.5" customHeight="1" x14ac:dyDescent="0.3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25.5" customHeight="1" x14ac:dyDescent="0.3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25.5" customHeight="1" x14ac:dyDescent="0.3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25.5" customHeight="1" x14ac:dyDescent="0.3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25.5" customHeight="1" x14ac:dyDescent="0.3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25.5" customHeight="1" x14ac:dyDescent="0.3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25.5" customHeight="1" x14ac:dyDescent="0.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25.5" customHeight="1" x14ac:dyDescent="0.3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25.5" customHeight="1" x14ac:dyDescent="0.3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25.5" customHeight="1" x14ac:dyDescent="0.3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25.5" customHeight="1" x14ac:dyDescent="0.3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25.5" customHeight="1" x14ac:dyDescent="0.3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25.5" customHeight="1" x14ac:dyDescent="0.3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25.5" customHeight="1" x14ac:dyDescent="0.3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25.5" customHeight="1" x14ac:dyDescent="0.3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25.5" customHeight="1" x14ac:dyDescent="0.3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25.5" customHeight="1" x14ac:dyDescent="0.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25.5" customHeight="1" x14ac:dyDescent="0.3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25.5" customHeight="1" x14ac:dyDescent="0.3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25.5" customHeight="1" x14ac:dyDescent="0.3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25.5" customHeight="1" x14ac:dyDescent="0.3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25.5" customHeight="1" x14ac:dyDescent="0.3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25.5" customHeight="1" x14ac:dyDescent="0.3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25.5" customHeight="1" x14ac:dyDescent="0.3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25.5" customHeight="1" x14ac:dyDescent="0.3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25.5" customHeight="1" x14ac:dyDescent="0.3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25.5" customHeight="1" x14ac:dyDescent="0.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25.5" customHeight="1" x14ac:dyDescent="0.3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25.5" customHeight="1" x14ac:dyDescent="0.3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25.5" customHeight="1" x14ac:dyDescent="0.3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25.5" customHeight="1" x14ac:dyDescent="0.3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25.5" customHeight="1" x14ac:dyDescent="0.3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25.5" customHeight="1" x14ac:dyDescent="0.3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25.5" customHeight="1" x14ac:dyDescent="0.3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25.5" customHeight="1" x14ac:dyDescent="0.3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25.5" customHeight="1" x14ac:dyDescent="0.3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25.5" customHeight="1" x14ac:dyDescent="0.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25.5" customHeight="1" x14ac:dyDescent="0.3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25.5" customHeight="1" x14ac:dyDescent="0.3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25.5" customHeight="1" x14ac:dyDescent="0.3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25.5" customHeight="1" x14ac:dyDescent="0.3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25.5" customHeight="1" x14ac:dyDescent="0.3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25.5" customHeight="1" x14ac:dyDescent="0.3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25.5" customHeight="1" x14ac:dyDescent="0.3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25.5" customHeight="1" x14ac:dyDescent="0.3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25.5" customHeight="1" x14ac:dyDescent="0.3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25.5" customHeight="1" x14ac:dyDescent="0.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25.5" customHeight="1" x14ac:dyDescent="0.3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25.5" customHeight="1" x14ac:dyDescent="0.3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25.5" customHeight="1" x14ac:dyDescent="0.3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25.5" customHeight="1" x14ac:dyDescent="0.3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25.5" customHeight="1" x14ac:dyDescent="0.3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25.5" customHeight="1" x14ac:dyDescent="0.3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25.5" customHeight="1" x14ac:dyDescent="0.3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25.5" customHeight="1" x14ac:dyDescent="0.3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25.5" customHeight="1" x14ac:dyDescent="0.3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25.5" customHeight="1" x14ac:dyDescent="0.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25.5" customHeight="1" x14ac:dyDescent="0.3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25.5" customHeight="1" x14ac:dyDescent="0.3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25.5" customHeight="1" x14ac:dyDescent="0.3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25.5" customHeight="1" x14ac:dyDescent="0.3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25.5" customHeight="1" x14ac:dyDescent="0.3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25.5" customHeight="1" x14ac:dyDescent="0.3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25.5" customHeight="1" x14ac:dyDescent="0.3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25.5" customHeight="1" x14ac:dyDescent="0.3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25.5" customHeight="1" x14ac:dyDescent="0.3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25.5" customHeight="1" x14ac:dyDescent="0.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25.5" customHeight="1" x14ac:dyDescent="0.3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25.5" customHeight="1" x14ac:dyDescent="0.3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25.5" customHeight="1" x14ac:dyDescent="0.3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25.5" customHeight="1" x14ac:dyDescent="0.3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25.5" customHeight="1" x14ac:dyDescent="0.3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25.5" customHeight="1" x14ac:dyDescent="0.3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25.5" customHeight="1" x14ac:dyDescent="0.3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25.5" customHeight="1" x14ac:dyDescent="0.3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25.5" customHeight="1" x14ac:dyDescent="0.3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25.5" customHeight="1" x14ac:dyDescent="0.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25.5" customHeight="1" x14ac:dyDescent="0.3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25.5" customHeight="1" x14ac:dyDescent="0.3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25.5" customHeight="1" x14ac:dyDescent="0.3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25.5" customHeight="1" x14ac:dyDescent="0.3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25.5" customHeight="1" x14ac:dyDescent="0.3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25.5" customHeight="1" x14ac:dyDescent="0.3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25.5" customHeight="1" x14ac:dyDescent="0.3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25.5" customHeight="1" x14ac:dyDescent="0.3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25.5" customHeight="1" x14ac:dyDescent="0.3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25.5" customHeight="1" x14ac:dyDescent="0.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25.5" customHeight="1" x14ac:dyDescent="0.3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25.5" customHeight="1" x14ac:dyDescent="0.3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25.5" customHeight="1" x14ac:dyDescent="0.3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25.5" customHeight="1" x14ac:dyDescent="0.3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25.5" customHeight="1" x14ac:dyDescent="0.3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25.5" customHeight="1" x14ac:dyDescent="0.3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25.5" customHeight="1" x14ac:dyDescent="0.3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25.5" customHeight="1" x14ac:dyDescent="0.3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25.5" customHeight="1" x14ac:dyDescent="0.3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25.5" customHeight="1" x14ac:dyDescent="0.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25.5" customHeight="1" x14ac:dyDescent="0.3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25.5" customHeight="1" x14ac:dyDescent="0.3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25.5" customHeight="1" x14ac:dyDescent="0.3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25.5" customHeight="1" x14ac:dyDescent="0.3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25.5" customHeight="1" x14ac:dyDescent="0.3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25.5" customHeight="1" x14ac:dyDescent="0.3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25.5" customHeight="1" x14ac:dyDescent="0.3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25.5" customHeight="1" x14ac:dyDescent="0.3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25.5" customHeight="1" x14ac:dyDescent="0.3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25.5" customHeight="1" x14ac:dyDescent="0.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25.5" customHeight="1" x14ac:dyDescent="0.3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25.5" customHeight="1" x14ac:dyDescent="0.3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25.5" customHeight="1" x14ac:dyDescent="0.3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25.5" customHeight="1" x14ac:dyDescent="0.3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25.5" customHeight="1" x14ac:dyDescent="0.3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25.5" customHeight="1" x14ac:dyDescent="0.3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25.5" customHeight="1" x14ac:dyDescent="0.3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25.5" customHeight="1" x14ac:dyDescent="0.3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25.5" customHeight="1" x14ac:dyDescent="0.3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25.5" customHeight="1" x14ac:dyDescent="0.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25.5" customHeight="1" x14ac:dyDescent="0.3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25.5" customHeight="1" x14ac:dyDescent="0.3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25.5" customHeight="1" x14ac:dyDescent="0.3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25.5" customHeight="1" x14ac:dyDescent="0.3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25.5" customHeight="1" x14ac:dyDescent="0.3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25.5" customHeight="1" x14ac:dyDescent="0.3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25.5" customHeight="1" x14ac:dyDescent="0.3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25.5" customHeight="1" x14ac:dyDescent="0.3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25.5" customHeight="1" x14ac:dyDescent="0.3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25.5" customHeight="1" x14ac:dyDescent="0.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25.5" customHeight="1" x14ac:dyDescent="0.3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25.5" customHeight="1" x14ac:dyDescent="0.3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25.5" customHeight="1" x14ac:dyDescent="0.3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25.5" customHeight="1" x14ac:dyDescent="0.3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25.5" customHeight="1" x14ac:dyDescent="0.3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25.5" customHeight="1" x14ac:dyDescent="0.3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25.5" customHeight="1" x14ac:dyDescent="0.3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25.5" customHeight="1" x14ac:dyDescent="0.3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25.5" customHeight="1" x14ac:dyDescent="0.3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25.5" customHeight="1" x14ac:dyDescent="0.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25.5" customHeight="1" x14ac:dyDescent="0.3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25.5" customHeight="1" x14ac:dyDescent="0.3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25.5" customHeight="1" x14ac:dyDescent="0.3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25.5" customHeight="1" x14ac:dyDescent="0.3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25.5" customHeight="1" x14ac:dyDescent="0.3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25.5" customHeight="1" x14ac:dyDescent="0.3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25.5" customHeight="1" x14ac:dyDescent="0.3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25.5" customHeight="1" x14ac:dyDescent="0.3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25.5" customHeight="1" x14ac:dyDescent="0.3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25.5" customHeight="1" x14ac:dyDescent="0.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25.5" customHeight="1" x14ac:dyDescent="0.3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25.5" customHeight="1" x14ac:dyDescent="0.3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25.5" customHeight="1" x14ac:dyDescent="0.3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25.5" customHeight="1" x14ac:dyDescent="0.3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25.5" customHeight="1" x14ac:dyDescent="0.3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25.5" customHeight="1" x14ac:dyDescent="0.3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25.5" customHeight="1" x14ac:dyDescent="0.3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25.5" customHeight="1" x14ac:dyDescent="0.3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25.5" customHeight="1" x14ac:dyDescent="0.3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25.5" customHeight="1" x14ac:dyDescent="0.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25.5" customHeight="1" x14ac:dyDescent="0.3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25.5" customHeight="1" x14ac:dyDescent="0.3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25.5" customHeight="1" x14ac:dyDescent="0.3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25.5" customHeight="1" x14ac:dyDescent="0.3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25.5" customHeight="1" x14ac:dyDescent="0.3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25.5" customHeight="1" x14ac:dyDescent="0.3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25.5" customHeight="1" x14ac:dyDescent="0.3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25.5" customHeight="1" x14ac:dyDescent="0.3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25.5" customHeight="1" x14ac:dyDescent="0.3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25.5" customHeight="1" x14ac:dyDescent="0.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25.5" customHeight="1" x14ac:dyDescent="0.3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25.5" customHeight="1" x14ac:dyDescent="0.3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25.5" customHeight="1" x14ac:dyDescent="0.3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25.5" customHeight="1" x14ac:dyDescent="0.3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25.5" customHeight="1" x14ac:dyDescent="0.3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25.5" customHeight="1" x14ac:dyDescent="0.3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25.5" customHeight="1" x14ac:dyDescent="0.3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25.5" customHeight="1" x14ac:dyDescent="0.3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25.5" customHeight="1" x14ac:dyDescent="0.3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25.5" customHeight="1" x14ac:dyDescent="0.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25.5" customHeight="1" x14ac:dyDescent="0.3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25.5" customHeight="1" x14ac:dyDescent="0.3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25.5" customHeight="1" x14ac:dyDescent="0.3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25.5" customHeight="1" x14ac:dyDescent="0.3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25.5" customHeight="1" x14ac:dyDescent="0.3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25.5" customHeight="1" x14ac:dyDescent="0.3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25.5" customHeight="1" x14ac:dyDescent="0.3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25.5" customHeight="1" x14ac:dyDescent="0.3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25.5" customHeight="1" x14ac:dyDescent="0.3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25.5" customHeight="1" x14ac:dyDescent="0.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25.5" customHeight="1" x14ac:dyDescent="0.3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25.5" customHeight="1" x14ac:dyDescent="0.3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25.5" customHeight="1" x14ac:dyDescent="0.3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25.5" customHeight="1" x14ac:dyDescent="0.3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25.5" customHeight="1" x14ac:dyDescent="0.3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25.5" customHeight="1" x14ac:dyDescent="0.3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25.5" customHeight="1" x14ac:dyDescent="0.3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25.5" customHeight="1" x14ac:dyDescent="0.3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25.5" customHeight="1" x14ac:dyDescent="0.3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25.5" customHeight="1" x14ac:dyDescent="0.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25.5" customHeight="1" x14ac:dyDescent="0.3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25.5" customHeight="1" x14ac:dyDescent="0.3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25.5" customHeight="1" x14ac:dyDescent="0.3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25.5" customHeight="1" x14ac:dyDescent="0.3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25.5" customHeight="1" x14ac:dyDescent="0.3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25.5" customHeight="1" x14ac:dyDescent="0.3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25.5" customHeight="1" x14ac:dyDescent="0.3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25.5" customHeight="1" x14ac:dyDescent="0.3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25.5" customHeight="1" x14ac:dyDescent="0.3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25.5" customHeight="1" x14ac:dyDescent="0.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25.5" customHeight="1" x14ac:dyDescent="0.3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25.5" customHeight="1" x14ac:dyDescent="0.3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25.5" customHeight="1" x14ac:dyDescent="0.3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25.5" customHeight="1" x14ac:dyDescent="0.3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25.5" customHeight="1" x14ac:dyDescent="0.3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25.5" customHeight="1" x14ac:dyDescent="0.3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25.5" customHeight="1" x14ac:dyDescent="0.3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25.5" customHeight="1" x14ac:dyDescent="0.3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25.5" customHeight="1" x14ac:dyDescent="0.3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25.5" customHeight="1" x14ac:dyDescent="0.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25.5" customHeight="1" x14ac:dyDescent="0.3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25.5" customHeight="1" x14ac:dyDescent="0.3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25.5" customHeight="1" x14ac:dyDescent="0.3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25.5" customHeight="1" x14ac:dyDescent="0.3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25.5" customHeight="1" x14ac:dyDescent="0.3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25.5" customHeight="1" x14ac:dyDescent="0.3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25.5" customHeight="1" x14ac:dyDescent="0.3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25.5" customHeight="1" x14ac:dyDescent="0.3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25.5" customHeight="1" x14ac:dyDescent="0.3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25.5" customHeight="1" x14ac:dyDescent="0.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25.5" customHeight="1" x14ac:dyDescent="0.3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25.5" customHeight="1" x14ac:dyDescent="0.3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25.5" customHeight="1" x14ac:dyDescent="0.3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25.5" customHeight="1" x14ac:dyDescent="0.3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25.5" customHeight="1" x14ac:dyDescent="0.3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25.5" customHeight="1" x14ac:dyDescent="0.3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25.5" customHeight="1" x14ac:dyDescent="0.3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25.5" customHeight="1" x14ac:dyDescent="0.3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25.5" customHeight="1" x14ac:dyDescent="0.3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25.5" customHeight="1" x14ac:dyDescent="0.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25.5" customHeight="1" x14ac:dyDescent="0.3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25.5" customHeight="1" x14ac:dyDescent="0.3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25.5" customHeight="1" x14ac:dyDescent="0.3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25.5" customHeight="1" x14ac:dyDescent="0.3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25.5" customHeight="1" x14ac:dyDescent="0.3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25.5" customHeight="1" x14ac:dyDescent="0.3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25.5" customHeight="1" x14ac:dyDescent="0.3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25.5" customHeight="1" x14ac:dyDescent="0.3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25.5" customHeight="1" x14ac:dyDescent="0.3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25.5" customHeight="1" x14ac:dyDescent="0.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25.5" customHeight="1" x14ac:dyDescent="0.3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25.5" customHeight="1" x14ac:dyDescent="0.3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25.5" customHeight="1" x14ac:dyDescent="0.3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25.5" customHeight="1" x14ac:dyDescent="0.3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25.5" customHeight="1" x14ac:dyDescent="0.3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25.5" customHeight="1" x14ac:dyDescent="0.3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25.5" customHeight="1" x14ac:dyDescent="0.3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25.5" customHeight="1" x14ac:dyDescent="0.3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25.5" customHeight="1" x14ac:dyDescent="0.3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25.5" customHeight="1" x14ac:dyDescent="0.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25.5" customHeight="1" x14ac:dyDescent="0.3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25.5" customHeight="1" x14ac:dyDescent="0.3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25.5" customHeight="1" x14ac:dyDescent="0.3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25.5" customHeight="1" x14ac:dyDescent="0.3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25.5" customHeight="1" x14ac:dyDescent="0.3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25.5" customHeight="1" x14ac:dyDescent="0.3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25.5" customHeight="1" x14ac:dyDescent="0.3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25.5" customHeight="1" x14ac:dyDescent="0.3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25.5" customHeight="1" x14ac:dyDescent="0.3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25.5" customHeight="1" x14ac:dyDescent="0.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25.5" customHeight="1" x14ac:dyDescent="0.3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25.5" customHeight="1" x14ac:dyDescent="0.3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25.5" customHeight="1" x14ac:dyDescent="0.3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25.5" customHeight="1" x14ac:dyDescent="0.3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25.5" customHeight="1" x14ac:dyDescent="0.3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25.5" customHeight="1" x14ac:dyDescent="0.3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25.5" customHeight="1" x14ac:dyDescent="0.3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25.5" customHeight="1" x14ac:dyDescent="0.3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25.5" customHeight="1" x14ac:dyDescent="0.3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25.5" customHeight="1" x14ac:dyDescent="0.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25.5" customHeight="1" x14ac:dyDescent="0.3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25.5" customHeight="1" x14ac:dyDescent="0.3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25.5" customHeight="1" x14ac:dyDescent="0.3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25.5" customHeight="1" x14ac:dyDescent="0.3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25.5" customHeight="1" x14ac:dyDescent="0.3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25.5" customHeight="1" x14ac:dyDescent="0.3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25.5" customHeight="1" x14ac:dyDescent="0.3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25.5" customHeight="1" x14ac:dyDescent="0.3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25.5" customHeight="1" x14ac:dyDescent="0.3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25.5" customHeight="1" x14ac:dyDescent="0.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25.5" customHeight="1" x14ac:dyDescent="0.3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25.5" customHeight="1" x14ac:dyDescent="0.3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25.5" customHeight="1" x14ac:dyDescent="0.3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25.5" customHeight="1" x14ac:dyDescent="0.3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25.5" customHeight="1" x14ac:dyDescent="0.3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25.5" customHeight="1" x14ac:dyDescent="0.3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25.5" customHeight="1" x14ac:dyDescent="0.3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25.5" customHeight="1" x14ac:dyDescent="0.3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25.5" customHeight="1" x14ac:dyDescent="0.3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25.5" customHeight="1" x14ac:dyDescent="0.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25.5" customHeight="1" x14ac:dyDescent="0.3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25.5" customHeight="1" x14ac:dyDescent="0.3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25.5" customHeight="1" x14ac:dyDescent="0.3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25.5" customHeight="1" x14ac:dyDescent="0.3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25.5" customHeight="1" x14ac:dyDescent="0.3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25.5" customHeight="1" x14ac:dyDescent="0.3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25.5" customHeight="1" x14ac:dyDescent="0.3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25.5" customHeight="1" x14ac:dyDescent="0.3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25.5" customHeight="1" x14ac:dyDescent="0.3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25.5" customHeight="1" x14ac:dyDescent="0.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25.5" customHeight="1" x14ac:dyDescent="0.3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25.5" customHeight="1" x14ac:dyDescent="0.3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25.5" customHeight="1" x14ac:dyDescent="0.3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25.5" customHeight="1" x14ac:dyDescent="0.3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25.5" customHeight="1" x14ac:dyDescent="0.3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25.5" customHeight="1" x14ac:dyDescent="0.3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25.5" customHeight="1" x14ac:dyDescent="0.3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25.5" customHeight="1" x14ac:dyDescent="0.3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25.5" customHeight="1" x14ac:dyDescent="0.3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25.5" customHeight="1" x14ac:dyDescent="0.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25.5" customHeight="1" x14ac:dyDescent="0.3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25.5" customHeight="1" x14ac:dyDescent="0.3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25.5" customHeight="1" x14ac:dyDescent="0.3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25.5" customHeight="1" x14ac:dyDescent="0.3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25.5" customHeight="1" x14ac:dyDescent="0.3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25.5" customHeight="1" x14ac:dyDescent="0.3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25.5" customHeight="1" x14ac:dyDescent="0.3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25.5" customHeight="1" x14ac:dyDescent="0.3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25.5" customHeight="1" x14ac:dyDescent="0.3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25.5" customHeight="1" x14ac:dyDescent="0.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25.5" customHeight="1" x14ac:dyDescent="0.3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25.5" customHeight="1" x14ac:dyDescent="0.3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25.5" customHeight="1" x14ac:dyDescent="0.3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25.5" customHeight="1" x14ac:dyDescent="0.3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25.5" customHeight="1" x14ac:dyDescent="0.3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25.5" customHeight="1" x14ac:dyDescent="0.3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25.5" customHeight="1" x14ac:dyDescent="0.3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25.5" customHeight="1" x14ac:dyDescent="0.3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25.5" customHeight="1" x14ac:dyDescent="0.3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25.5" customHeight="1" x14ac:dyDescent="0.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25.5" customHeight="1" x14ac:dyDescent="0.3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25.5" customHeight="1" x14ac:dyDescent="0.3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25.5" customHeight="1" x14ac:dyDescent="0.3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25.5" customHeight="1" x14ac:dyDescent="0.3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25.5" customHeight="1" x14ac:dyDescent="0.3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25.5" customHeight="1" x14ac:dyDescent="0.3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25.5" customHeight="1" x14ac:dyDescent="0.3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25.5" customHeight="1" x14ac:dyDescent="0.3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25.5" customHeight="1" x14ac:dyDescent="0.3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25.5" customHeight="1" x14ac:dyDescent="0.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25.5" customHeight="1" x14ac:dyDescent="0.3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25.5" customHeight="1" x14ac:dyDescent="0.3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25.5" customHeight="1" x14ac:dyDescent="0.3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25.5" customHeight="1" x14ac:dyDescent="0.3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25.5" customHeight="1" x14ac:dyDescent="0.3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25.5" customHeight="1" x14ac:dyDescent="0.3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25.5" customHeight="1" x14ac:dyDescent="0.3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25.5" customHeight="1" x14ac:dyDescent="0.3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25.5" customHeight="1" x14ac:dyDescent="0.3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25.5" customHeight="1" x14ac:dyDescent="0.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25.5" customHeight="1" x14ac:dyDescent="0.3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25.5" customHeight="1" x14ac:dyDescent="0.3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25.5" customHeight="1" x14ac:dyDescent="0.3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25.5" customHeight="1" x14ac:dyDescent="0.3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25.5" customHeight="1" x14ac:dyDescent="0.3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25.5" customHeight="1" x14ac:dyDescent="0.3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25.5" customHeight="1" x14ac:dyDescent="0.3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25.5" customHeight="1" x14ac:dyDescent="0.3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25.5" customHeight="1" x14ac:dyDescent="0.3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25.5" customHeight="1" x14ac:dyDescent="0.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25.5" customHeight="1" x14ac:dyDescent="0.3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25.5" customHeight="1" x14ac:dyDescent="0.3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25.5" customHeight="1" x14ac:dyDescent="0.3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25.5" customHeight="1" x14ac:dyDescent="0.3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25.5" customHeight="1" x14ac:dyDescent="0.3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25.5" customHeight="1" x14ac:dyDescent="0.3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25.5" customHeight="1" x14ac:dyDescent="0.3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25.5" customHeight="1" x14ac:dyDescent="0.3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25.5" customHeight="1" x14ac:dyDescent="0.3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25.5" customHeight="1" x14ac:dyDescent="0.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25.5" customHeight="1" x14ac:dyDescent="0.3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25.5" customHeight="1" x14ac:dyDescent="0.3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25.5" customHeight="1" x14ac:dyDescent="0.3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25.5" customHeight="1" x14ac:dyDescent="0.3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25.5" customHeight="1" x14ac:dyDescent="0.3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25.5" customHeight="1" x14ac:dyDescent="0.3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25.5" customHeight="1" x14ac:dyDescent="0.3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25.5" customHeight="1" x14ac:dyDescent="0.3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25.5" customHeight="1" x14ac:dyDescent="0.3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25.5" customHeight="1" x14ac:dyDescent="0.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25.5" customHeight="1" x14ac:dyDescent="0.3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25.5" customHeight="1" x14ac:dyDescent="0.3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25.5" customHeight="1" x14ac:dyDescent="0.3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25.5" customHeight="1" x14ac:dyDescent="0.3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25.5" customHeight="1" x14ac:dyDescent="0.3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25.5" customHeight="1" x14ac:dyDescent="0.3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25.5" customHeight="1" x14ac:dyDescent="0.3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25.5" customHeight="1" x14ac:dyDescent="0.3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25.5" customHeight="1" x14ac:dyDescent="0.3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25.5" customHeight="1" x14ac:dyDescent="0.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25.5" customHeight="1" x14ac:dyDescent="0.3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25.5" customHeight="1" x14ac:dyDescent="0.3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25.5" customHeight="1" x14ac:dyDescent="0.3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25.5" customHeight="1" x14ac:dyDescent="0.3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25.5" customHeight="1" x14ac:dyDescent="0.3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25.5" customHeight="1" x14ac:dyDescent="0.3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25.5" customHeight="1" x14ac:dyDescent="0.3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25.5" customHeight="1" x14ac:dyDescent="0.3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25.5" customHeight="1" x14ac:dyDescent="0.3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25.5" customHeight="1" x14ac:dyDescent="0.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25.5" customHeight="1" x14ac:dyDescent="0.3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25.5" customHeight="1" x14ac:dyDescent="0.3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25.5" customHeight="1" x14ac:dyDescent="0.3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25.5" customHeight="1" x14ac:dyDescent="0.3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25.5" customHeight="1" x14ac:dyDescent="0.3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25.5" customHeight="1" x14ac:dyDescent="0.3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25.5" customHeight="1" x14ac:dyDescent="0.3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25.5" customHeight="1" x14ac:dyDescent="0.3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25.5" customHeight="1" x14ac:dyDescent="0.3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25.5" customHeight="1" x14ac:dyDescent="0.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25.5" customHeight="1" x14ac:dyDescent="0.3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25.5" customHeight="1" x14ac:dyDescent="0.3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25.5" customHeight="1" x14ac:dyDescent="0.3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25.5" customHeight="1" x14ac:dyDescent="0.3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25.5" customHeight="1" x14ac:dyDescent="0.3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25.5" customHeight="1" x14ac:dyDescent="0.3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25.5" customHeight="1" x14ac:dyDescent="0.3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25.5" customHeight="1" x14ac:dyDescent="0.3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25.5" customHeight="1" x14ac:dyDescent="0.3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25.5" customHeight="1" x14ac:dyDescent="0.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25.5" customHeight="1" x14ac:dyDescent="0.3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25.5" customHeight="1" x14ac:dyDescent="0.3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25.5" customHeight="1" x14ac:dyDescent="0.3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25.5" customHeight="1" x14ac:dyDescent="0.3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25.5" customHeight="1" x14ac:dyDescent="0.3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25.5" customHeight="1" x14ac:dyDescent="0.3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25.5" customHeight="1" x14ac:dyDescent="0.3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25.5" customHeight="1" x14ac:dyDescent="0.3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25.5" customHeight="1" x14ac:dyDescent="0.3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25.5" customHeight="1" x14ac:dyDescent="0.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25.5" customHeight="1" x14ac:dyDescent="0.3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25.5" customHeight="1" x14ac:dyDescent="0.3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25.5" customHeight="1" x14ac:dyDescent="0.3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25.5" customHeight="1" x14ac:dyDescent="0.3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25.5" customHeight="1" x14ac:dyDescent="0.3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25.5" customHeight="1" x14ac:dyDescent="0.3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25.5" customHeight="1" x14ac:dyDescent="0.3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25.5" customHeight="1" x14ac:dyDescent="0.3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25.5" customHeight="1" x14ac:dyDescent="0.3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25.5" customHeight="1" x14ac:dyDescent="0.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25.5" customHeight="1" x14ac:dyDescent="0.3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25.5" customHeight="1" x14ac:dyDescent="0.3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25.5" customHeight="1" x14ac:dyDescent="0.3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25.5" customHeight="1" x14ac:dyDescent="0.3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25.5" customHeight="1" x14ac:dyDescent="0.3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25.5" customHeight="1" x14ac:dyDescent="0.3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25.5" customHeight="1" x14ac:dyDescent="0.3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25.5" customHeight="1" x14ac:dyDescent="0.3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25.5" customHeight="1" x14ac:dyDescent="0.3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25.5" customHeight="1" x14ac:dyDescent="0.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25.5" customHeight="1" x14ac:dyDescent="0.3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25.5" customHeight="1" x14ac:dyDescent="0.3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25.5" customHeight="1" x14ac:dyDescent="0.3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25.5" customHeight="1" x14ac:dyDescent="0.3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25.5" customHeight="1" x14ac:dyDescent="0.3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25.5" customHeight="1" x14ac:dyDescent="0.3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25.5" customHeight="1" x14ac:dyDescent="0.3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25.5" customHeight="1" x14ac:dyDescent="0.3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25.5" customHeight="1" x14ac:dyDescent="0.3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25.5" customHeight="1" x14ac:dyDescent="0.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25.5" customHeight="1" x14ac:dyDescent="0.3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25.5" customHeight="1" x14ac:dyDescent="0.3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25.5" customHeight="1" x14ac:dyDescent="0.3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25.5" customHeight="1" x14ac:dyDescent="0.3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25.5" customHeight="1" x14ac:dyDescent="0.3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25.5" customHeight="1" x14ac:dyDescent="0.3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25.5" customHeight="1" x14ac:dyDescent="0.3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25.5" customHeight="1" x14ac:dyDescent="0.3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25.5" customHeight="1" x14ac:dyDescent="0.3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25.5" customHeight="1" x14ac:dyDescent="0.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25.5" customHeight="1" x14ac:dyDescent="0.3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25.5" customHeight="1" x14ac:dyDescent="0.3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25.5" customHeight="1" x14ac:dyDescent="0.3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25.5" customHeight="1" x14ac:dyDescent="0.3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25.5" customHeight="1" x14ac:dyDescent="0.3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25.5" customHeight="1" x14ac:dyDescent="0.3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25.5" customHeight="1" x14ac:dyDescent="0.3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25.5" customHeight="1" x14ac:dyDescent="0.3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25.5" customHeight="1" x14ac:dyDescent="0.3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25.5" customHeight="1" x14ac:dyDescent="0.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25.5" customHeight="1" x14ac:dyDescent="0.3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25.5" customHeight="1" x14ac:dyDescent="0.3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25.5" customHeight="1" x14ac:dyDescent="0.3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25.5" customHeight="1" x14ac:dyDescent="0.3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25.5" customHeight="1" x14ac:dyDescent="0.3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25.5" customHeight="1" x14ac:dyDescent="0.3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25.5" customHeight="1" x14ac:dyDescent="0.3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25.5" customHeight="1" x14ac:dyDescent="0.3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25.5" customHeight="1" x14ac:dyDescent="0.3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25.5" customHeight="1" x14ac:dyDescent="0.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25.5" customHeight="1" x14ac:dyDescent="0.3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25.5" customHeight="1" x14ac:dyDescent="0.3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25.5" customHeight="1" x14ac:dyDescent="0.3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25.5" customHeight="1" x14ac:dyDescent="0.3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25.5" customHeight="1" x14ac:dyDescent="0.3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25.5" customHeight="1" x14ac:dyDescent="0.3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25.5" customHeight="1" x14ac:dyDescent="0.3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25.5" customHeight="1" x14ac:dyDescent="0.3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25.5" customHeight="1" x14ac:dyDescent="0.3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25.5" customHeight="1" x14ac:dyDescent="0.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25.5" customHeight="1" x14ac:dyDescent="0.3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25.5" customHeight="1" x14ac:dyDescent="0.3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25.5" customHeight="1" x14ac:dyDescent="0.3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25.5" customHeight="1" x14ac:dyDescent="0.3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25.5" customHeight="1" x14ac:dyDescent="0.3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25.5" customHeight="1" x14ac:dyDescent="0.3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25.5" customHeight="1" x14ac:dyDescent="0.3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25.5" customHeight="1" x14ac:dyDescent="0.3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25.5" customHeight="1" x14ac:dyDescent="0.3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25.5" customHeight="1" x14ac:dyDescent="0.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25.5" customHeight="1" x14ac:dyDescent="0.3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25.5" customHeight="1" x14ac:dyDescent="0.3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25.5" customHeight="1" x14ac:dyDescent="0.3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25.5" customHeight="1" x14ac:dyDescent="0.3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25.5" customHeight="1" x14ac:dyDescent="0.3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25.5" customHeight="1" x14ac:dyDescent="0.3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25.5" customHeight="1" x14ac:dyDescent="0.3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25.5" customHeight="1" x14ac:dyDescent="0.3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25.5" customHeight="1" x14ac:dyDescent="0.3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25.5" customHeight="1" x14ac:dyDescent="0.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25.5" customHeight="1" x14ac:dyDescent="0.3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25.5" customHeight="1" x14ac:dyDescent="0.3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25.5" customHeight="1" x14ac:dyDescent="0.3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25.5" customHeight="1" x14ac:dyDescent="0.3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25.5" customHeight="1" x14ac:dyDescent="0.3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25.5" customHeight="1" x14ac:dyDescent="0.3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25.5" customHeight="1" x14ac:dyDescent="0.3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25.5" customHeight="1" x14ac:dyDescent="0.3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25.5" customHeight="1" x14ac:dyDescent="0.3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25.5" customHeight="1" x14ac:dyDescent="0.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25.5" customHeight="1" x14ac:dyDescent="0.3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25.5" customHeight="1" x14ac:dyDescent="0.3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25.5" customHeight="1" x14ac:dyDescent="0.3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25.5" customHeight="1" x14ac:dyDescent="0.3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25.5" customHeight="1" x14ac:dyDescent="0.3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25.5" customHeight="1" x14ac:dyDescent="0.3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25.5" customHeight="1" x14ac:dyDescent="0.3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25.5" customHeight="1" x14ac:dyDescent="0.3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25.5" customHeight="1" x14ac:dyDescent="0.3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25.5" customHeight="1" x14ac:dyDescent="0.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25.5" customHeight="1" x14ac:dyDescent="0.3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25.5" customHeight="1" x14ac:dyDescent="0.3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25.5" customHeight="1" x14ac:dyDescent="0.3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25.5" customHeight="1" x14ac:dyDescent="0.3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25.5" customHeight="1" x14ac:dyDescent="0.3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25.5" customHeight="1" x14ac:dyDescent="0.3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25.5" customHeight="1" x14ac:dyDescent="0.3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25.5" customHeight="1" x14ac:dyDescent="0.3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25.5" customHeight="1" x14ac:dyDescent="0.3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25.5" customHeight="1" x14ac:dyDescent="0.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25.5" customHeight="1" x14ac:dyDescent="0.3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25.5" customHeight="1" x14ac:dyDescent="0.3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25.5" customHeight="1" x14ac:dyDescent="0.3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25.5" customHeight="1" x14ac:dyDescent="0.3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25.5" customHeight="1" x14ac:dyDescent="0.3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25.5" customHeight="1" x14ac:dyDescent="0.3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25.5" customHeight="1" x14ac:dyDescent="0.3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25.5" customHeight="1" x14ac:dyDescent="0.3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25.5" customHeight="1" x14ac:dyDescent="0.3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25.5" customHeight="1" x14ac:dyDescent="0.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25.5" customHeight="1" x14ac:dyDescent="0.3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25.5" customHeight="1" x14ac:dyDescent="0.3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25.5" customHeight="1" x14ac:dyDescent="0.3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25.5" customHeight="1" x14ac:dyDescent="0.3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25.5" customHeight="1" x14ac:dyDescent="0.3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25.5" customHeight="1" x14ac:dyDescent="0.3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25.5" customHeight="1" x14ac:dyDescent="0.3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25.5" customHeight="1" x14ac:dyDescent="0.3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25.5" customHeight="1" x14ac:dyDescent="0.3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25.5" customHeight="1" x14ac:dyDescent="0.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25.5" customHeight="1" x14ac:dyDescent="0.3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25.5" customHeight="1" x14ac:dyDescent="0.3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25.5" customHeight="1" x14ac:dyDescent="0.3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25.5" customHeight="1" x14ac:dyDescent="0.3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25.5" customHeight="1" x14ac:dyDescent="0.3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25.5" customHeight="1" x14ac:dyDescent="0.3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25.5" customHeight="1" x14ac:dyDescent="0.3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25.5" customHeight="1" x14ac:dyDescent="0.3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25.5" customHeight="1" x14ac:dyDescent="0.3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25.5" customHeight="1" x14ac:dyDescent="0.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25.5" customHeight="1" x14ac:dyDescent="0.3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25.5" customHeight="1" x14ac:dyDescent="0.3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25.5" customHeight="1" x14ac:dyDescent="0.3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25.5" customHeight="1" x14ac:dyDescent="0.3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25.5" customHeight="1" x14ac:dyDescent="0.3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25.5" customHeight="1" x14ac:dyDescent="0.3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25.5" customHeight="1" x14ac:dyDescent="0.3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25.5" customHeight="1" x14ac:dyDescent="0.3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25.5" customHeight="1" x14ac:dyDescent="0.3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25.5" customHeight="1" x14ac:dyDescent="0.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25.5" customHeight="1" x14ac:dyDescent="0.3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25.5" customHeight="1" x14ac:dyDescent="0.3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25.5" customHeight="1" x14ac:dyDescent="0.3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25.5" customHeight="1" x14ac:dyDescent="0.3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25.5" customHeight="1" x14ac:dyDescent="0.3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25.5" customHeight="1" x14ac:dyDescent="0.3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25.5" customHeight="1" x14ac:dyDescent="0.3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25.5" customHeight="1" x14ac:dyDescent="0.3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25.5" customHeight="1" x14ac:dyDescent="0.3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25.5" customHeight="1" x14ac:dyDescent="0.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25.5" customHeight="1" x14ac:dyDescent="0.3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25.5" customHeight="1" x14ac:dyDescent="0.3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25.5" customHeight="1" x14ac:dyDescent="0.3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25.5" customHeight="1" x14ac:dyDescent="0.3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25.5" customHeight="1" x14ac:dyDescent="0.3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25.5" customHeight="1" x14ac:dyDescent="0.3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25.5" customHeight="1" x14ac:dyDescent="0.3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25.5" customHeight="1" x14ac:dyDescent="0.3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25.5" customHeight="1" x14ac:dyDescent="0.3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25.5" customHeight="1" x14ac:dyDescent="0.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25.5" customHeight="1" x14ac:dyDescent="0.3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25.5" customHeight="1" x14ac:dyDescent="0.3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25.5" customHeight="1" x14ac:dyDescent="0.3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25.5" customHeight="1" x14ac:dyDescent="0.3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25.5" customHeight="1" x14ac:dyDescent="0.3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25.5" customHeight="1" x14ac:dyDescent="0.3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25.5" customHeight="1" x14ac:dyDescent="0.3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hyperlinks>
    <hyperlink ref="A1" r:id="rId1" xr:uid="{00000000-0004-0000-1200-000000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Z1000"/>
  <sheetViews>
    <sheetView workbookViewId="0">
      <selection activeCell="B1" sqref="B1"/>
    </sheetView>
  </sheetViews>
  <sheetFormatPr baseColWidth="10" defaultColWidth="11.1640625" defaultRowHeight="15" customHeight="1" x14ac:dyDescent="0.2"/>
  <cols>
    <col min="1" max="26" width="10.83203125" style="30" customWidth="1"/>
    <col min="27" max="16384" width="11.1640625" style="30"/>
  </cols>
  <sheetData>
    <row r="1" spans="1:26" ht="25.5" customHeight="1" x14ac:dyDescent="0.3">
      <c r="A1" s="28" t="s">
        <v>38</v>
      </c>
      <c r="B1" s="33" t="s">
        <v>217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5" customHeight="1" x14ac:dyDescent="0.3">
      <c r="A2" s="28"/>
      <c r="B2" s="33" t="s">
        <v>218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5.5" customHeight="1" x14ac:dyDescent="0.3">
      <c r="A3" s="28"/>
      <c r="B3" s="33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 customHeight="1" x14ac:dyDescent="0.3">
      <c r="A4" s="28"/>
      <c r="B4" s="28" t="s">
        <v>219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 customHeight="1" x14ac:dyDescent="0.3">
      <c r="A5" s="28"/>
      <c r="B5" s="28" t="s">
        <v>220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5.5" customHeight="1" x14ac:dyDescent="0.3">
      <c r="A6" s="28"/>
      <c r="B6" s="28" t="s">
        <v>221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25.5" customHeight="1" x14ac:dyDescent="0.3">
      <c r="A7" s="28"/>
      <c r="B7" s="28" t="s">
        <v>222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 customHeight="1" x14ac:dyDescent="0.3">
      <c r="A8" s="28"/>
      <c r="B8" s="28" t="s">
        <v>223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25.5" customHeight="1" x14ac:dyDescent="0.3">
      <c r="A9" s="28"/>
      <c r="B9" s="28" t="s">
        <v>224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5.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25.5" customHeight="1" x14ac:dyDescent="0.3">
      <c r="A11" s="28"/>
      <c r="B11" s="33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28"/>
      <c r="B12" s="28" t="s">
        <v>225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5.5" customHeight="1" x14ac:dyDescent="0.3">
      <c r="A13" s="28"/>
      <c r="B13" s="45" t="s">
        <v>226</v>
      </c>
      <c r="C13" s="28" t="s">
        <v>227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5.5" customHeight="1" x14ac:dyDescent="0.3">
      <c r="A14" s="28"/>
      <c r="B14" s="45" t="s">
        <v>228</v>
      </c>
      <c r="C14" s="28" t="s">
        <v>229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 x14ac:dyDescent="0.3">
      <c r="A15" s="28"/>
      <c r="B15" s="45" t="s">
        <v>230</v>
      </c>
      <c r="C15" s="28" t="s">
        <v>231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5.5" customHeight="1" x14ac:dyDescent="0.3">
      <c r="A16" s="28"/>
      <c r="B16" s="45"/>
      <c r="C16" s="28" t="s">
        <v>232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5.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5.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5.5" customHeight="1" x14ac:dyDescent="0.3">
      <c r="A22" s="28"/>
      <c r="B22" s="45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5.5" customHeight="1" x14ac:dyDescent="0.3">
      <c r="A23" s="28"/>
      <c r="B23" s="45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5.5" customHeight="1" x14ac:dyDescent="0.3">
      <c r="A25" s="28"/>
      <c r="B25" s="45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5.5" customHeight="1" x14ac:dyDescent="0.3">
      <c r="A27" s="28"/>
      <c r="B27" s="28"/>
      <c r="C27" s="28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25.5" customHeight="1" x14ac:dyDescent="0.3">
      <c r="A28" s="28"/>
      <c r="B28" s="45"/>
      <c r="C28" s="28"/>
      <c r="D28" s="28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25.5" customHeight="1" x14ac:dyDescent="0.3">
      <c r="A29" s="28"/>
      <c r="B29" s="45"/>
      <c r="C29" s="2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ef="B1" r:id="rId1" xr:uid="{00000000-0004-0000-1300-000000000000}"/>
    <hyperlink ref="B2" r:id="rId2" xr:uid="{00000000-0004-0000-1300-000001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A1000"/>
  <sheetViews>
    <sheetView workbookViewId="0"/>
  </sheetViews>
  <sheetFormatPr baseColWidth="10" defaultColWidth="11.1640625" defaultRowHeight="15" customHeight="1" x14ac:dyDescent="0.2"/>
  <cols>
    <col min="1" max="2" width="10.83203125" style="30" customWidth="1"/>
    <col min="3" max="3" width="15.1640625" style="30" customWidth="1"/>
    <col min="4" max="8" width="13" style="30" customWidth="1"/>
    <col min="9" max="17" width="12.6640625" style="30" customWidth="1"/>
    <col min="18" max="27" width="13.5" style="30" customWidth="1"/>
    <col min="28" max="16384" width="11.1640625" style="30"/>
  </cols>
  <sheetData>
    <row r="1" spans="1:27" ht="25.5" customHeight="1" x14ac:dyDescent="0.3">
      <c r="A1" s="28" t="s">
        <v>38</v>
      </c>
      <c r="B1" s="33" t="s">
        <v>218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25.5" customHeight="1" x14ac:dyDescent="0.3">
      <c r="A2" s="28"/>
      <c r="B2" s="28" t="s">
        <v>233</v>
      </c>
      <c r="C2" s="28" t="s">
        <v>234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25.5" customHeight="1" x14ac:dyDescent="0.3">
      <c r="A3" s="28"/>
      <c r="B3" s="28" t="s">
        <v>283</v>
      </c>
      <c r="C3" s="28" t="s">
        <v>235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ht="25.5" customHeight="1" x14ac:dyDescent="0.3">
      <c r="A4" s="28"/>
      <c r="B4" s="28" t="s">
        <v>236</v>
      </c>
      <c r="C4" s="28" t="s">
        <v>237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ht="25.5" customHeight="1" x14ac:dyDescent="0.3">
      <c r="A5" s="28"/>
      <c r="B5" s="28" t="s">
        <v>127</v>
      </c>
      <c r="C5" s="28" t="s">
        <v>238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ht="25.5" customHeight="1" x14ac:dyDescent="0.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ht="25.5" customHeight="1" x14ac:dyDescent="0.3">
      <c r="A7" s="28"/>
      <c r="B7" s="38" t="s">
        <v>236</v>
      </c>
      <c r="C7" s="43">
        <v>0.05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ht="25.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25.5" customHeigh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25.5" customHeight="1" x14ac:dyDescent="0.3">
      <c r="A10" s="28"/>
      <c r="B10" s="28" t="s">
        <v>239</v>
      </c>
      <c r="C10" s="28">
        <f t="shared" ref="C10:AA10" si="0">80+C11</f>
        <v>81</v>
      </c>
      <c r="D10" s="28">
        <f t="shared" si="0"/>
        <v>82</v>
      </c>
      <c r="E10" s="28">
        <f t="shared" si="0"/>
        <v>83</v>
      </c>
      <c r="F10" s="28">
        <f t="shared" si="0"/>
        <v>84</v>
      </c>
      <c r="G10" s="28">
        <f t="shared" si="0"/>
        <v>85</v>
      </c>
      <c r="H10" s="28">
        <f t="shared" si="0"/>
        <v>86</v>
      </c>
      <c r="I10" s="28">
        <f t="shared" si="0"/>
        <v>87</v>
      </c>
      <c r="J10" s="28">
        <f t="shared" si="0"/>
        <v>88</v>
      </c>
      <c r="K10" s="28">
        <f t="shared" si="0"/>
        <v>89</v>
      </c>
      <c r="L10" s="28">
        <f t="shared" si="0"/>
        <v>90</v>
      </c>
      <c r="M10" s="28">
        <f t="shared" si="0"/>
        <v>91</v>
      </c>
      <c r="N10" s="28">
        <f t="shared" si="0"/>
        <v>92</v>
      </c>
      <c r="O10" s="28">
        <f t="shared" si="0"/>
        <v>93</v>
      </c>
      <c r="P10" s="28">
        <f t="shared" si="0"/>
        <v>94</v>
      </c>
      <c r="Q10" s="28">
        <f t="shared" si="0"/>
        <v>95</v>
      </c>
      <c r="R10" s="28">
        <f t="shared" si="0"/>
        <v>96</v>
      </c>
      <c r="S10" s="28">
        <f t="shared" si="0"/>
        <v>97</v>
      </c>
      <c r="T10" s="28">
        <f t="shared" si="0"/>
        <v>98</v>
      </c>
      <c r="U10" s="28">
        <f t="shared" si="0"/>
        <v>99</v>
      </c>
      <c r="V10" s="28">
        <f t="shared" si="0"/>
        <v>100</v>
      </c>
      <c r="W10" s="28">
        <f t="shared" si="0"/>
        <v>101</v>
      </c>
      <c r="X10" s="28">
        <f t="shared" si="0"/>
        <v>102</v>
      </c>
      <c r="Y10" s="28">
        <f t="shared" si="0"/>
        <v>103</v>
      </c>
      <c r="Z10" s="28">
        <f t="shared" si="0"/>
        <v>104</v>
      </c>
      <c r="AA10" s="28">
        <f t="shared" si="0"/>
        <v>105</v>
      </c>
    </row>
    <row r="11" spans="1:27" ht="25.5" customHeight="1" x14ac:dyDescent="0.3">
      <c r="A11" s="28"/>
      <c r="B11" s="28" t="s">
        <v>240</v>
      </c>
      <c r="C11" s="28">
        <v>1</v>
      </c>
      <c r="D11" s="28">
        <v>2</v>
      </c>
      <c r="E11" s="28">
        <v>3</v>
      </c>
      <c r="F11" s="28">
        <v>4</v>
      </c>
      <c r="G11" s="28">
        <v>5</v>
      </c>
      <c r="H11" s="28">
        <v>6</v>
      </c>
      <c r="I11" s="28">
        <v>7</v>
      </c>
      <c r="J11" s="28">
        <v>8</v>
      </c>
      <c r="K11" s="28">
        <v>9</v>
      </c>
      <c r="L11" s="28">
        <v>10</v>
      </c>
      <c r="M11" s="28">
        <v>11</v>
      </c>
      <c r="N11" s="28">
        <v>12</v>
      </c>
      <c r="O11" s="28">
        <v>13</v>
      </c>
      <c r="P11" s="28">
        <v>14</v>
      </c>
      <c r="Q11" s="28">
        <v>15</v>
      </c>
      <c r="R11" s="28">
        <v>16</v>
      </c>
      <c r="S11" s="28">
        <v>17</v>
      </c>
      <c r="T11" s="28">
        <v>18</v>
      </c>
      <c r="U11" s="28">
        <v>19</v>
      </c>
      <c r="V11" s="28">
        <v>20</v>
      </c>
      <c r="W11" s="28">
        <v>21</v>
      </c>
      <c r="X11" s="28">
        <v>22</v>
      </c>
      <c r="Y11" s="28">
        <v>23</v>
      </c>
      <c r="Z11" s="28">
        <v>24</v>
      </c>
      <c r="AA11" s="28">
        <v>25</v>
      </c>
    </row>
    <row r="12" spans="1:27" ht="25.5" customHeight="1" x14ac:dyDescent="0.3">
      <c r="A12" s="28"/>
      <c r="B12" s="28" t="s">
        <v>283</v>
      </c>
      <c r="C12" s="43">
        <v>0.15</v>
      </c>
      <c r="D12" s="43">
        <f t="shared" ref="D12:AA12" si="1">C12+1%</f>
        <v>0.16</v>
      </c>
      <c r="E12" s="43">
        <f t="shared" si="1"/>
        <v>0.17</v>
      </c>
      <c r="F12" s="43">
        <f t="shared" si="1"/>
        <v>0.18000000000000002</v>
      </c>
      <c r="G12" s="43">
        <f t="shared" si="1"/>
        <v>0.19000000000000003</v>
      </c>
      <c r="H12" s="43">
        <f t="shared" si="1"/>
        <v>0.20000000000000004</v>
      </c>
      <c r="I12" s="43">
        <f t="shared" si="1"/>
        <v>0.21000000000000005</v>
      </c>
      <c r="J12" s="43">
        <f t="shared" si="1"/>
        <v>0.22000000000000006</v>
      </c>
      <c r="K12" s="43">
        <f t="shared" si="1"/>
        <v>0.23000000000000007</v>
      </c>
      <c r="L12" s="43">
        <f t="shared" si="1"/>
        <v>0.24000000000000007</v>
      </c>
      <c r="M12" s="43">
        <f t="shared" si="1"/>
        <v>0.25000000000000006</v>
      </c>
      <c r="N12" s="43">
        <f t="shared" si="1"/>
        <v>0.26000000000000006</v>
      </c>
      <c r="O12" s="43">
        <f t="shared" si="1"/>
        <v>0.27000000000000007</v>
      </c>
      <c r="P12" s="43">
        <f t="shared" si="1"/>
        <v>0.28000000000000008</v>
      </c>
      <c r="Q12" s="43">
        <f t="shared" si="1"/>
        <v>0.29000000000000009</v>
      </c>
      <c r="R12" s="43">
        <f t="shared" si="1"/>
        <v>0.3000000000000001</v>
      </c>
      <c r="S12" s="43">
        <f t="shared" si="1"/>
        <v>0.31000000000000011</v>
      </c>
      <c r="T12" s="43">
        <f t="shared" si="1"/>
        <v>0.32000000000000012</v>
      </c>
      <c r="U12" s="43">
        <f t="shared" si="1"/>
        <v>0.33000000000000013</v>
      </c>
      <c r="V12" s="43">
        <f t="shared" si="1"/>
        <v>0.34000000000000014</v>
      </c>
      <c r="W12" s="43">
        <f t="shared" si="1"/>
        <v>0.35000000000000014</v>
      </c>
      <c r="X12" s="43">
        <f t="shared" si="1"/>
        <v>0.36000000000000015</v>
      </c>
      <c r="Y12" s="43">
        <f t="shared" si="1"/>
        <v>0.37000000000000016</v>
      </c>
      <c r="Z12" s="43">
        <f t="shared" si="1"/>
        <v>0.38000000000000017</v>
      </c>
      <c r="AA12" s="43">
        <f t="shared" si="1"/>
        <v>0.39000000000000018</v>
      </c>
    </row>
    <row r="13" spans="1:27" ht="25.5" customHeight="1" x14ac:dyDescent="0.3">
      <c r="A13" s="28"/>
      <c r="B13" s="28" t="s">
        <v>233</v>
      </c>
      <c r="C13" s="43">
        <f>1-C12</f>
        <v>0.85</v>
      </c>
      <c r="D13" s="43">
        <f t="shared" ref="D13:AA13" si="2">C13*(1-D12)</f>
        <v>0.71399999999999997</v>
      </c>
      <c r="E13" s="43">
        <f t="shared" si="2"/>
        <v>0.59261999999999992</v>
      </c>
      <c r="F13" s="43">
        <f t="shared" si="2"/>
        <v>0.48594839999999989</v>
      </c>
      <c r="G13" s="43">
        <f t="shared" si="2"/>
        <v>0.39361820399999986</v>
      </c>
      <c r="H13" s="43">
        <f t="shared" si="2"/>
        <v>0.31489456319999987</v>
      </c>
      <c r="I13" s="43">
        <f t="shared" si="2"/>
        <v>0.24876670492799988</v>
      </c>
      <c r="J13" s="43">
        <f t="shared" si="2"/>
        <v>0.19403802984383989</v>
      </c>
      <c r="K13" s="43">
        <f t="shared" si="2"/>
        <v>0.1494092829797567</v>
      </c>
      <c r="L13" s="43">
        <f t="shared" si="2"/>
        <v>0.11355105506461508</v>
      </c>
      <c r="M13" s="43">
        <f t="shared" si="2"/>
        <v>8.5163291298461313E-2</v>
      </c>
      <c r="N13" s="43">
        <f t="shared" si="2"/>
        <v>6.3020835560861369E-2</v>
      </c>
      <c r="O13" s="43">
        <f t="shared" si="2"/>
        <v>4.6005209959428799E-2</v>
      </c>
      <c r="P13" s="43">
        <f t="shared" si="2"/>
        <v>3.3123751170788737E-2</v>
      </c>
      <c r="Q13" s="43">
        <f t="shared" si="2"/>
        <v>2.3517863331260002E-2</v>
      </c>
      <c r="R13" s="43">
        <f t="shared" si="2"/>
        <v>1.6462504331882E-2</v>
      </c>
      <c r="S13" s="43">
        <f t="shared" si="2"/>
        <v>1.1359127988998579E-2</v>
      </c>
      <c r="T13" s="43">
        <f t="shared" si="2"/>
        <v>7.7242070325190329E-3</v>
      </c>
      <c r="U13" s="43">
        <f t="shared" si="2"/>
        <v>5.1752187117877517E-3</v>
      </c>
      <c r="V13" s="43">
        <f t="shared" si="2"/>
        <v>3.4156443497799158E-3</v>
      </c>
      <c r="W13" s="43">
        <f t="shared" si="2"/>
        <v>2.2201688273569449E-3</v>
      </c>
      <c r="X13" s="43">
        <f t="shared" si="2"/>
        <v>1.4209080495084445E-3</v>
      </c>
      <c r="Y13" s="43">
        <f t="shared" si="2"/>
        <v>8.9517207119031988E-4</v>
      </c>
      <c r="Z13" s="43">
        <f t="shared" si="2"/>
        <v>5.5500668413799824E-4</v>
      </c>
      <c r="AA13" s="43">
        <f t="shared" si="2"/>
        <v>3.3855407732417888E-4</v>
      </c>
    </row>
    <row r="14" spans="1:27" ht="25.5" customHeight="1" x14ac:dyDescent="0.3">
      <c r="A14" s="28"/>
      <c r="B14" s="28" t="s">
        <v>241</v>
      </c>
      <c r="C14" s="43">
        <f>(1+'4_LIfeAnnuity'!r_)^(-'4_LIfeAnnuity'!t)</f>
        <v>0.95238095238095233</v>
      </c>
      <c r="D14" s="43">
        <f>(1+'4_LIfeAnnuity'!r_)^(-'4_LIfeAnnuity'!t)</f>
        <v>0.90702947845804982</v>
      </c>
      <c r="E14" s="43">
        <f>(1+'4_LIfeAnnuity'!r_)^(-'4_LIfeAnnuity'!t)</f>
        <v>0.86383759853147601</v>
      </c>
      <c r="F14" s="43">
        <f>(1+'4_LIfeAnnuity'!r_)^(-'4_LIfeAnnuity'!t)</f>
        <v>0.82270247479188197</v>
      </c>
      <c r="G14" s="43">
        <f>(1+'4_LIfeAnnuity'!r_)^(-'4_LIfeAnnuity'!t)</f>
        <v>0.78352616646845896</v>
      </c>
      <c r="H14" s="43">
        <f>(1+'4_LIfeAnnuity'!r_)^(-'4_LIfeAnnuity'!t)</f>
        <v>0.74621539663662761</v>
      </c>
      <c r="I14" s="43">
        <f>(1+'4_LIfeAnnuity'!r_)^(-'4_LIfeAnnuity'!t)</f>
        <v>0.71068133013012147</v>
      </c>
      <c r="J14" s="43">
        <f>(1+'4_LIfeAnnuity'!r_)^(-'4_LIfeAnnuity'!t)</f>
        <v>0.67683936202868722</v>
      </c>
      <c r="K14" s="43">
        <f>(1+'4_LIfeAnnuity'!r_)^(-'4_LIfeAnnuity'!t)</f>
        <v>0.64460891621779726</v>
      </c>
      <c r="L14" s="43">
        <f>(1+'4_LIfeAnnuity'!r_)^(-'4_LIfeAnnuity'!t)</f>
        <v>0.61391325354075932</v>
      </c>
      <c r="M14" s="43">
        <f>(1+'4_LIfeAnnuity'!r_)^(-'4_LIfeAnnuity'!t)</f>
        <v>0.5846792890864374</v>
      </c>
      <c r="N14" s="43">
        <f>(1+'4_LIfeAnnuity'!r_)^(-'4_LIfeAnnuity'!t)</f>
        <v>0.5568374181775595</v>
      </c>
      <c r="O14" s="43">
        <f>(1+'4_LIfeAnnuity'!r_)^(-'4_LIfeAnnuity'!t)</f>
        <v>0.53032135064529462</v>
      </c>
      <c r="P14" s="43">
        <f>(1+'4_LIfeAnnuity'!r_)^(-'4_LIfeAnnuity'!t)</f>
        <v>0.50506795299551888</v>
      </c>
      <c r="Q14" s="43">
        <f>(1+'4_LIfeAnnuity'!r_)^(-'4_LIfeAnnuity'!t)</f>
        <v>0.48101709809097021</v>
      </c>
      <c r="R14" s="43">
        <f>(1+'4_LIfeAnnuity'!r_)^(-'4_LIfeAnnuity'!t)</f>
        <v>0.45811152199140021</v>
      </c>
      <c r="S14" s="43">
        <f>(1+'4_LIfeAnnuity'!r_)^(-'4_LIfeAnnuity'!t)</f>
        <v>0.43629668761085727</v>
      </c>
      <c r="T14" s="43">
        <f>(1+'4_LIfeAnnuity'!r_)^(-'4_LIfeAnnuity'!t)</f>
        <v>0.41552065486748313</v>
      </c>
      <c r="U14" s="43">
        <f>(1+'4_LIfeAnnuity'!r_)^(-'4_LIfeAnnuity'!t)</f>
        <v>0.39573395701665059</v>
      </c>
      <c r="V14" s="43">
        <f>(1+'4_LIfeAnnuity'!r_)^(-'4_LIfeAnnuity'!t)</f>
        <v>0.37688948287300061</v>
      </c>
      <c r="W14" s="43">
        <f>(1+'4_LIfeAnnuity'!r_)^(-'4_LIfeAnnuity'!t)</f>
        <v>0.35894236464095297</v>
      </c>
      <c r="X14" s="43">
        <f>(1+'4_LIfeAnnuity'!r_)^(-'4_LIfeAnnuity'!t)</f>
        <v>0.3418498710866219</v>
      </c>
      <c r="Y14" s="43">
        <f>(1+'4_LIfeAnnuity'!r_)^(-'4_LIfeAnnuity'!t)</f>
        <v>0.32557130579678267</v>
      </c>
      <c r="Z14" s="43">
        <f>(1+'4_LIfeAnnuity'!r_)^(-'4_LIfeAnnuity'!t)</f>
        <v>0.31006791028265024</v>
      </c>
      <c r="AA14" s="43">
        <f>(1+'4_LIfeAnnuity'!r_)^(-'4_LIfeAnnuity'!t)</f>
        <v>0.29530277169776209</v>
      </c>
    </row>
    <row r="15" spans="1:27" ht="25.5" customHeight="1" x14ac:dyDescent="0.3">
      <c r="A15" s="28"/>
      <c r="B15" s="28" t="s">
        <v>127</v>
      </c>
      <c r="C15" s="44">
        <v>50000</v>
      </c>
      <c r="D15" s="44">
        <v>50000</v>
      </c>
      <c r="E15" s="44">
        <v>50000</v>
      </c>
      <c r="F15" s="44">
        <v>50000</v>
      </c>
      <c r="G15" s="44">
        <v>50000</v>
      </c>
      <c r="H15" s="44">
        <v>50000</v>
      </c>
      <c r="I15" s="44">
        <v>50000</v>
      </c>
      <c r="J15" s="44">
        <v>50000</v>
      </c>
      <c r="K15" s="44">
        <v>50000</v>
      </c>
      <c r="L15" s="44">
        <v>50000</v>
      </c>
      <c r="M15" s="44">
        <v>50000</v>
      </c>
      <c r="N15" s="44">
        <v>50000</v>
      </c>
      <c r="O15" s="44">
        <v>50000</v>
      </c>
      <c r="P15" s="44">
        <v>50000</v>
      </c>
      <c r="Q15" s="44">
        <v>50000</v>
      </c>
      <c r="R15" s="44">
        <v>50000</v>
      </c>
      <c r="S15" s="44">
        <v>50000</v>
      </c>
      <c r="T15" s="44">
        <v>50000</v>
      </c>
      <c r="U15" s="44">
        <v>50000</v>
      </c>
      <c r="V15" s="44">
        <v>50000</v>
      </c>
      <c r="W15" s="44">
        <v>50000</v>
      </c>
      <c r="X15" s="44">
        <v>50000</v>
      </c>
      <c r="Y15" s="44">
        <v>50000</v>
      </c>
      <c r="Z15" s="44">
        <v>50000</v>
      </c>
      <c r="AA15" s="44">
        <v>50000</v>
      </c>
    </row>
    <row r="16" spans="1:27" ht="25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25.5" customHeight="1" x14ac:dyDescent="0.3">
      <c r="A17" s="28"/>
      <c r="B17" s="28" t="s">
        <v>242</v>
      </c>
      <c r="C17" s="44">
        <f>'4_LIfeAnnuity'!C_*'4_LIfeAnnuity'!PV*P_S</f>
        <v>40476.190476190473</v>
      </c>
      <c r="D17" s="44">
        <f>'4_LIfeAnnuity'!C_*'4_LIfeAnnuity'!PV*P_S</f>
        <v>32380.952380952378</v>
      </c>
      <c r="E17" s="44">
        <f>'4_LIfeAnnuity'!C_*'4_LIfeAnnuity'!PV*P_S</f>
        <v>25596.371882086161</v>
      </c>
      <c r="F17" s="44">
        <f>'4_LIfeAnnuity'!C_*'4_LIfeAnnuity'!PV*P_S</f>
        <v>19989.547565057765</v>
      </c>
      <c r="G17" s="44">
        <f>'4_LIfeAnnuity'!C_*'4_LIfeAnnuity'!PV*P_S</f>
        <v>15420.508121615987</v>
      </c>
      <c r="H17" s="44">
        <f>'4_LIfeAnnuity'!C_*'4_LIfeAnnuity'!PV*P_S</f>
        <v>11748.958568850274</v>
      </c>
      <c r="I17" s="44">
        <f>'4_LIfeAnnuity'!C_*'4_LIfeAnnuity'!PV*P_S</f>
        <v>8839.6926375159201</v>
      </c>
      <c r="J17" s="44">
        <f>'4_LIfeAnnuity'!C_*'4_LIfeAnnuity'!PV*P_S</f>
        <v>6566.6288164403977</v>
      </c>
      <c r="K17" s="44">
        <f>'4_LIfeAnnuity'!C_*'4_LIfeAnnuity'!PV*P_S</f>
        <v>4815.5277987229574</v>
      </c>
      <c r="L17" s="44">
        <f>'4_LIfeAnnuity'!C_*'4_LIfeAnnuity'!PV*P_S</f>
        <v>3485.5248828851877</v>
      </c>
      <c r="M17" s="44">
        <f>'4_LIfeAnnuity'!C_*'4_LIfeAnnuity'!PV*P_S</f>
        <v>2489.6606306322769</v>
      </c>
      <c r="N17" s="44">
        <f>'4_LIfeAnnuity'!C_*'4_LIfeAnnuity'!PV*P_S</f>
        <v>1754.6179682551287</v>
      </c>
      <c r="O17" s="44">
        <f>'4_LIfeAnnuity'!C_*'4_LIfeAnnuity'!PV*P_S</f>
        <v>1219.877254120232</v>
      </c>
      <c r="P17" s="44">
        <f>'4_LIfeAnnuity'!C_*'4_LIfeAnnuity'!PV*P_S</f>
        <v>836.48725996815949</v>
      </c>
      <c r="Q17" s="44">
        <f>'4_LIfeAnnuity'!C_*'4_LIfeAnnuity'!PV*P_S</f>
        <v>565.62471864513611</v>
      </c>
      <c r="R17" s="44">
        <f>'4_LIfeAnnuity'!C_*'4_LIfeAnnuity'!PV*P_S</f>
        <v>377.08314576342411</v>
      </c>
      <c r="S17" s="44">
        <f>'4_LIfeAnnuity'!C_*'4_LIfeAnnuity'!PV*P_S</f>
        <v>247.79749578739293</v>
      </c>
      <c r="T17" s="44">
        <f>'4_LIfeAnnuity'!C_*'4_LIfeAnnuity'!PV*P_S</f>
        <v>160.47837822421636</v>
      </c>
      <c r="U17" s="44">
        <f>'4_LIfeAnnuity'!C_*'4_LIfeAnnuity'!PV*P_S</f>
        <v>102.400488962119</v>
      </c>
      <c r="V17" s="44">
        <f>'4_LIfeAnnuity'!C_*'4_LIfeAnnuity'!PV*P_S</f>
        <v>64.36602163333194</v>
      </c>
      <c r="W17" s="44">
        <f>'4_LIfeAnnuity'!C_*'4_LIfeAnnuity'!PV*P_S</f>
        <v>39.845632439681673</v>
      </c>
      <c r="X17" s="44">
        <f>'4_LIfeAnnuity'!C_*'4_LIfeAnnuity'!PV*P_S</f>
        <v>24.286861677520257</v>
      </c>
      <c r="Y17" s="44">
        <f>'4_LIfeAnnuity'!C_*'4_LIfeAnnuity'!PV*P_S</f>
        <v>14.572117006512148</v>
      </c>
      <c r="Z17" s="44">
        <f>'4_LIfeAnnuity'!C_*'4_LIfeAnnuity'!PV*P_S</f>
        <v>8.6044881371786008</v>
      </c>
      <c r="AA17" s="44">
        <f>'4_LIfeAnnuity'!C_*'4_LIfeAnnuity'!PV*P_S</f>
        <v>4.9987978701704243</v>
      </c>
    </row>
    <row r="18" spans="1:27" ht="25.5" customHeight="1" x14ac:dyDescent="0.3">
      <c r="A18" s="28"/>
      <c r="B18" s="28" t="s">
        <v>243</v>
      </c>
      <c r="C18" s="44">
        <f>SUM(PVCF)</f>
        <v>177230.60438943998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25.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25.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25.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25.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25.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25.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25.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25.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25.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25.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25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25.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25.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25.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25.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25.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25.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25.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25.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25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25.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25.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25.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25.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25.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25.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25.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25.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25.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25.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25.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25.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25.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25.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25.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25.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25.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25.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25.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25.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25.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25.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25.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25.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25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25.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25.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25.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25.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25.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25.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25.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25.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25.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25.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25.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25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25.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25.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25.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25.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25.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25.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25.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25.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25.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25.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25.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25.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25.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25.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25.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25.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25.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25.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25.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25.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25.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25.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25.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25.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25.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25.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25.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25.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25.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25.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25.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25.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25.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25.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25.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25.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25.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25.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25.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25.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25.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25.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25.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25.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25.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25.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25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25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25.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25.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25.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25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25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25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25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25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25.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25.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25.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25.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25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25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25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25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25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25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25.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25.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25.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25.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25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25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25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25.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25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25.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25.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25.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25.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25.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25.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25.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25.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25.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25.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25.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25.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25.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25.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25.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25.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25.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25.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25.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25.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25.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25.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25.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25.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25.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25.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25.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25.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25.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25.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25.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25.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25.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25.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25.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25.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25.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25.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25.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25.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25.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25.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25.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25.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25.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25.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25.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25.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25.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25.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25.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25.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25.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25.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25.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25.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25.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25.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25.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25.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25.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25.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25.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25.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25.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25.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25.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25.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25.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25.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25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25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25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25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25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25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25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25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25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25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25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25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25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25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25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25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25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25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25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25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25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25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25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25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25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25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25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25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25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25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25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25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25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25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25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25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25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25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25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25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25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25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25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25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25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25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25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25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25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25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25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25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25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25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25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25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25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25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25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25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25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25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25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25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25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25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25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25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25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25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25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25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25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25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25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25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25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25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25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25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25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25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25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25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25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25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25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25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25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25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25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25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25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25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25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25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25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25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25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25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25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25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25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25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25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25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25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25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25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25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25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25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25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25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25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25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25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25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25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25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25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25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25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25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25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25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25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25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25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25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25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25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25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25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25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25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25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25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25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25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25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25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25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25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25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25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25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25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25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25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25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25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25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25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25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25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25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25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25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25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25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25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25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25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25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25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25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25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25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25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25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25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25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25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25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25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25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25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25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25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25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25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25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25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25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25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25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25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25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25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25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25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25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25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25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25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25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25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25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25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25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25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25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25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25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25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25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25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25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25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25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25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25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25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25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25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25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25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25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25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25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25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25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25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25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25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25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25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25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25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25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25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25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25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25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25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25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25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25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25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25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25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25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25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25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25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25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25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25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25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25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25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25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25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25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25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25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25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25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25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25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25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25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25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25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25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25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25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25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25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25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25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25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25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25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25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25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25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25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25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25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25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25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25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25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25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25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25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25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25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25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25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25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25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25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25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25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25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25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25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25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25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25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25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25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25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25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25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25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25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25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25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25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25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25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25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25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25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25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25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25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25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25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25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25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25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25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25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25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25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25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25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25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25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25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25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25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25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25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25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25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25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25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25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25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25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25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25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25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25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25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25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25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25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25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25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25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25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25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25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25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25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25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25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25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25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25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25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25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25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25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25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25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25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25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25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25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25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25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25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25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25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25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25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25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25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25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25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25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25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25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25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25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25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25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25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25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25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25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25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25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25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25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25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25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25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25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25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25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25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25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25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25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25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25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25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25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25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25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25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25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25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25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25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25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25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25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25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25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25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25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25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25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25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25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25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25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25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25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25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25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25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25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25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25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25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25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25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25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25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25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25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25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25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25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25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25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25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25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25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25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25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25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25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25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25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25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25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25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25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25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25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25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25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25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25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25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25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25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25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25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25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25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25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25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25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25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25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25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25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25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25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25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25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25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25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25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25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25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25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25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25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25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25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25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25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25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25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25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25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25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25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25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25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25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25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25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25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25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25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25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25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25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25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25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25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25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25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25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25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25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25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25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25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25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25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25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25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25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25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25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25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25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25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25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25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25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25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25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25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25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25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25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25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25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25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25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25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25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25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25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25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25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25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25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25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25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25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25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25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25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25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25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25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25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25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25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25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25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25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25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25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25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25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25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25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25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25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25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25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25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25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25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25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25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25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25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25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25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25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25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25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25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25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25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25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25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25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25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25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25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25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25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25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25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25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25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25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25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25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25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25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25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25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25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25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25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25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25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25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25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25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25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25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25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25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25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25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25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25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25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25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25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25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25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25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25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25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25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25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25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25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25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25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25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25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25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25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25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25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25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25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25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25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25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25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25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25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25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25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25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25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25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25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25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25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25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25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25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25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25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25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25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25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25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25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25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25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25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25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25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25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25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ht="25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ht="25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ht="25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ht="25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ht="25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1:27" ht="25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1:27" ht="25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1:27" ht="25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1:27" ht="25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1:27" ht="25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1:27" ht="25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1:27" ht="25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1:27" ht="25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1:27" ht="25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1:27" ht="25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1:27" ht="25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1:27" ht="25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1:27" ht="25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1:27" ht="25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1:27" ht="25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1:27" ht="25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1:27" ht="25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1:27" ht="25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1:27" ht="25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1:27" ht="25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1:27" ht="25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1:27" ht="25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1:27" ht="25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1:27" ht="25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1:27" ht="25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1:27" ht="25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1:27" ht="25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spans="1:27" ht="25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spans="1:27" ht="25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spans="1:27" ht="25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spans="1:27" ht="25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spans="1:27" ht="25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spans="1:27" ht="25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spans="1:27" ht="25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spans="1:27" ht="25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spans="1:27" ht="25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spans="1:27" ht="25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spans="1:27" ht="25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spans="1:27" ht="25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spans="1:27" ht="25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spans="1:27" ht="25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spans="1:27" ht="25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spans="1:27" ht="25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spans="1:27" ht="25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spans="1:27" ht="25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spans="1:27" ht="25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spans="1:27" ht="25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spans="1:27" ht="25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spans="1:27" ht="25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spans="1:27" ht="25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spans="1:27" ht="25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spans="1:27" ht="25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spans="1:27" ht="25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spans="1:27" ht="25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spans="1:27" ht="25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spans="1:27" ht="25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spans="1:27" ht="25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spans="1:27" ht="25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spans="1:27" ht="25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spans="1:27" ht="25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spans="1:27" ht="25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spans="1:27" ht="25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spans="1:27" ht="25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spans="1:27" ht="25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spans="1:27" ht="25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spans="1:27" ht="25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spans="1:27" ht="25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spans="1:27" ht="25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spans="1:27" ht="25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spans="1:27" ht="25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spans="1:27" ht="25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spans="1:27" ht="25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spans="1:27" ht="25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spans="1:27" ht="25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spans="1:27" ht="25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spans="1:27" ht="25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spans="1:27" ht="25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spans="1:27" ht="25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spans="1:27" ht="25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spans="1:27" ht="25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spans="1:27" ht="25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 spans="1:27" ht="25.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</sheetData>
  <hyperlinks>
    <hyperlink ref="B1" r:id="rId1" xr:uid="{00000000-0004-0000-1400-000000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245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246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248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249</v>
      </c>
      <c r="E4" s="1" t="s">
        <v>250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>
        <v>10</v>
      </c>
      <c r="E5" s="1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>
        <v>10</v>
      </c>
      <c r="E6" s="1" t="s">
        <v>251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>
        <v>10</v>
      </c>
      <c r="E7" s="1" t="s">
        <v>252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>
        <v>30</v>
      </c>
      <c r="E8" s="1" t="s">
        <v>253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>
        <v>20</v>
      </c>
      <c r="E9" s="1" t="s">
        <v>254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>
        <v>10</v>
      </c>
      <c r="E10" s="1" t="s">
        <v>255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>
        <v>20</v>
      </c>
      <c r="E11" s="1" t="s">
        <v>256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257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258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259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260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 t="s">
        <v>261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262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263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259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 t="s">
        <v>264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 t="s">
        <v>265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 t="s">
        <v>266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 t="s">
        <v>267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 t="s">
        <v>268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 t="s">
        <v>269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 t="s">
        <v>270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 t="s">
        <v>271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 t="s">
        <v>272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273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 t="s">
        <v>274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 t="s">
        <v>275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 t="s">
        <v>276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 t="s">
        <v>277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 t="s">
        <v>278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 t="s">
        <v>279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 t="s">
        <v>280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1.1640625" defaultRowHeight="15" customHeight="1" x14ac:dyDescent="0.2"/>
  <cols>
    <col min="1" max="2" width="9" customWidth="1"/>
    <col min="3" max="3" width="13.1640625" customWidth="1"/>
    <col min="4" max="26" width="9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197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 t="s">
        <v>198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 t="s">
        <v>199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 t="s">
        <v>200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282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9" customWidth="1"/>
  </cols>
  <sheetData>
    <row r="1" spans="1:26" ht="15.7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33</vt:i4>
      </vt:variant>
    </vt:vector>
  </HeadingPairs>
  <TitlesOfParts>
    <vt:vector size="58" baseType="lpstr">
      <vt:lpstr>Today</vt:lpstr>
      <vt:lpstr>Excel</vt:lpstr>
      <vt:lpstr>Compounding</vt:lpstr>
      <vt:lpstr>Logarithms</vt:lpstr>
      <vt:lpstr>TimeValueOfMoney</vt:lpstr>
      <vt:lpstr>Combinatorics</vt:lpstr>
      <vt:lpstr>Order</vt:lpstr>
      <vt:lpstr>Permutation</vt:lpstr>
      <vt:lpstr>OrderWRepetition</vt:lpstr>
      <vt:lpstr>Choice</vt:lpstr>
      <vt:lpstr>NextClass1_GeoSeries</vt:lpstr>
      <vt:lpstr>NextClass2_Dice</vt:lpstr>
      <vt:lpstr>NextClass3_CDF</vt:lpstr>
      <vt:lpstr>NextClass4_Events</vt:lpstr>
      <vt:lpstr>PreWork4NextClass</vt:lpstr>
      <vt:lpstr>ClassWork</vt:lpstr>
      <vt:lpstr>1_ModelABond</vt:lpstr>
      <vt:lpstr>2_RuleOf72</vt:lpstr>
      <vt:lpstr>3_LogScale</vt:lpstr>
      <vt:lpstr>4_LifeAnnuity_Intro</vt:lpstr>
      <vt:lpstr>4_LIfeAnnuity</vt:lpstr>
      <vt:lpstr>FinalExamReview</vt:lpstr>
      <vt:lpstr>ClassPolicy</vt:lpstr>
      <vt:lpstr>Programming</vt:lpstr>
      <vt:lpstr>Programming_Python</vt:lpstr>
      <vt:lpstr>Age</vt:lpstr>
      <vt:lpstr>alan</vt:lpstr>
      <vt:lpstr>'4_LIfeAnnuity'!C_</vt:lpstr>
      <vt:lpstr>calendar_days</vt:lpstr>
      <vt:lpstr>CDF</vt:lpstr>
      <vt:lpstr>Programming_Python!Count</vt:lpstr>
      <vt:lpstr>Count</vt:lpstr>
      <vt:lpstr>Programming_Python!die1_</vt:lpstr>
      <vt:lpstr>die1_</vt:lpstr>
      <vt:lpstr>Programming_Python!die2_</vt:lpstr>
      <vt:lpstr>die2_</vt:lpstr>
      <vt:lpstr>EffectiveRate</vt:lpstr>
      <vt:lpstr>Programming_Python!i</vt:lpstr>
      <vt:lpstr>i</vt:lpstr>
      <vt:lpstr>Label</vt:lpstr>
      <vt:lpstr>monthly</vt:lpstr>
      <vt:lpstr>P_D</vt:lpstr>
      <vt:lpstr>P_S</vt:lpstr>
      <vt:lpstr>PDF</vt:lpstr>
      <vt:lpstr>Programming_Python!Periodicity</vt:lpstr>
      <vt:lpstr>Periodicity</vt:lpstr>
      <vt:lpstr>'4_LIfeAnnuity'!PV</vt:lpstr>
      <vt:lpstr>PVCF</vt:lpstr>
      <vt:lpstr>quarterly</vt:lpstr>
      <vt:lpstr>'4_LIfeAnnuity'!r_</vt:lpstr>
      <vt:lpstr>Programming_Python!Rate</vt:lpstr>
      <vt:lpstr>Rate</vt:lpstr>
      <vt:lpstr>semiannual</vt:lpstr>
      <vt:lpstr>Choice!sum</vt:lpstr>
      <vt:lpstr>Programming_Python!sum</vt:lpstr>
      <vt:lpstr>sum</vt:lpstr>
      <vt:lpstr>'4_LIfeAnnuity'!t</vt:lpstr>
      <vt:lpstr>trading_days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2026-09-17T23:17:36Z</dcterms:modified>
</cp:coreProperties>
</file>