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david/Google Drive/iQRM/SubjectFiles/"/>
    </mc:Choice>
  </mc:AlternateContent>
  <xr:revisionPtr revIDLastSave="0" documentId="13_ncr:1_{64B1408B-D528-1941-BD25-592D5CD7A146}" xr6:coauthVersionLast="45" xr6:coauthVersionMax="45" xr10:uidLastSave="{00000000-0000-0000-0000-000000000000}"/>
  <bookViews>
    <workbookView xWindow="0" yWindow="460" windowWidth="28800" windowHeight="16980" tabRatio="500" xr2:uid="{00000000-000D-0000-FFFF-FFFF00000000}"/>
  </bookViews>
  <sheets>
    <sheet name="LifeAnnuity" sheetId="3" r:id="rId1"/>
    <sheet name="Case0" sheetId="2" r:id="rId2"/>
    <sheet name="Questions" sheetId="5" r:id="rId3"/>
    <sheet name="Questions_OLD" sheetId="4" state="hidden" r:id="rId4"/>
  </sheets>
  <externalReferences>
    <externalReference r:id="rId5"/>
  </externalReferences>
  <definedNames>
    <definedName name="Age">Case0!$C$10:$AA$10</definedName>
    <definedName name="C_" localSheetId="2">[1]Case0!$C$15:$AA$15</definedName>
    <definedName name="C_">Case0!$C$15:$AA$15</definedName>
    <definedName name="n">[1]t1t2!$G$24</definedName>
    <definedName name="P_D">Case0!$C$12:$AA$12</definedName>
    <definedName name="P_S" localSheetId="2">[1]Case0!$C$13:$AA$13</definedName>
    <definedName name="P_S">Case0!$C$13:$AA$13</definedName>
    <definedName name="PV" localSheetId="2">[1]Case0!$C$14:$AA$14</definedName>
    <definedName name="PV">Case0!$C$14:$AA$14</definedName>
    <definedName name="PVCF" localSheetId="2">[1]Case0!$C$17:$AA$17</definedName>
    <definedName name="PVCF">Case0!$C$17:$AA$17</definedName>
    <definedName name="r_" localSheetId="2">[1]Case0!$C$7</definedName>
    <definedName name="r_">Case0!$C$7</definedName>
    <definedName name="t" localSheetId="2">[1]Case0!$C$11:$AA$11</definedName>
    <definedName name="t">Case0!$C$11:$AA$11</definedName>
    <definedName name="v">[1]t1t2!$G$23</definedName>
    <definedName name="X">[1]t1t2!$G$22</definedName>
  </definedNames>
  <calcPr calcId="191029" iterate="1" iterateCount="100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6" i="4" l="1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E16" i="4"/>
  <c r="D12" i="2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Z10" i="2"/>
  <c r="AA10" i="2"/>
  <c r="C13" i="2"/>
  <c r="Z14" i="2"/>
  <c r="AA14" i="2"/>
  <c r="P10" i="2"/>
  <c r="Q10" i="2"/>
  <c r="R10" i="2"/>
  <c r="S10" i="2"/>
  <c r="T10" i="2"/>
  <c r="U10" i="2"/>
  <c r="V10" i="2"/>
  <c r="W10" i="2"/>
  <c r="X10" i="2"/>
  <c r="Y10" i="2"/>
  <c r="P14" i="2"/>
  <c r="Q14" i="2"/>
  <c r="R14" i="2"/>
  <c r="S14" i="2"/>
  <c r="T14" i="2"/>
  <c r="U14" i="2"/>
  <c r="V14" i="2"/>
  <c r="W14" i="2"/>
  <c r="X14" i="2"/>
  <c r="Y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C17" i="2" l="1"/>
  <c r="D13" i="2"/>
  <c r="E13" i="2" l="1"/>
  <c r="D17" i="2"/>
  <c r="F13" i="2" l="1"/>
  <c r="E17" i="2"/>
  <c r="G13" i="2" l="1"/>
  <c r="F17" i="2"/>
  <c r="H13" i="2" l="1"/>
  <c r="G17" i="2"/>
  <c r="I13" i="2" l="1"/>
  <c r="H17" i="2"/>
  <c r="J13" i="2" l="1"/>
  <c r="I17" i="2"/>
  <c r="K13" i="2" l="1"/>
  <c r="J17" i="2"/>
  <c r="L13" i="2" l="1"/>
  <c r="K17" i="2"/>
  <c r="M13" i="2" l="1"/>
  <c r="L17" i="2"/>
  <c r="N13" i="2" l="1"/>
  <c r="M17" i="2"/>
  <c r="O13" i="2" l="1"/>
  <c r="N17" i="2"/>
  <c r="P13" i="2" l="1"/>
  <c r="O17" i="2"/>
  <c r="Q13" i="2" l="1"/>
  <c r="P17" i="2"/>
  <c r="R13" i="2" l="1"/>
  <c r="Q17" i="2"/>
  <c r="R17" i="2" l="1"/>
  <c r="S13" i="2"/>
  <c r="T13" i="2" l="1"/>
  <c r="S17" i="2"/>
  <c r="T17" i="2" l="1"/>
  <c r="U13" i="2"/>
  <c r="V13" i="2" l="1"/>
  <c r="U17" i="2"/>
  <c r="V17" i="2" l="1"/>
  <c r="W13" i="2"/>
  <c r="X13" i="2" l="1"/>
  <c r="W17" i="2"/>
  <c r="X17" i="2" l="1"/>
  <c r="Y13" i="2"/>
  <c r="Z13" i="2" l="1"/>
  <c r="Y17" i="2"/>
  <c r="AA13" i="2" l="1"/>
  <c r="AA17" i="2" s="1"/>
  <c r="Z17" i="2"/>
  <c r="C18" i="2" l="1"/>
</calcChain>
</file>

<file path=xl/sharedStrings.xml><?xml version="1.0" encoding="utf-8"?>
<sst xmlns="http://schemas.openxmlformats.org/spreadsheetml/2006/main" count="81" uniqueCount="65">
  <si>
    <t>Probability of surviving up to time t</t>
  </si>
  <si>
    <t>r</t>
  </si>
  <si>
    <t>P(S)</t>
  </si>
  <si>
    <t>Discount rate</t>
  </si>
  <si>
    <t>C</t>
  </si>
  <si>
    <t>Promised payment amount</t>
  </si>
  <si>
    <t>P(D)</t>
  </si>
  <si>
    <t>Probability of dying at time t</t>
  </si>
  <si>
    <t>Age</t>
  </si>
  <si>
    <t>t</t>
  </si>
  <si>
    <t>PV</t>
  </si>
  <si>
    <t>PVCF</t>
  </si>
  <si>
    <t>value</t>
  </si>
  <si>
    <t>What is the impact of raising the discount rate by 1%?</t>
  </si>
  <si>
    <t>This protects you from outliving your money.</t>
  </si>
  <si>
    <t>A life annuity is a financial product that you buy from a life insurance company.</t>
  </si>
  <si>
    <t>It pays a you a fixed amound of money for as long as you live.</t>
  </si>
  <si>
    <t>Of course, the insurance company needs to make money, so they will price this financial product accordingly.</t>
  </si>
  <si>
    <t>To find the value of the annuity, the insurance company considers your probability of survival.</t>
  </si>
  <si>
    <t>Excel Practice Questions</t>
  </si>
  <si>
    <t>What is the value for an annuity with the same specification but it begins at age 70? (You'll need to make a larger version)</t>
  </si>
  <si>
    <t>What is the impact if the probabilty of death increases by 2% each year instead of 1% each year?</t>
  </si>
  <si>
    <t>Scenario question:</t>
  </si>
  <si>
    <t>You work at the insurance company and want to price the annuity at a break even price.</t>
  </si>
  <si>
    <t>Interest rates are projected to be 5% over the next 35 years.</t>
  </si>
  <si>
    <t>Let's say the annuity Case0 annuity starts in 10 years from now.</t>
  </si>
  <si>
    <t>What is the lump sum payment that must be paid at time 0 so that at time 10, the annuity is paid for.</t>
  </si>
  <si>
    <t>What constant payment can be made to pay for the annuity at time 10.</t>
  </si>
  <si>
    <t>Lets say that over the next 35 years, rates are expected to be as listed below.</t>
  </si>
  <si>
    <t>What lump sum payment must be made at time 0 to pay for the annuity (ten years in advance).</t>
  </si>
  <si>
    <t>What constant payment can be made over the 10 years to pay for the annuity before it starts?</t>
  </si>
  <si>
    <t>Time Value of Money Questions</t>
  </si>
  <si>
    <t>Conditional probability Qeustions</t>
  </si>
  <si>
    <t>Let the probability of death in each year equal (age/125)^2</t>
  </si>
  <si>
    <t>Calculate the probability of dying each year and use that to value the Case0 life annuity.</t>
  </si>
  <si>
    <t>Use the conditional survival pattern and attempt to infer monthly probability of death from year 2 to year 3.</t>
  </si>
  <si>
    <t>p+(1-p)*p = 1.7%</t>
  </si>
  <si>
    <t>Here is an example for two 6-month periods.</t>
  </si>
  <si>
    <t>p is the 6 month probability of death.</t>
  </si>
  <si>
    <t>E1.</t>
  </si>
  <si>
    <t>E2.</t>
  </si>
  <si>
    <t>E3.</t>
  </si>
  <si>
    <t>Tip: Note that the probability of death is linked to the actual age.</t>
  </si>
  <si>
    <t>T1.</t>
  </si>
  <si>
    <t>Given that a customer is age 70 now, what amount of money does the customer need to set aside to purchase in 10 years?</t>
  </si>
  <si>
    <t>T2.</t>
  </si>
  <si>
    <t>Given that a customer is age 70 now, what constant payment can be made every year over the next 10 years to purchase the annuity?</t>
  </si>
  <si>
    <t>That is what constant payment must be made to equal the lumpsum invested now or to equal the purchase price in year 10?</t>
  </si>
  <si>
    <t>T3.</t>
  </si>
  <si>
    <t>Let's say that over the next 35 years, rates are expected to be as listed below.</t>
  </si>
  <si>
    <t>Given that a customer is age 70 now and the above rates, what amount of money does the customer need to set aside now to purchase in 10 years?</t>
  </si>
  <si>
    <t>T4.</t>
  </si>
  <si>
    <t>Given the above rates, what payment must be made to purchase the annuity now, at time 0, given that it will start paying in 10 years?</t>
  </si>
  <si>
    <t>Conditional Probability Questions</t>
  </si>
  <si>
    <t>C1.</t>
  </si>
  <si>
    <t>C2.</t>
  </si>
  <si>
    <t>Based on the original contract starting at age 80 …</t>
  </si>
  <si>
    <t>Calculate the probability of dying each year and use that to value the Case0 life annuity at age 80.</t>
  </si>
  <si>
    <t>p+(1-p)*p = 17%</t>
  </si>
  <si>
    <t>Hint: you may want to use goal seek or Solver.</t>
  </si>
  <si>
    <t>Tip: Note that the annuity purchaser needs to survive to receive the cashflows, so the value is different.</t>
  </si>
  <si>
    <t>LifeAnnuityCaseIntro</t>
  </si>
  <si>
    <t>Video:</t>
  </si>
  <si>
    <t>ModelTour</t>
  </si>
  <si>
    <t>What is the value for a similar life annuity but the contract begins at age 70? (You'll need to make a larger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</si>
</sst>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9" fontId="2" fillId="2" borderId="0" xfId="2" applyFont="1" applyFill="1"/>
    <xf numFmtId="164" fontId="2" fillId="2" borderId="0" xfId="2" applyNumberFormat="1" applyFont="1" applyFill="1"/>
    <xf numFmtId="9" fontId="2" fillId="2" borderId="0" xfId="2" applyNumberFormat="1" applyFont="1" applyFill="1"/>
    <xf numFmtId="165" fontId="2" fillId="2" borderId="0" xfId="1" applyNumberFormat="1" applyFont="1" applyFill="1"/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3" fillId="2" borderId="0" xfId="5" applyFill="1"/>
  </cellXfs>
  <cellStyles count="6">
    <cellStyle name="Comma" xfId="1" builtinId="3"/>
    <cellStyle name="Followed Hyperlink" xfId="4" builtinId="9" hidden="1"/>
    <cellStyle name="Hyperlink" xfId="3" builtinId="8" hidden="1"/>
    <cellStyle name="Hyperlink" xfId="5" builtinId="8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Admin/Solutions/LifeAnnuityCase_Ans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feAnnuity"/>
      <sheetName val="Case0"/>
      <sheetName val="Questions"/>
      <sheetName val="e1"/>
      <sheetName val="e2"/>
      <sheetName val="e3"/>
      <sheetName val="t1t2"/>
      <sheetName val="t3"/>
      <sheetName val="t4"/>
    </sheetNames>
    <sheetDataSet>
      <sheetData sheetId="0"/>
      <sheetData sheetId="1">
        <row r="7">
          <cell r="C7">
            <v>0.05</v>
          </cell>
        </row>
        <row r="11">
          <cell r="C11">
            <v>1</v>
          </cell>
          <cell r="D11">
            <v>2</v>
          </cell>
          <cell r="E11">
            <v>3</v>
          </cell>
          <cell r="F11">
            <v>4</v>
          </cell>
          <cell r="G11">
            <v>5</v>
          </cell>
          <cell r="H11">
            <v>6</v>
          </cell>
          <cell r="I11">
            <v>7</v>
          </cell>
          <cell r="J11">
            <v>8</v>
          </cell>
          <cell r="K11">
            <v>9</v>
          </cell>
          <cell r="L11">
            <v>10</v>
          </cell>
          <cell r="M11">
            <v>11</v>
          </cell>
          <cell r="N11">
            <v>12</v>
          </cell>
          <cell r="O11">
            <v>13</v>
          </cell>
          <cell r="P11">
            <v>14</v>
          </cell>
          <cell r="Q11">
            <v>15</v>
          </cell>
          <cell r="R11">
            <v>16</v>
          </cell>
          <cell r="S11">
            <v>17</v>
          </cell>
          <cell r="T11">
            <v>18</v>
          </cell>
          <cell r="U11">
            <v>19</v>
          </cell>
          <cell r="V11">
            <v>20</v>
          </cell>
          <cell r="W11">
            <v>21</v>
          </cell>
          <cell r="X11">
            <v>22</v>
          </cell>
          <cell r="Y11">
            <v>23</v>
          </cell>
          <cell r="Z11">
            <v>24</v>
          </cell>
          <cell r="AA11">
            <v>25</v>
          </cell>
        </row>
        <row r="13">
          <cell r="C13">
            <v>0.85</v>
          </cell>
          <cell r="D13">
            <v>0.71399999999999997</v>
          </cell>
          <cell r="E13">
            <v>0.59261999999999992</v>
          </cell>
          <cell r="F13">
            <v>0.48594839999999989</v>
          </cell>
          <cell r="G13">
            <v>0.39361820399999986</v>
          </cell>
          <cell r="H13">
            <v>0.31489456319999987</v>
          </cell>
          <cell r="I13">
            <v>0.24876670492799988</v>
          </cell>
          <cell r="J13">
            <v>0.19403802984383989</v>
          </cell>
          <cell r="K13">
            <v>0.1494092829797567</v>
          </cell>
          <cell r="L13">
            <v>0.11355105506461508</v>
          </cell>
          <cell r="M13">
            <v>8.5163291298461313E-2</v>
          </cell>
          <cell r="N13">
            <v>6.3020835560861369E-2</v>
          </cell>
          <cell r="O13">
            <v>4.6005209959428799E-2</v>
          </cell>
          <cell r="P13">
            <v>3.3123751170788737E-2</v>
          </cell>
          <cell r="Q13">
            <v>2.3517863331260002E-2</v>
          </cell>
          <cell r="R13">
            <v>1.6462504331882E-2</v>
          </cell>
          <cell r="S13">
            <v>1.1359127988998579E-2</v>
          </cell>
          <cell r="T13">
            <v>7.7242070325190329E-3</v>
          </cell>
          <cell r="U13">
            <v>5.1752187117877517E-3</v>
          </cell>
          <cell r="V13">
            <v>3.4156443497799158E-3</v>
          </cell>
          <cell r="W13">
            <v>2.2201688273569449E-3</v>
          </cell>
          <cell r="X13">
            <v>1.4209080495084445E-3</v>
          </cell>
          <cell r="Y13">
            <v>8.9517207119031988E-4</v>
          </cell>
          <cell r="Z13">
            <v>5.5500668413799824E-4</v>
          </cell>
          <cell r="AA13">
            <v>3.3855407732417888E-4</v>
          </cell>
        </row>
        <row r="14">
          <cell r="C14">
            <v>0.95238095238095233</v>
          </cell>
          <cell r="D14">
            <v>0.90702947845804982</v>
          </cell>
          <cell r="E14">
            <v>0.86383759853147601</v>
          </cell>
          <cell r="F14">
            <v>0.82270247479188197</v>
          </cell>
          <cell r="G14">
            <v>0.78352616646845896</v>
          </cell>
          <cell r="H14">
            <v>0.74621539663662761</v>
          </cell>
          <cell r="I14">
            <v>0.71068133013012147</v>
          </cell>
          <cell r="J14">
            <v>0.67683936202868722</v>
          </cell>
          <cell r="K14">
            <v>0.64460891621779726</v>
          </cell>
          <cell r="L14">
            <v>0.61391325354075932</v>
          </cell>
          <cell r="M14">
            <v>0.5846792890864374</v>
          </cell>
          <cell r="N14">
            <v>0.5568374181775595</v>
          </cell>
          <cell r="O14">
            <v>0.53032135064529462</v>
          </cell>
          <cell r="P14">
            <v>0.50506795299551888</v>
          </cell>
          <cell r="Q14">
            <v>0.48101709809097021</v>
          </cell>
          <cell r="R14">
            <v>0.45811152199140021</v>
          </cell>
          <cell r="S14">
            <v>0.43629668761085727</v>
          </cell>
          <cell r="T14">
            <v>0.41552065486748313</v>
          </cell>
          <cell r="U14">
            <v>0.39573395701665059</v>
          </cell>
          <cell r="V14">
            <v>0.37688948287300061</v>
          </cell>
          <cell r="W14">
            <v>0.35894236464095297</v>
          </cell>
          <cell r="X14">
            <v>0.3418498710866219</v>
          </cell>
          <cell r="Y14">
            <v>0.32557130579678267</v>
          </cell>
          <cell r="Z14">
            <v>0.31006791028265024</v>
          </cell>
          <cell r="AA14">
            <v>0.29530277169776209</v>
          </cell>
        </row>
        <row r="15">
          <cell r="C15">
            <v>50000</v>
          </cell>
          <cell r="D15">
            <v>50000</v>
          </cell>
          <cell r="E15">
            <v>50000</v>
          </cell>
          <cell r="F15">
            <v>50000</v>
          </cell>
          <cell r="G15">
            <v>50000</v>
          </cell>
          <cell r="H15">
            <v>50000</v>
          </cell>
          <cell r="I15">
            <v>50000</v>
          </cell>
          <cell r="J15">
            <v>50000</v>
          </cell>
          <cell r="K15">
            <v>50000</v>
          </cell>
          <cell r="L15">
            <v>50000</v>
          </cell>
          <cell r="M15">
            <v>50000</v>
          </cell>
          <cell r="N15">
            <v>50000</v>
          </cell>
          <cell r="O15">
            <v>50000</v>
          </cell>
          <cell r="P15">
            <v>50000</v>
          </cell>
          <cell r="Q15">
            <v>50000</v>
          </cell>
          <cell r="R15">
            <v>50000</v>
          </cell>
          <cell r="S15">
            <v>50000</v>
          </cell>
          <cell r="T15">
            <v>50000</v>
          </cell>
          <cell r="U15">
            <v>50000</v>
          </cell>
          <cell r="V15">
            <v>50000</v>
          </cell>
          <cell r="W15">
            <v>50000</v>
          </cell>
          <cell r="X15">
            <v>50000</v>
          </cell>
          <cell r="Y15">
            <v>50000</v>
          </cell>
          <cell r="Z15">
            <v>50000</v>
          </cell>
          <cell r="AA15">
            <v>50000</v>
          </cell>
        </row>
        <row r="17">
          <cell r="C17">
            <v>40476.190476190473</v>
          </cell>
          <cell r="D17">
            <v>32380.952380952378</v>
          </cell>
          <cell r="E17">
            <v>25596.371882086161</v>
          </cell>
          <cell r="F17">
            <v>19989.547565057765</v>
          </cell>
          <cell r="G17">
            <v>15420.508121615987</v>
          </cell>
          <cell r="H17">
            <v>11748.958568850274</v>
          </cell>
          <cell r="I17">
            <v>8839.6926375159201</v>
          </cell>
          <cell r="J17">
            <v>6566.6288164403977</v>
          </cell>
          <cell r="K17">
            <v>4815.5277987229574</v>
          </cell>
          <cell r="L17">
            <v>3485.5248828851877</v>
          </cell>
          <cell r="M17">
            <v>2489.6606306322769</v>
          </cell>
          <cell r="N17">
            <v>1754.6179682551287</v>
          </cell>
          <cell r="O17">
            <v>1219.877254120232</v>
          </cell>
          <cell r="P17">
            <v>836.48725996815949</v>
          </cell>
          <cell r="Q17">
            <v>565.62471864513611</v>
          </cell>
          <cell r="R17">
            <v>377.08314576342411</v>
          </cell>
          <cell r="S17">
            <v>247.79749578739293</v>
          </cell>
          <cell r="T17">
            <v>160.47837822421636</v>
          </cell>
          <cell r="U17">
            <v>102.400488962119</v>
          </cell>
          <cell r="V17">
            <v>64.36602163333194</v>
          </cell>
          <cell r="W17">
            <v>39.845632439681673</v>
          </cell>
          <cell r="X17">
            <v>24.286861677520257</v>
          </cell>
          <cell r="Y17">
            <v>14.572117006512148</v>
          </cell>
          <cell r="Z17">
            <v>8.6044881371786008</v>
          </cell>
          <cell r="AA17">
            <v>4.9987978701704243</v>
          </cell>
        </row>
      </sheetData>
      <sheetData sheetId="2"/>
      <sheetData sheetId="3"/>
      <sheetData sheetId="4"/>
      <sheetData sheetId="5"/>
      <sheetData sheetId="6">
        <row r="22">
          <cell r="G22">
            <v>108804.21696771627</v>
          </cell>
        </row>
        <row r="23">
          <cell r="G23">
            <v>0.95238095238095233</v>
          </cell>
        </row>
        <row r="24">
          <cell r="G24">
            <v>10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zUhVFesigwLV0nfhSscnnJIu_6AMqZ4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I_uURP361iyDf85xHD4hQOXWgf9cohe5" TargetMode="External"/><Relationship Id="rId1" Type="http://schemas.openxmlformats.org/officeDocument/2006/relationships/hyperlink" Target="https://drive.google.com/open?id=1I_uURP361iyDf85xHD4hQOXWgf9coh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RowHeight="26" x14ac:dyDescent="0.3"/>
  <cols>
    <col min="1" max="16384" width="10.83203125" style="1"/>
  </cols>
  <sheetData>
    <row r="1" spans="1:2" x14ac:dyDescent="0.3">
      <c r="A1" s="1" t="s">
        <v>62</v>
      </c>
      <c r="B1" s="9" t="s">
        <v>61</v>
      </c>
    </row>
    <row r="3" spans="1:2" x14ac:dyDescent="0.3">
      <c r="B3" s="1" t="s">
        <v>15</v>
      </c>
    </row>
    <row r="4" spans="1:2" x14ac:dyDescent="0.3">
      <c r="B4" s="1" t="s">
        <v>16</v>
      </c>
    </row>
    <row r="5" spans="1:2" x14ac:dyDescent="0.3">
      <c r="B5" s="1" t="s">
        <v>14</v>
      </c>
    </row>
    <row r="6" spans="1:2" x14ac:dyDescent="0.3">
      <c r="B6" s="1" t="s">
        <v>17</v>
      </c>
    </row>
    <row r="7" spans="1:2" x14ac:dyDescent="0.3">
      <c r="B7" s="1" t="s">
        <v>18</v>
      </c>
    </row>
  </sheetData>
  <hyperlinks>
    <hyperlink ref="B1" r:id="rId1" xr:uid="{F00B24C1-7E37-E840-B541-97A2738F19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"/>
  <sheetViews>
    <sheetView workbookViewId="0"/>
  </sheetViews>
  <sheetFormatPr baseColWidth="10" defaultRowHeight="26" x14ac:dyDescent="0.3"/>
  <cols>
    <col min="1" max="2" width="10.83203125" style="1"/>
    <col min="3" max="3" width="15.1640625" style="1" customWidth="1"/>
    <col min="4" max="8" width="13" style="1" bestFit="1" customWidth="1"/>
    <col min="9" max="17" width="12.6640625" style="1" bestFit="1" customWidth="1"/>
    <col min="18" max="27" width="13.5" style="1" bestFit="1" customWidth="1"/>
    <col min="28" max="16384" width="10.83203125" style="1"/>
  </cols>
  <sheetData>
    <row r="1" spans="1:27" x14ac:dyDescent="0.3">
      <c r="A1" s="1" t="s">
        <v>62</v>
      </c>
      <c r="B1" s="9" t="s">
        <v>63</v>
      </c>
    </row>
    <row r="2" spans="1:27" x14ac:dyDescent="0.3">
      <c r="B2" s="1" t="s">
        <v>2</v>
      </c>
      <c r="C2" s="1" t="s">
        <v>0</v>
      </c>
    </row>
    <row r="3" spans="1:27" x14ac:dyDescent="0.3">
      <c r="B3" s="1" t="s">
        <v>6</v>
      </c>
      <c r="C3" s="1" t="s">
        <v>7</v>
      </c>
    </row>
    <row r="4" spans="1:27" x14ac:dyDescent="0.3">
      <c r="B4" s="1" t="s">
        <v>1</v>
      </c>
      <c r="C4" s="1" t="s">
        <v>3</v>
      </c>
    </row>
    <row r="5" spans="1:27" x14ac:dyDescent="0.3">
      <c r="B5" s="1" t="s">
        <v>4</v>
      </c>
      <c r="C5" s="1" t="s">
        <v>5</v>
      </c>
    </row>
    <row r="7" spans="1:27" x14ac:dyDescent="0.3">
      <c r="B7" s="7" t="s">
        <v>1</v>
      </c>
      <c r="C7" s="2">
        <v>0.05</v>
      </c>
    </row>
    <row r="10" spans="1:27" x14ac:dyDescent="0.3">
      <c r="B10" s="1" t="s">
        <v>8</v>
      </c>
      <c r="C10" s="1">
        <f>80+C11</f>
        <v>81</v>
      </c>
      <c r="D10" s="1">
        <f t="shared" ref="D10:O10" si="0">80+D11</f>
        <v>82</v>
      </c>
      <c r="E10" s="1">
        <f t="shared" si="0"/>
        <v>83</v>
      </c>
      <c r="F10" s="1">
        <f t="shared" si="0"/>
        <v>84</v>
      </c>
      <c r="G10" s="1">
        <f t="shared" si="0"/>
        <v>85</v>
      </c>
      <c r="H10" s="1">
        <f t="shared" si="0"/>
        <v>86</v>
      </c>
      <c r="I10" s="1">
        <f t="shared" si="0"/>
        <v>87</v>
      </c>
      <c r="J10" s="1">
        <f t="shared" si="0"/>
        <v>88</v>
      </c>
      <c r="K10" s="1">
        <f t="shared" si="0"/>
        <v>89</v>
      </c>
      <c r="L10" s="1">
        <f t="shared" si="0"/>
        <v>90</v>
      </c>
      <c r="M10" s="1">
        <f t="shared" si="0"/>
        <v>91</v>
      </c>
      <c r="N10" s="1">
        <f t="shared" si="0"/>
        <v>92</v>
      </c>
      <c r="O10" s="1">
        <f t="shared" si="0"/>
        <v>93</v>
      </c>
      <c r="P10" s="1">
        <f t="shared" ref="P10" si="1">80+P11</f>
        <v>94</v>
      </c>
      <c r="Q10" s="1">
        <f t="shared" ref="Q10" si="2">80+Q11</f>
        <v>95</v>
      </c>
      <c r="R10" s="1">
        <f t="shared" ref="R10" si="3">80+R11</f>
        <v>96</v>
      </c>
      <c r="S10" s="1">
        <f t="shared" ref="S10" si="4">80+S11</f>
        <v>97</v>
      </c>
      <c r="T10" s="1">
        <f t="shared" ref="T10" si="5">80+T11</f>
        <v>98</v>
      </c>
      <c r="U10" s="1">
        <f t="shared" ref="U10" si="6">80+U11</f>
        <v>99</v>
      </c>
      <c r="V10" s="1">
        <f t="shared" ref="V10" si="7">80+V11</f>
        <v>100</v>
      </c>
      <c r="W10" s="1">
        <f t="shared" ref="W10" si="8">80+W11</f>
        <v>101</v>
      </c>
      <c r="X10" s="1">
        <f t="shared" ref="X10" si="9">80+X11</f>
        <v>102</v>
      </c>
      <c r="Y10" s="1">
        <f t="shared" ref="Y10" si="10">80+Y11</f>
        <v>103</v>
      </c>
      <c r="Z10" s="1">
        <f t="shared" ref="Z10" si="11">80+Z11</f>
        <v>104</v>
      </c>
      <c r="AA10" s="1">
        <f t="shared" ref="AA10" si="12">80+AA11</f>
        <v>105</v>
      </c>
    </row>
    <row r="11" spans="1:27" x14ac:dyDescent="0.3">
      <c r="B11" s="1" t="s">
        <v>9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  <c r="Z11" s="1">
        <v>24</v>
      </c>
      <c r="AA11" s="1">
        <v>25</v>
      </c>
    </row>
    <row r="12" spans="1:27" x14ac:dyDescent="0.3">
      <c r="B12" s="1" t="s">
        <v>6</v>
      </c>
      <c r="C12" s="3">
        <v>0.15</v>
      </c>
      <c r="D12" s="5">
        <f>C12+1%</f>
        <v>0.16</v>
      </c>
      <c r="E12" s="5">
        <f t="shared" ref="E12:AA12" si="13">D12+1%</f>
        <v>0.17</v>
      </c>
      <c r="F12" s="5">
        <f t="shared" si="13"/>
        <v>0.18000000000000002</v>
      </c>
      <c r="G12" s="5">
        <f t="shared" si="13"/>
        <v>0.19000000000000003</v>
      </c>
      <c r="H12" s="5">
        <f t="shared" si="13"/>
        <v>0.20000000000000004</v>
      </c>
      <c r="I12" s="5">
        <f t="shared" si="13"/>
        <v>0.21000000000000005</v>
      </c>
      <c r="J12" s="5">
        <f t="shared" si="13"/>
        <v>0.22000000000000006</v>
      </c>
      <c r="K12" s="5">
        <f t="shared" si="13"/>
        <v>0.23000000000000007</v>
      </c>
      <c r="L12" s="5">
        <f t="shared" si="13"/>
        <v>0.24000000000000007</v>
      </c>
      <c r="M12" s="5">
        <f t="shared" si="13"/>
        <v>0.25000000000000006</v>
      </c>
      <c r="N12" s="5">
        <f t="shared" si="13"/>
        <v>0.26000000000000006</v>
      </c>
      <c r="O12" s="5">
        <f t="shared" si="13"/>
        <v>0.27000000000000007</v>
      </c>
      <c r="P12" s="5">
        <f t="shared" si="13"/>
        <v>0.28000000000000008</v>
      </c>
      <c r="Q12" s="5">
        <f t="shared" si="13"/>
        <v>0.29000000000000009</v>
      </c>
      <c r="R12" s="5">
        <f t="shared" si="13"/>
        <v>0.3000000000000001</v>
      </c>
      <c r="S12" s="5">
        <f t="shared" si="13"/>
        <v>0.31000000000000011</v>
      </c>
      <c r="T12" s="5">
        <f t="shared" si="13"/>
        <v>0.32000000000000012</v>
      </c>
      <c r="U12" s="5">
        <f t="shared" si="13"/>
        <v>0.33000000000000013</v>
      </c>
      <c r="V12" s="5">
        <f t="shared" si="13"/>
        <v>0.34000000000000014</v>
      </c>
      <c r="W12" s="5">
        <f t="shared" si="13"/>
        <v>0.35000000000000014</v>
      </c>
      <c r="X12" s="5">
        <f t="shared" si="13"/>
        <v>0.36000000000000015</v>
      </c>
      <c r="Y12" s="5">
        <f t="shared" si="13"/>
        <v>0.37000000000000016</v>
      </c>
      <c r="Z12" s="5">
        <f t="shared" si="13"/>
        <v>0.38000000000000017</v>
      </c>
      <c r="AA12" s="5">
        <f t="shared" si="13"/>
        <v>0.39000000000000018</v>
      </c>
    </row>
    <row r="13" spans="1:27" x14ac:dyDescent="0.3">
      <c r="B13" s="1" t="s">
        <v>2</v>
      </c>
      <c r="C13" s="3">
        <f>1-C12</f>
        <v>0.85</v>
      </c>
      <c r="D13" s="3">
        <f>C13*(1-D12)</f>
        <v>0.71399999999999997</v>
      </c>
      <c r="E13" s="3">
        <f t="shared" ref="E13:O13" si="14">D13*(1-E12)</f>
        <v>0.59261999999999992</v>
      </c>
      <c r="F13" s="3">
        <f t="shared" si="14"/>
        <v>0.48594839999999989</v>
      </c>
      <c r="G13" s="3">
        <f t="shared" si="14"/>
        <v>0.39361820399999986</v>
      </c>
      <c r="H13" s="3">
        <f t="shared" si="14"/>
        <v>0.31489456319999987</v>
      </c>
      <c r="I13" s="3">
        <f t="shared" si="14"/>
        <v>0.24876670492799988</v>
      </c>
      <c r="J13" s="3">
        <f t="shared" si="14"/>
        <v>0.19403802984383989</v>
      </c>
      <c r="K13" s="3">
        <f t="shared" si="14"/>
        <v>0.1494092829797567</v>
      </c>
      <c r="L13" s="3">
        <f t="shared" si="14"/>
        <v>0.11355105506461508</v>
      </c>
      <c r="M13" s="3">
        <f t="shared" si="14"/>
        <v>8.5163291298461313E-2</v>
      </c>
      <c r="N13" s="3">
        <f t="shared" si="14"/>
        <v>6.3020835560861369E-2</v>
      </c>
      <c r="O13" s="3">
        <f t="shared" si="14"/>
        <v>4.6005209959428799E-2</v>
      </c>
      <c r="P13" s="3">
        <f t="shared" ref="P13" si="15">O13*(1-P12)</f>
        <v>3.3123751170788737E-2</v>
      </c>
      <c r="Q13" s="3">
        <f t="shared" ref="Q13" si="16">P13*(1-Q12)</f>
        <v>2.3517863331260002E-2</v>
      </c>
      <c r="R13" s="3">
        <f t="shared" ref="R13" si="17">Q13*(1-R12)</f>
        <v>1.6462504331882E-2</v>
      </c>
      <c r="S13" s="3">
        <f t="shared" ref="S13" si="18">R13*(1-S12)</f>
        <v>1.1359127988998579E-2</v>
      </c>
      <c r="T13" s="3">
        <f t="shared" ref="T13" si="19">S13*(1-T12)</f>
        <v>7.7242070325190329E-3</v>
      </c>
      <c r="U13" s="3">
        <f t="shared" ref="U13" si="20">T13*(1-U12)</f>
        <v>5.1752187117877517E-3</v>
      </c>
      <c r="V13" s="3">
        <f t="shared" ref="V13" si="21">U13*(1-V12)</f>
        <v>3.4156443497799158E-3</v>
      </c>
      <c r="W13" s="3">
        <f t="shared" ref="W13" si="22">V13*(1-W12)</f>
        <v>2.2201688273569449E-3</v>
      </c>
      <c r="X13" s="3">
        <f t="shared" ref="X13" si="23">W13*(1-X12)</f>
        <v>1.4209080495084445E-3</v>
      </c>
      <c r="Y13" s="3">
        <f t="shared" ref="Y13" si="24">X13*(1-Y12)</f>
        <v>8.9517207119031988E-4</v>
      </c>
      <c r="Z13" s="3">
        <f t="shared" ref="Z13" si="25">Y13*(1-Z12)</f>
        <v>5.5500668413799824E-4</v>
      </c>
      <c r="AA13" s="3">
        <f t="shared" ref="AA13" si="26">Z13*(1-AA12)</f>
        <v>3.3855407732417888E-4</v>
      </c>
    </row>
    <row r="14" spans="1:27" x14ac:dyDescent="0.3">
      <c r="B14" s="1" t="s">
        <v>10</v>
      </c>
      <c r="C14" s="3">
        <f t="shared" ref="C14:AA14" si="27">(1+r_)^(-t)</f>
        <v>0.95238095238095233</v>
      </c>
      <c r="D14" s="3">
        <f t="shared" si="27"/>
        <v>0.90702947845804982</v>
      </c>
      <c r="E14" s="3">
        <f t="shared" si="27"/>
        <v>0.86383759853147601</v>
      </c>
      <c r="F14" s="3">
        <f t="shared" si="27"/>
        <v>0.82270247479188197</v>
      </c>
      <c r="G14" s="3">
        <f t="shared" si="27"/>
        <v>0.78352616646845896</v>
      </c>
      <c r="H14" s="3">
        <f t="shared" si="27"/>
        <v>0.74621539663662761</v>
      </c>
      <c r="I14" s="3">
        <f t="shared" si="27"/>
        <v>0.71068133013012147</v>
      </c>
      <c r="J14" s="3">
        <f t="shared" si="27"/>
        <v>0.67683936202868722</v>
      </c>
      <c r="K14" s="3">
        <f t="shared" si="27"/>
        <v>0.64460891621779726</v>
      </c>
      <c r="L14" s="3">
        <f t="shared" si="27"/>
        <v>0.61391325354075932</v>
      </c>
      <c r="M14" s="3">
        <f t="shared" si="27"/>
        <v>0.5846792890864374</v>
      </c>
      <c r="N14" s="3">
        <f t="shared" si="27"/>
        <v>0.5568374181775595</v>
      </c>
      <c r="O14" s="3">
        <f t="shared" si="27"/>
        <v>0.53032135064529462</v>
      </c>
      <c r="P14" s="3">
        <f t="shared" si="27"/>
        <v>0.50506795299551888</v>
      </c>
      <c r="Q14" s="3">
        <f t="shared" si="27"/>
        <v>0.48101709809097021</v>
      </c>
      <c r="R14" s="3">
        <f t="shared" si="27"/>
        <v>0.45811152199140021</v>
      </c>
      <c r="S14" s="3">
        <f t="shared" si="27"/>
        <v>0.43629668761085727</v>
      </c>
      <c r="T14" s="3">
        <f t="shared" si="27"/>
        <v>0.41552065486748313</v>
      </c>
      <c r="U14" s="3">
        <f t="shared" si="27"/>
        <v>0.39573395701665059</v>
      </c>
      <c r="V14" s="3">
        <f t="shared" si="27"/>
        <v>0.37688948287300061</v>
      </c>
      <c r="W14" s="3">
        <f t="shared" si="27"/>
        <v>0.35894236464095297</v>
      </c>
      <c r="X14" s="3">
        <f t="shared" si="27"/>
        <v>0.3418498710866219</v>
      </c>
      <c r="Y14" s="3">
        <f t="shared" si="27"/>
        <v>0.32557130579678267</v>
      </c>
      <c r="Z14" s="3">
        <f t="shared" si="27"/>
        <v>0.31006791028265024</v>
      </c>
      <c r="AA14" s="3">
        <f t="shared" si="27"/>
        <v>0.29530277169776209</v>
      </c>
    </row>
    <row r="15" spans="1:27" x14ac:dyDescent="0.3">
      <c r="B15" s="1" t="s">
        <v>4</v>
      </c>
      <c r="C15" s="6">
        <v>50000</v>
      </c>
      <c r="D15" s="6">
        <v>50000</v>
      </c>
      <c r="E15" s="6">
        <v>50000</v>
      </c>
      <c r="F15" s="6">
        <v>50000</v>
      </c>
      <c r="G15" s="6">
        <v>50000</v>
      </c>
      <c r="H15" s="6">
        <v>50000</v>
      </c>
      <c r="I15" s="6">
        <v>50000</v>
      </c>
      <c r="J15" s="6">
        <v>50000</v>
      </c>
      <c r="K15" s="6">
        <v>50000</v>
      </c>
      <c r="L15" s="6">
        <v>50000</v>
      </c>
      <c r="M15" s="6">
        <v>50000</v>
      </c>
      <c r="N15" s="6">
        <v>50000</v>
      </c>
      <c r="O15" s="6">
        <v>50000</v>
      </c>
      <c r="P15" s="6">
        <v>50000</v>
      </c>
      <c r="Q15" s="6">
        <v>50000</v>
      </c>
      <c r="R15" s="6">
        <v>50000</v>
      </c>
      <c r="S15" s="6">
        <v>50000</v>
      </c>
      <c r="T15" s="6">
        <v>50000</v>
      </c>
      <c r="U15" s="6">
        <v>50000</v>
      </c>
      <c r="V15" s="6">
        <v>50000</v>
      </c>
      <c r="W15" s="6">
        <v>50000</v>
      </c>
      <c r="X15" s="6">
        <v>50000</v>
      </c>
      <c r="Y15" s="6">
        <v>50000</v>
      </c>
      <c r="Z15" s="6">
        <v>50000</v>
      </c>
      <c r="AA15" s="6">
        <v>50000</v>
      </c>
    </row>
    <row r="17" spans="2:27" x14ac:dyDescent="0.3">
      <c r="B17" s="1" t="s">
        <v>11</v>
      </c>
      <c r="C17" s="6">
        <f t="shared" ref="C17:AA17" si="28">C_*PV*P_S</f>
        <v>40476.190476190473</v>
      </c>
      <c r="D17" s="6">
        <f t="shared" si="28"/>
        <v>32380.952380952378</v>
      </c>
      <c r="E17" s="6">
        <f t="shared" si="28"/>
        <v>25596.371882086161</v>
      </c>
      <c r="F17" s="6">
        <f t="shared" si="28"/>
        <v>19989.547565057765</v>
      </c>
      <c r="G17" s="6">
        <f t="shared" si="28"/>
        <v>15420.508121615987</v>
      </c>
      <c r="H17" s="6">
        <f t="shared" si="28"/>
        <v>11748.958568850274</v>
      </c>
      <c r="I17" s="6">
        <f t="shared" si="28"/>
        <v>8839.6926375159201</v>
      </c>
      <c r="J17" s="6">
        <f t="shared" si="28"/>
        <v>6566.6288164403977</v>
      </c>
      <c r="K17" s="6">
        <f t="shared" si="28"/>
        <v>4815.5277987229574</v>
      </c>
      <c r="L17" s="6">
        <f t="shared" si="28"/>
        <v>3485.5248828851877</v>
      </c>
      <c r="M17" s="6">
        <f t="shared" si="28"/>
        <v>2489.6606306322769</v>
      </c>
      <c r="N17" s="6">
        <f t="shared" si="28"/>
        <v>1754.6179682551287</v>
      </c>
      <c r="O17" s="6">
        <f t="shared" si="28"/>
        <v>1219.877254120232</v>
      </c>
      <c r="P17" s="6">
        <f t="shared" si="28"/>
        <v>836.48725996815949</v>
      </c>
      <c r="Q17" s="6">
        <f t="shared" si="28"/>
        <v>565.62471864513611</v>
      </c>
      <c r="R17" s="6">
        <f t="shared" si="28"/>
        <v>377.08314576342411</v>
      </c>
      <c r="S17" s="6">
        <f t="shared" si="28"/>
        <v>247.79749578739293</v>
      </c>
      <c r="T17" s="6">
        <f t="shared" si="28"/>
        <v>160.47837822421636</v>
      </c>
      <c r="U17" s="6">
        <f t="shared" si="28"/>
        <v>102.400488962119</v>
      </c>
      <c r="V17" s="6">
        <f t="shared" si="28"/>
        <v>64.36602163333194</v>
      </c>
      <c r="W17" s="6">
        <f t="shared" si="28"/>
        <v>39.845632439681673</v>
      </c>
      <c r="X17" s="6">
        <f t="shared" si="28"/>
        <v>24.286861677520257</v>
      </c>
      <c r="Y17" s="6">
        <f t="shared" si="28"/>
        <v>14.572117006512148</v>
      </c>
      <c r="Z17" s="6">
        <f t="shared" si="28"/>
        <v>8.6044881371786008</v>
      </c>
      <c r="AA17" s="6">
        <f t="shared" si="28"/>
        <v>4.9987978701704243</v>
      </c>
    </row>
    <row r="18" spans="2:27" x14ac:dyDescent="0.3">
      <c r="B18" s="1" t="s">
        <v>12</v>
      </c>
      <c r="C18" s="6">
        <f>SUM(PVCF)</f>
        <v>177230.60438943998</v>
      </c>
    </row>
  </sheetData>
  <hyperlinks>
    <hyperlink ref="B1" r:id="rId1" xr:uid="{55F146DF-B524-8945-9D34-7AF6604895AA}"/>
    <hyperlink ref="B1" r:id="rId2" xr:uid="{021A9054-6601-7646-9B12-5459FEFDAA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9BE-7D52-834C-A578-F543BF7CA085}">
  <dimension ref="B2:AL30"/>
  <sheetViews>
    <sheetView workbookViewId="0"/>
  </sheetViews>
  <sheetFormatPr baseColWidth="10" defaultRowHeight="26" x14ac:dyDescent="0.3"/>
  <cols>
    <col min="1" max="16384" width="10.83203125" style="1"/>
  </cols>
  <sheetData>
    <row r="2" spans="2:38" x14ac:dyDescent="0.3">
      <c r="B2" s="1" t="s">
        <v>19</v>
      </c>
    </row>
    <row r="3" spans="2:38" x14ac:dyDescent="0.3">
      <c r="B3" s="8" t="s">
        <v>39</v>
      </c>
      <c r="C3" s="1" t="s">
        <v>13</v>
      </c>
    </row>
    <row r="4" spans="2:38" x14ac:dyDescent="0.3">
      <c r="B4" s="8" t="s">
        <v>40</v>
      </c>
      <c r="C4" s="1" t="s">
        <v>21</v>
      </c>
    </row>
    <row r="5" spans="2:38" x14ac:dyDescent="0.3">
      <c r="B5" s="8" t="s">
        <v>41</v>
      </c>
      <c r="C5" s="1" t="s">
        <v>64</v>
      </c>
    </row>
    <row r="6" spans="2:38" x14ac:dyDescent="0.3">
      <c r="B6" s="8"/>
      <c r="C6" s="1" t="s">
        <v>42</v>
      </c>
    </row>
    <row r="8" spans="2:38" x14ac:dyDescent="0.3">
      <c r="B8" s="1" t="s">
        <v>31</v>
      </c>
    </row>
    <row r="9" spans="2:38" x14ac:dyDescent="0.3">
      <c r="C9" s="1" t="s">
        <v>25</v>
      </c>
    </row>
    <row r="10" spans="2:38" x14ac:dyDescent="0.3">
      <c r="C10" s="1" t="s">
        <v>23</v>
      </c>
    </row>
    <row r="11" spans="2:38" x14ac:dyDescent="0.3">
      <c r="C11" s="1" t="s">
        <v>24</v>
      </c>
    </row>
    <row r="12" spans="2:38" x14ac:dyDescent="0.3">
      <c r="B12" s="8" t="s">
        <v>43</v>
      </c>
      <c r="D12" s="1" t="s">
        <v>44</v>
      </c>
    </row>
    <row r="13" spans="2:38" x14ac:dyDescent="0.3">
      <c r="B13" s="8" t="s">
        <v>45</v>
      </c>
      <c r="D13" s="1" t="s">
        <v>46</v>
      </c>
    </row>
    <row r="14" spans="2:38" x14ac:dyDescent="0.3">
      <c r="D14" s="1" t="s">
        <v>47</v>
      </c>
    </row>
    <row r="15" spans="2:38" x14ac:dyDescent="0.3">
      <c r="B15" s="8" t="s">
        <v>48</v>
      </c>
      <c r="D15" s="1" t="s">
        <v>49</v>
      </c>
    </row>
    <row r="16" spans="2:38" x14ac:dyDescent="0.3"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M16" s="1">
        <v>10</v>
      </c>
      <c r="N16" s="1">
        <v>11</v>
      </c>
      <c r="O16" s="1">
        <v>12</v>
      </c>
      <c r="P16" s="1">
        <v>13</v>
      </c>
      <c r="Q16" s="1">
        <v>14</v>
      </c>
      <c r="R16" s="1">
        <v>15</v>
      </c>
      <c r="S16" s="1">
        <v>16</v>
      </c>
      <c r="T16" s="1">
        <v>17</v>
      </c>
      <c r="U16" s="1">
        <v>18</v>
      </c>
      <c r="V16" s="1">
        <v>19</v>
      </c>
      <c r="W16" s="1">
        <v>20</v>
      </c>
      <c r="X16" s="1">
        <v>21</v>
      </c>
      <c r="Y16" s="1">
        <v>22</v>
      </c>
      <c r="Z16" s="1">
        <v>23</v>
      </c>
      <c r="AA16" s="1">
        <v>24</v>
      </c>
      <c r="AB16" s="1">
        <v>25</v>
      </c>
      <c r="AC16" s="1">
        <v>26</v>
      </c>
      <c r="AD16" s="1">
        <v>27</v>
      </c>
      <c r="AE16" s="1">
        <v>28</v>
      </c>
      <c r="AF16" s="1">
        <v>29</v>
      </c>
      <c r="AG16" s="1">
        <v>30</v>
      </c>
      <c r="AH16" s="1">
        <v>31</v>
      </c>
      <c r="AI16" s="1">
        <v>32</v>
      </c>
      <c r="AJ16" s="1">
        <v>33</v>
      </c>
      <c r="AK16" s="1">
        <v>34</v>
      </c>
      <c r="AL16" s="1">
        <v>35</v>
      </c>
    </row>
    <row r="17" spans="2:38" x14ac:dyDescent="0.3">
      <c r="D17" s="4">
        <v>0.01</v>
      </c>
      <c r="E17" s="4">
        <v>1.4142135623730951E-2</v>
      </c>
      <c r="F17" s="4">
        <v>1.7320508075688773E-2</v>
      </c>
      <c r="G17" s="4">
        <v>0.02</v>
      </c>
      <c r="H17" s="4">
        <v>2.2360679774997897E-2</v>
      </c>
      <c r="I17" s="4">
        <v>2.4494897427831779E-2</v>
      </c>
      <c r="J17" s="4">
        <v>2.6457513110645908E-2</v>
      </c>
      <c r="K17" s="4">
        <v>2.8284271247461901E-2</v>
      </c>
      <c r="L17" s="4">
        <v>0.03</v>
      </c>
      <c r="M17" s="4">
        <v>3.1622776601683798E-2</v>
      </c>
      <c r="N17" s="4">
        <v>3.3166247903553998E-2</v>
      </c>
      <c r="O17" s="4">
        <v>3.4641016151377546E-2</v>
      </c>
      <c r="P17" s="4">
        <v>3.605551275463989E-2</v>
      </c>
      <c r="Q17" s="4">
        <v>3.7416573867739417E-2</v>
      </c>
      <c r="R17" s="4">
        <v>3.8729833462074169E-2</v>
      </c>
      <c r="S17" s="4">
        <v>0.04</v>
      </c>
      <c r="T17" s="4">
        <v>4.1231056256176603E-2</v>
      </c>
      <c r="U17" s="4">
        <v>4.2426406871192847E-2</v>
      </c>
      <c r="V17" s="4">
        <v>4.358898943540674E-2</v>
      </c>
      <c r="W17" s="4">
        <v>4.4721359549995794E-2</v>
      </c>
      <c r="X17" s="4">
        <v>4.5825756949558399E-2</v>
      </c>
      <c r="Y17" s="4">
        <v>4.6904157598234297E-2</v>
      </c>
      <c r="Z17" s="4">
        <v>4.7958315233127193E-2</v>
      </c>
      <c r="AA17" s="4">
        <v>4.8989794855663557E-2</v>
      </c>
      <c r="AB17" s="4">
        <v>0.05</v>
      </c>
      <c r="AC17" s="4">
        <v>5.0990195135927847E-2</v>
      </c>
      <c r="AD17" s="4">
        <v>5.1961524227066319E-2</v>
      </c>
      <c r="AE17" s="4">
        <v>5.2915026221291815E-2</v>
      </c>
      <c r="AF17" s="4">
        <v>5.3851648071345036E-2</v>
      </c>
      <c r="AG17" s="4">
        <v>5.4772255750516613E-2</v>
      </c>
      <c r="AH17" s="4">
        <v>5.5677643628300216E-2</v>
      </c>
      <c r="AI17" s="4">
        <v>5.6568542494923803E-2</v>
      </c>
      <c r="AJ17" s="4">
        <v>5.7445626465380289E-2</v>
      </c>
      <c r="AK17" s="4">
        <v>5.8309518948453008E-2</v>
      </c>
      <c r="AL17" s="4">
        <v>5.9160797830996162E-2</v>
      </c>
    </row>
    <row r="18" spans="2:38" x14ac:dyDescent="0.3">
      <c r="B18" s="8"/>
      <c r="D18" s="1" t="s">
        <v>50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2:38" x14ac:dyDescent="0.3">
      <c r="B19" s="8" t="s">
        <v>51</v>
      </c>
      <c r="D19" s="4" t="s">
        <v>52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2:38" x14ac:dyDescent="0.3">
      <c r="D20" s="1" t="s">
        <v>60</v>
      </c>
    </row>
    <row r="22" spans="2:38" x14ac:dyDescent="0.3">
      <c r="B22" s="1" t="s">
        <v>53</v>
      </c>
    </row>
    <row r="23" spans="2:38" x14ac:dyDescent="0.3">
      <c r="C23" s="1" t="s">
        <v>56</v>
      </c>
    </row>
    <row r="24" spans="2:38" x14ac:dyDescent="0.3">
      <c r="C24" s="1" t="s">
        <v>33</v>
      </c>
    </row>
    <row r="25" spans="2:38" x14ac:dyDescent="0.3">
      <c r="B25" s="8" t="s">
        <v>54</v>
      </c>
      <c r="C25" s="1">
        <v>1</v>
      </c>
      <c r="D25" s="1" t="s">
        <v>57</v>
      </c>
    </row>
    <row r="26" spans="2:38" x14ac:dyDescent="0.3">
      <c r="B26" s="8" t="s">
        <v>55</v>
      </c>
      <c r="C26" s="1">
        <v>2</v>
      </c>
      <c r="D26" s="1" t="s">
        <v>35</v>
      </c>
    </row>
    <row r="27" spans="2:38" x14ac:dyDescent="0.3">
      <c r="D27" s="1" t="s">
        <v>37</v>
      </c>
    </row>
    <row r="28" spans="2:38" x14ac:dyDescent="0.3">
      <c r="D28" s="1" t="s">
        <v>58</v>
      </c>
    </row>
    <row r="29" spans="2:38" x14ac:dyDescent="0.3">
      <c r="D29" s="1" t="s">
        <v>38</v>
      </c>
    </row>
    <row r="30" spans="2:38" x14ac:dyDescent="0.3">
      <c r="D30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M26"/>
  <sheetViews>
    <sheetView workbookViewId="0"/>
  </sheetViews>
  <sheetFormatPr baseColWidth="10" defaultRowHeight="26" x14ac:dyDescent="0.3"/>
  <cols>
    <col min="1" max="16384" width="10.83203125" style="1"/>
  </cols>
  <sheetData>
    <row r="2" spans="2:39" x14ac:dyDescent="0.3">
      <c r="B2" s="1" t="s">
        <v>19</v>
      </c>
    </row>
    <row r="3" spans="2:39" x14ac:dyDescent="0.3">
      <c r="C3" s="1" t="s">
        <v>13</v>
      </c>
    </row>
    <row r="4" spans="2:39" x14ac:dyDescent="0.3">
      <c r="C4" s="1" t="s">
        <v>21</v>
      </c>
    </row>
    <row r="5" spans="2:39" x14ac:dyDescent="0.3">
      <c r="C5" s="1" t="s">
        <v>20</v>
      </c>
    </row>
    <row r="7" spans="2:39" x14ac:dyDescent="0.3">
      <c r="B7" s="1" t="s">
        <v>31</v>
      </c>
    </row>
    <row r="8" spans="2:39" x14ac:dyDescent="0.3">
      <c r="C8" s="1" t="s">
        <v>22</v>
      </c>
    </row>
    <row r="9" spans="2:39" x14ac:dyDescent="0.3">
      <c r="D9" s="1" t="s">
        <v>25</v>
      </c>
    </row>
    <row r="10" spans="2:39" x14ac:dyDescent="0.3">
      <c r="D10" s="1" t="s">
        <v>23</v>
      </c>
    </row>
    <row r="11" spans="2:39" x14ac:dyDescent="0.3">
      <c r="D11" s="1" t="s">
        <v>24</v>
      </c>
    </row>
    <row r="12" spans="2:39" x14ac:dyDescent="0.3">
      <c r="D12" s="1">
        <v>1</v>
      </c>
      <c r="E12" s="1" t="s">
        <v>26</v>
      </c>
    </row>
    <row r="13" spans="2:39" x14ac:dyDescent="0.3">
      <c r="D13" s="1">
        <v>2</v>
      </c>
      <c r="E13" s="1" t="s">
        <v>27</v>
      </c>
    </row>
    <row r="14" spans="2:39" x14ac:dyDescent="0.3">
      <c r="D14" s="1" t="s">
        <v>28</v>
      </c>
    </row>
    <row r="15" spans="2:39" x14ac:dyDescent="0.3"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  <c r="L15" s="1">
        <v>8</v>
      </c>
      <c r="M15" s="1">
        <v>9</v>
      </c>
      <c r="N15" s="1">
        <v>10</v>
      </c>
      <c r="O15" s="1">
        <v>11</v>
      </c>
      <c r="P15" s="1">
        <v>12</v>
      </c>
      <c r="Q15" s="1">
        <v>13</v>
      </c>
      <c r="R15" s="1">
        <v>14</v>
      </c>
      <c r="S15" s="1">
        <v>15</v>
      </c>
      <c r="T15" s="1">
        <v>16</v>
      </c>
      <c r="U15" s="1">
        <v>17</v>
      </c>
      <c r="V15" s="1">
        <v>18</v>
      </c>
      <c r="W15" s="1">
        <v>19</v>
      </c>
      <c r="X15" s="1">
        <v>20</v>
      </c>
      <c r="Y15" s="1">
        <v>21</v>
      </c>
      <c r="Z15" s="1">
        <v>22</v>
      </c>
      <c r="AA15" s="1">
        <v>23</v>
      </c>
      <c r="AB15" s="1">
        <v>24</v>
      </c>
      <c r="AC15" s="1">
        <v>25</v>
      </c>
      <c r="AD15" s="1">
        <v>26</v>
      </c>
      <c r="AE15" s="1">
        <v>27</v>
      </c>
      <c r="AF15" s="1">
        <v>28</v>
      </c>
      <c r="AG15" s="1">
        <v>29</v>
      </c>
      <c r="AH15" s="1">
        <v>30</v>
      </c>
      <c r="AI15" s="1">
        <v>31</v>
      </c>
      <c r="AJ15" s="1">
        <v>32</v>
      </c>
      <c r="AK15" s="1">
        <v>33</v>
      </c>
      <c r="AL15" s="1">
        <v>34</v>
      </c>
      <c r="AM15" s="1">
        <v>35</v>
      </c>
    </row>
    <row r="16" spans="2:39" x14ac:dyDescent="0.3">
      <c r="E16" s="4">
        <f>SQRT(E15)/100</f>
        <v>0.01</v>
      </c>
      <c r="F16" s="4">
        <f t="shared" ref="F16:Y16" si="0">SQRT(F15)/100</f>
        <v>1.4142135623730951E-2</v>
      </c>
      <c r="G16" s="4">
        <f t="shared" si="0"/>
        <v>1.7320508075688773E-2</v>
      </c>
      <c r="H16" s="4">
        <f t="shared" si="0"/>
        <v>0.02</v>
      </c>
      <c r="I16" s="4">
        <f t="shared" si="0"/>
        <v>2.2360679774997897E-2</v>
      </c>
      <c r="J16" s="4">
        <f t="shared" si="0"/>
        <v>2.4494897427831779E-2</v>
      </c>
      <c r="K16" s="4">
        <f t="shared" si="0"/>
        <v>2.6457513110645908E-2</v>
      </c>
      <c r="L16" s="4">
        <f t="shared" si="0"/>
        <v>2.8284271247461901E-2</v>
      </c>
      <c r="M16" s="4">
        <f t="shared" si="0"/>
        <v>0.03</v>
      </c>
      <c r="N16" s="4">
        <f t="shared" si="0"/>
        <v>3.1622776601683798E-2</v>
      </c>
      <c r="O16" s="4">
        <f t="shared" si="0"/>
        <v>3.3166247903553998E-2</v>
      </c>
      <c r="P16" s="4">
        <f t="shared" si="0"/>
        <v>3.4641016151377546E-2</v>
      </c>
      <c r="Q16" s="4">
        <f t="shared" si="0"/>
        <v>3.605551275463989E-2</v>
      </c>
      <c r="R16" s="4">
        <f t="shared" si="0"/>
        <v>3.7416573867739417E-2</v>
      </c>
      <c r="S16" s="4">
        <f t="shared" si="0"/>
        <v>3.8729833462074169E-2</v>
      </c>
      <c r="T16" s="4">
        <f t="shared" si="0"/>
        <v>0.04</v>
      </c>
      <c r="U16" s="4">
        <f t="shared" si="0"/>
        <v>4.1231056256176603E-2</v>
      </c>
      <c r="V16" s="4">
        <f t="shared" si="0"/>
        <v>4.2426406871192847E-2</v>
      </c>
      <c r="W16" s="4">
        <f t="shared" si="0"/>
        <v>4.358898943540674E-2</v>
      </c>
      <c r="X16" s="4">
        <f t="shared" si="0"/>
        <v>4.4721359549995794E-2</v>
      </c>
      <c r="Y16" s="4">
        <f t="shared" si="0"/>
        <v>4.5825756949558399E-2</v>
      </c>
      <c r="Z16" s="4">
        <f>SQRT(Z15)/100</f>
        <v>4.6904157598234297E-2</v>
      </c>
      <c r="AA16" s="4">
        <f t="shared" ref="AA16" si="1">SQRT(AA15)/100</f>
        <v>4.7958315233127193E-2</v>
      </c>
      <c r="AB16" s="4">
        <f t="shared" ref="AB16" si="2">SQRT(AB15)/100</f>
        <v>4.8989794855663557E-2</v>
      </c>
      <c r="AC16" s="4">
        <f t="shared" ref="AC16" si="3">SQRT(AC15)/100</f>
        <v>0.05</v>
      </c>
      <c r="AD16" s="4">
        <f t="shared" ref="AD16" si="4">SQRT(AD15)/100</f>
        <v>5.0990195135927847E-2</v>
      </c>
      <c r="AE16" s="4">
        <f t="shared" ref="AE16" si="5">SQRT(AE15)/100</f>
        <v>5.1961524227066319E-2</v>
      </c>
      <c r="AF16" s="4">
        <f t="shared" ref="AF16" si="6">SQRT(AF15)/100</f>
        <v>5.2915026221291815E-2</v>
      </c>
      <c r="AG16" s="4">
        <f t="shared" ref="AG16" si="7">SQRT(AG15)/100</f>
        <v>5.3851648071345036E-2</v>
      </c>
      <c r="AH16" s="4">
        <f t="shared" ref="AH16" si="8">SQRT(AH15)/100</f>
        <v>5.4772255750516613E-2</v>
      </c>
      <c r="AI16" s="4">
        <f t="shared" ref="AI16" si="9">SQRT(AI15)/100</f>
        <v>5.5677643628300216E-2</v>
      </c>
      <c r="AJ16" s="4">
        <f t="shared" ref="AJ16" si="10">SQRT(AJ15)/100</f>
        <v>5.6568542494923803E-2</v>
      </c>
      <c r="AK16" s="4">
        <f t="shared" ref="AK16" si="11">SQRT(AK15)/100</f>
        <v>5.7445626465380289E-2</v>
      </c>
      <c r="AL16" s="4">
        <f t="shared" ref="AL16" si="12">SQRT(AL15)/100</f>
        <v>5.8309518948453008E-2</v>
      </c>
      <c r="AM16" s="4">
        <f t="shared" ref="AM16" si="13">SQRT(AM15)/100</f>
        <v>5.9160797830996162E-2</v>
      </c>
    </row>
    <row r="17" spans="2:5" x14ac:dyDescent="0.3">
      <c r="D17" s="1">
        <v>3</v>
      </c>
      <c r="E17" s="1" t="s">
        <v>29</v>
      </c>
    </row>
    <row r="18" spans="2:5" x14ac:dyDescent="0.3">
      <c r="D18" s="1">
        <v>4</v>
      </c>
      <c r="E18" s="1" t="s">
        <v>30</v>
      </c>
    </row>
    <row r="20" spans="2:5" x14ac:dyDescent="0.3">
      <c r="B20" s="1" t="s">
        <v>32</v>
      </c>
    </row>
    <row r="21" spans="2:5" x14ac:dyDescent="0.3">
      <c r="D21" s="1" t="s">
        <v>33</v>
      </c>
    </row>
    <row r="22" spans="2:5" x14ac:dyDescent="0.3">
      <c r="D22" s="1">
        <v>1</v>
      </c>
      <c r="E22" s="1" t="s">
        <v>34</v>
      </c>
    </row>
    <row r="23" spans="2:5" x14ac:dyDescent="0.3">
      <c r="D23" s="1">
        <v>2</v>
      </c>
      <c r="E23" s="1" t="s">
        <v>35</v>
      </c>
    </row>
    <row r="24" spans="2:5" x14ac:dyDescent="0.3">
      <c r="E24" s="1" t="s">
        <v>37</v>
      </c>
    </row>
    <row r="25" spans="2:5" x14ac:dyDescent="0.3">
      <c r="E25" s="1" t="s">
        <v>36</v>
      </c>
    </row>
    <row r="26" spans="2:5" x14ac:dyDescent="0.3">
      <c r="E2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LifeAnnuity</vt:lpstr>
      <vt:lpstr>Case0</vt:lpstr>
      <vt:lpstr>Questions</vt:lpstr>
      <vt:lpstr>Questions_OLD</vt:lpstr>
      <vt:lpstr>Age</vt:lpstr>
      <vt:lpstr>C_</vt:lpstr>
      <vt:lpstr>P_D</vt:lpstr>
      <vt:lpstr>P_S</vt:lpstr>
      <vt:lpstr>PV</vt:lpstr>
      <vt:lpstr>PVCF</vt:lpstr>
      <vt:lpstr>r_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2017-10-18T14:43:14Z</dcterms:created>
  <dcterms:modified xsi:type="dcterms:W3CDTF">2020-02-05T21:52:31Z</dcterms:modified>
</cp:coreProperties>
</file>