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za Zamani\Google Drive (hwzamani@g.ucla.edu)\UCLA\Classes\Winter2019_ECE214A\Project\"/>
    </mc:Choice>
  </mc:AlternateContent>
  <xr:revisionPtr revIDLastSave="0" documentId="13_ncr:1_{4DF88FFF-9C4F-4751-8514-636CA8B61EE4}" xr6:coauthVersionLast="36" xr6:coauthVersionMax="36" xr10:uidLastSave="{00000000-0000-0000-0000-000000000000}"/>
  <bookViews>
    <workbookView xWindow="0" yWindow="0" windowWidth="26970" windowHeight="12210" firstSheet="4" activeTab="7" xr2:uid="{00000000-000D-0000-FFFF-FFFF00000000}"/>
  </bookViews>
  <sheets>
    <sheet name="Feature Finalization Data" sheetId="3" r:id="rId1"/>
    <sheet name="Run Time" sheetId="2" r:id="rId2"/>
    <sheet name="EER_BASELINE_FINAL" sheetId="4" r:id="rId3"/>
    <sheet name="All DATA RAW" sheetId="1" r:id="rId4"/>
    <sheet name="Data with comments" sheetId="5" r:id="rId5"/>
    <sheet name="KNN - Number Neighbor Experimen" sheetId="6" r:id="rId6"/>
    <sheet name="KNN - Neighbor graph" sheetId="7" r:id="rId7"/>
    <sheet name="LPC Data" sheetId="8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3" i="8" l="1"/>
  <c r="E33" i="8"/>
  <c r="K27" i="8"/>
  <c r="E27" i="8"/>
  <c r="K21" i="8"/>
  <c r="E21" i="8"/>
  <c r="K15" i="8"/>
  <c r="K9" i="8"/>
  <c r="E9" i="8"/>
  <c r="E15" i="8"/>
  <c r="F8" i="2" l="1"/>
  <c r="F9" i="2" s="1"/>
  <c r="E8" i="2"/>
  <c r="E9" i="2" s="1"/>
  <c r="C8" i="2" l="1"/>
  <c r="C9" i="2" s="1"/>
  <c r="B9" i="2"/>
  <c r="B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Zamani, Hamza W</author>
  </authors>
  <commentList>
    <comment ref="F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Zamani, Hamza W:</t>
        </r>
        <r>
          <rPr>
            <sz val="9"/>
            <color indexed="81"/>
            <rFont val="Tahoma"/>
            <charset val="1"/>
          </rPr>
          <t xml:space="preserve">
This shows that adding MFCC to F0 help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Zamani, Hamza W</author>
  </authors>
  <commentList>
    <comment ref="F1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Zamani, Hamza W:</t>
        </r>
        <r>
          <rPr>
            <sz val="9"/>
            <color indexed="81"/>
            <rFont val="Tahoma"/>
            <charset val="1"/>
          </rPr>
          <t xml:space="preserve">
This can be put in the report to show that adding MFCC improved the baseline.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Zamani, Hamza W</author>
  </authors>
  <commentList>
    <comment ref="A1" authorId="0" shapeId="0" xr:uid="{00000000-0006-0000-0400-000001000000}">
      <text>
        <r>
          <rPr>
            <b/>
            <sz val="9"/>
            <color indexed="81"/>
            <rFont val="Tahoma"/>
            <charset val="1"/>
          </rPr>
          <t>Zamani, Hamza W:</t>
        </r>
        <r>
          <rPr>
            <sz val="9"/>
            <color indexed="81"/>
            <rFont val="Tahoma"/>
            <charset val="1"/>
          </rPr>
          <t xml:space="preserve">
This can be put in the report to show that adding MFCC improved the baseline.
</t>
        </r>
      </text>
    </comment>
    <comment ref="A7" authorId="0" shapeId="0" xr:uid="{00000000-0006-0000-0400-000002000000}">
      <text>
        <r>
          <rPr>
            <b/>
            <sz val="9"/>
            <color indexed="81"/>
            <rFont val="Tahoma"/>
            <charset val="1"/>
          </rPr>
          <t>Zamani, Hamza W:</t>
        </r>
        <r>
          <rPr>
            <sz val="9"/>
            <color indexed="81"/>
            <rFont val="Tahoma"/>
            <charset val="1"/>
          </rPr>
          <t xml:space="preserve">
This can show that the computation time for F0 was not worth it for us to keep.</t>
        </r>
      </text>
    </comment>
    <comment ref="A13" authorId="0" shapeId="0" xr:uid="{00000000-0006-0000-0400-000003000000}">
      <text>
        <r>
          <rPr>
            <b/>
            <sz val="9"/>
            <color indexed="81"/>
            <rFont val="Tahoma"/>
            <charset val="1"/>
          </rPr>
          <t>Zamani, Hamza W:</t>
        </r>
        <r>
          <rPr>
            <sz val="9"/>
            <color indexed="81"/>
            <rFont val="Tahoma"/>
            <charset val="1"/>
          </rPr>
          <t xml:space="preserve">
This shows that having 20 coefficients in the beginning was useful.
</t>
        </r>
      </text>
    </comment>
    <comment ref="A19" authorId="0" shapeId="0" xr:uid="{00000000-0006-0000-0400-000004000000}">
      <text>
        <r>
          <rPr>
            <b/>
            <sz val="9"/>
            <color indexed="81"/>
            <rFont val="Tahoma"/>
            <charset val="1"/>
          </rPr>
          <t>Zamani, Hamza W:</t>
        </r>
        <r>
          <rPr>
            <sz val="9"/>
            <color indexed="81"/>
            <rFont val="Tahoma"/>
            <charset val="1"/>
          </rPr>
          <t xml:space="preserve">
Some improvement with Avg Delta
</t>
        </r>
      </text>
    </comment>
    <comment ref="A25" authorId="0" shapeId="0" xr:uid="{00000000-0006-0000-0400-000005000000}">
      <text>
        <r>
          <rPr>
            <b/>
            <sz val="9"/>
            <color indexed="81"/>
            <rFont val="Tahoma"/>
            <charset val="1"/>
          </rPr>
          <t>Zamani, Hamza W:</t>
        </r>
        <r>
          <rPr>
            <sz val="9"/>
            <color indexed="81"/>
            <rFont val="Tahoma"/>
            <charset val="1"/>
          </rPr>
          <t xml:space="preserve">
Better to keep it at 12 coeff + avg delta at this point</t>
        </r>
      </text>
    </comment>
    <comment ref="A31" authorId="0" shapeId="0" xr:uid="{00000000-0006-0000-0400-000006000000}">
      <text>
        <r>
          <rPr>
            <b/>
            <sz val="9"/>
            <color indexed="81"/>
            <rFont val="Tahoma"/>
            <charset val="1"/>
          </rPr>
          <t>Zamani, Hamza W:</t>
        </r>
        <r>
          <rPr>
            <sz val="9"/>
            <color indexed="81"/>
            <rFont val="Tahoma"/>
            <charset val="1"/>
          </rPr>
          <t xml:space="preserve">
Made things worse than having Avg Delta only.
 At this point I decided to experiment with KNN number of neighbors (See next sheet).</t>
        </r>
      </text>
    </comment>
    <comment ref="A37" authorId="0" shapeId="0" xr:uid="{00000000-0006-0000-0400-000007000000}">
      <text>
        <r>
          <rPr>
            <b/>
            <sz val="9"/>
            <color indexed="81"/>
            <rFont val="Tahoma"/>
            <charset val="1"/>
          </rPr>
          <t>Zamani, Hamza W:</t>
        </r>
        <r>
          <rPr>
            <sz val="9"/>
            <color indexed="81"/>
            <rFont val="Tahoma"/>
            <charset val="1"/>
          </rPr>
          <t xml:space="preserve">
At this point it was decided to add a pre-emphasis filter to the mix.</t>
        </r>
      </text>
    </comment>
    <comment ref="A43" authorId="0" shapeId="0" xr:uid="{00000000-0006-0000-0400-000008000000}">
      <text>
        <r>
          <rPr>
            <b/>
            <sz val="9"/>
            <color indexed="81"/>
            <rFont val="Tahoma"/>
            <charset val="1"/>
          </rPr>
          <t>Zamani, Hamza W:</t>
        </r>
        <r>
          <rPr>
            <sz val="9"/>
            <color indexed="81"/>
            <rFont val="Tahoma"/>
            <charset val="1"/>
          </rPr>
          <t xml:space="preserve">
Produced better results on read-read and I thought having a better read-read was more important than the improvements on the other figures.  This will have to be revisited at the end to see if adding Avg Deltas helps.</t>
        </r>
      </text>
    </comment>
    <comment ref="A49" authorId="0" shapeId="0" xr:uid="{00000000-0006-0000-0400-000009000000}">
      <text>
        <r>
          <rPr>
            <b/>
            <sz val="9"/>
            <color indexed="81"/>
            <rFont val="Tahoma"/>
            <charset val="1"/>
          </rPr>
          <t>Zamani, Hamza W:</t>
        </r>
        <r>
          <rPr>
            <sz val="9"/>
            <color indexed="81"/>
            <rFont val="Tahoma"/>
            <charset val="1"/>
          </rPr>
          <t xml:space="preserve">
Added the standard deviation to improve results.</t>
        </r>
      </text>
    </comment>
    <comment ref="A55" authorId="0" shapeId="0" xr:uid="{00000000-0006-0000-0400-00000A000000}">
      <text>
        <r>
          <rPr>
            <b/>
            <sz val="9"/>
            <color indexed="81"/>
            <rFont val="Tahoma"/>
            <charset val="1"/>
          </rPr>
          <t>Zamani, Hamza W:</t>
        </r>
        <r>
          <rPr>
            <sz val="9"/>
            <color indexed="81"/>
            <rFont val="Tahoma"/>
            <charset val="1"/>
          </rPr>
          <t xml:space="preserve">
Normalizing the feature vector did NOT improve things</t>
        </r>
      </text>
    </comment>
    <comment ref="A61" authorId="0" shapeId="0" xr:uid="{00000000-0006-0000-0400-00000B000000}">
      <text>
        <r>
          <rPr>
            <b/>
            <sz val="9"/>
            <color indexed="81"/>
            <rFont val="Tahoma"/>
            <charset val="1"/>
          </rPr>
          <t>Zamani, Hamza W:</t>
        </r>
        <r>
          <rPr>
            <sz val="9"/>
            <color indexed="81"/>
            <rFont val="Tahoma"/>
            <charset val="1"/>
          </rPr>
          <t xml:space="preserve">
Adding the avg delta back in the mix to our final feature vector + its std dev.  This is with the updated data set.</t>
        </r>
      </text>
    </comment>
    <comment ref="A67" authorId="0" shapeId="0" xr:uid="{00000000-0006-0000-0400-00000C000000}">
      <text>
        <r>
          <rPr>
            <b/>
            <sz val="9"/>
            <color indexed="81"/>
            <rFont val="Tahoma"/>
            <charset val="1"/>
          </rPr>
          <t>Zamani, Hamza W:</t>
        </r>
        <r>
          <rPr>
            <sz val="9"/>
            <color indexed="81"/>
            <rFont val="Tahoma"/>
            <charset val="1"/>
          </rPr>
          <t xml:space="preserve">
Adding the avg delta back in. Only taking std dev of MFCCs. 
This is with the updated data set.</t>
        </r>
      </text>
    </comment>
  </commentList>
</comments>
</file>

<file path=xl/sharedStrings.xml><?xml version="1.0" encoding="utf-8"?>
<sst xmlns="http://schemas.openxmlformats.org/spreadsheetml/2006/main" count="582" uniqueCount="72">
  <si>
    <t>Train</t>
  </si>
  <si>
    <t>Test: Read</t>
  </si>
  <si>
    <t>Test: Phone</t>
  </si>
  <si>
    <t>Test: Mismatch</t>
  </si>
  <si>
    <t>Read</t>
  </si>
  <si>
    <t>Phone</t>
  </si>
  <si>
    <t>EER</t>
  </si>
  <si>
    <t>Avg MFCC (12 coeff) + Avg Delta + 7500 knn</t>
  </si>
  <si>
    <t>Avg MFCC (12 coeff) + Avg Delta + 50 knn</t>
  </si>
  <si>
    <t>Avg MFCC (12 coeff) + Avg Delta + 1000 knn</t>
  </si>
  <si>
    <t>Avg MFCC (12 coeff) + Avg Delta + 100 knn</t>
  </si>
  <si>
    <t>Avg MFCC (12 coeff) + Avg Delta + 500 knn</t>
  </si>
  <si>
    <t>PreEmph + Avg MFCC (12 coeff) + Avg Delta</t>
  </si>
  <si>
    <t>Baseline Avg F0; knn=15000</t>
  </si>
  <si>
    <t>Avg F0 + Avg MFCC (12 coeff); knn=15000</t>
  </si>
  <si>
    <t>Avg F0 + Avg MFCC (20 coeff); knn=15000</t>
  </si>
  <si>
    <t>Avg F0 + Avg MFCC (12 coeff) + 
Avg Delta MFCC; knn=15000</t>
  </si>
  <si>
    <t>Avg F0 + Avg MFCC (20 coeff) + 
Avg Delta MFCC; knn=15000</t>
  </si>
  <si>
    <t>Avg F0 + Avg MFCC (12 coeff) + Avg Delta MFCC + 
Avg Delta Delta MFCC; knn=15000</t>
  </si>
  <si>
    <t xml:space="preserve">Avg MFCC (12 coeff); knn=15000 </t>
  </si>
  <si>
    <t>Avg MFCC (20 coeff); knn=15000</t>
  </si>
  <si>
    <t>Avg MFCC (12 coeff) + Avg Delta; knn=15000</t>
  </si>
  <si>
    <t>Avg MFCC (12 coeff) + Avg Delta + 
Avg Delta Delta; knn=15000</t>
  </si>
  <si>
    <t>Avg MFCC (20 coeff) + Avg Delta; knn=15000</t>
  </si>
  <si>
    <t>Avg MFCC (20 coeff) + Avg Delta + Avg Delta Delta
knn=15000</t>
  </si>
  <si>
    <t>PreEmph + Avg MFCC (12 coeff); knn=15000</t>
  </si>
  <si>
    <t>PreEmph + Avg MFCC (12 coeff) + Std Dev 
+ Normalizing Features; knn=15000</t>
  </si>
  <si>
    <t>PreEmph + Avg MFCC (12 coeff) + Std Dev;
 knn=15000</t>
  </si>
  <si>
    <t>PreEmph + Avg MFCC (12 coeff) +  Std Dev;
 knn=optimized (68, seuclid)</t>
  </si>
  <si>
    <t>PreEmph + Avg MFCC (12 coeff) +  Std Dev;
 knn=75, seuclid)</t>
  </si>
  <si>
    <t>Baseline (Seconds)</t>
  </si>
  <si>
    <t>Trial</t>
  </si>
  <si>
    <t>AVG</t>
  </si>
  <si>
    <t>Mins</t>
  </si>
  <si>
    <t>Our KNN Implementation (Seconds)</t>
  </si>
  <si>
    <t>Avg MFCC (13 coeff) + Delta + Delta Delta + GMM (1) + 100 knn</t>
  </si>
  <si>
    <t>Avg MFCC (13 coeff) + Delta + GMM [1] + 65 knn</t>
  </si>
  <si>
    <t>Updated Baseline Avg F0; knn=15000</t>
  </si>
  <si>
    <t>New Baseline (Seconds)</t>
  </si>
  <si>
    <t>Our KNN Implementation New Files (Seconds)</t>
  </si>
  <si>
    <t>Original Baseline Avg F0; knn=15000</t>
  </si>
  <si>
    <t>Original PreEmph + Avg MFCC (12 coeff) +  Std Dev;
 knn=75, seuclid)</t>
  </si>
  <si>
    <t>Updated PreEmph + Avg MFCC (12 coeff) +  Std Dev;
 knn=75, seuclid)</t>
  </si>
  <si>
    <t>PreEmph + Avg MFCC (12 coeff) + Avd delta + Std Dev of MFCC &amp; Delta
knn=75 (seuclid)</t>
  </si>
  <si>
    <t>PreEmph + Avg MFCC (12 coeff) + Avd delta + Std Dev of MFCC Only
knn=75 (seuclid)</t>
  </si>
  <si>
    <t>Better than with avg delta instead of std dev</t>
  </si>
  <si>
    <t>This was just the initial experimentaiton phase before finalizing the feature vector.</t>
  </si>
  <si>
    <t>After finalizing the feature vector I used the knn command with argument ,'OptimizeHyperparameters','auto', to optimize the number of neighbors and distance over several iterations (didn't keep data for this)</t>
  </si>
  <si>
    <t>Number of Neighbors</t>
  </si>
  <si>
    <t>Read-Read EER</t>
  </si>
  <si>
    <t>Read-Phone EER</t>
  </si>
  <si>
    <t>Read-Mismath EER</t>
  </si>
  <si>
    <t>Phone-Read EER</t>
  </si>
  <si>
    <t>Phone-Phone ERR</t>
  </si>
  <si>
    <t>Phone-Mismatch EER</t>
  </si>
  <si>
    <t>OLD DATA RESULTS</t>
  </si>
  <si>
    <t>New DATA RESULTS</t>
  </si>
  <si>
    <t>PreEmph + Avg MFCC (12 coeff) +  Std Dev;
 knn=75, seuclid</t>
  </si>
  <si>
    <t>Comments</t>
  </si>
  <si>
    <t>Our final feature vector results with optimized knn</t>
  </si>
  <si>
    <t>PreEmph + Avg MFCC (12 coeff) +  Std Dev + Avg 13 ak's;
 knn=75, seuclid</t>
  </si>
  <si>
    <t>Added 13 ak's from LPC extraction - taking the mean columnwise for each ak</t>
  </si>
  <si>
    <t>Weird that same results… I got warnings messages from the knn</t>
  </si>
  <si>
    <t>Not going to attempt std since it adding avg ak's made it worse</t>
  </si>
  <si>
    <t>PreEmph + Avg MFCC (12 coeff) +  Std Dev + Avg F1;
 knn=75, seuclid</t>
  </si>
  <si>
    <t>Used LPC ak's to calculate formants for each frame; only if the frame had 3 formants above 350Hz and less than 4500Hz it was used (trying to isolate vowels).</t>
  </si>
  <si>
    <t>Reference for calculating formants: https://www.mathworks.com/help/signal/ug/formant-estimation-with-lpc-coefficients.html</t>
  </si>
  <si>
    <t>Already Reported</t>
  </si>
  <si>
    <t>Avg Runtime (Seconds)</t>
  </si>
  <si>
    <t>PreEmph + Avg MFCC (12 coeff) +  Std Dev MFCC  + Avg F1 + Avg F2;
 knn=75, seuclid</t>
  </si>
  <si>
    <t>PreEmph + Avg MFCC (12 coeff) +  Std Dev MFCC  + Avg F1 + Avg F2 + Avg F3;
 knn=75, seuclid</t>
  </si>
  <si>
    <t>PreEmph + Avg MFCC (12 coeff) +  Std Dev MFCC  + Avg F1 + Avg F2 + Avg F3 + Std Dev F1 + Std Dev F2 + Std Dev F3;
 knn=75, seuclid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</si>
</sst>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KNN Number</a:t>
            </a:r>
            <a:r>
              <a:rPr lang="en-US" baseline="0"/>
              <a:t> of Neighbor Experimentation With Preliminary Feature Vector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'KNN - Neighbor graph'!$B$1</c:f>
              <c:strCache>
                <c:ptCount val="1"/>
                <c:pt idx="0">
                  <c:v>Read-Read EER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'KNN - Neighbor graph'!$A$2:$A$7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7500</c:v>
                </c:pt>
                <c:pt idx="5">
                  <c:v>15000</c:v>
                </c:pt>
              </c:numCache>
            </c:numRef>
          </c:xVal>
          <c:yVal>
            <c:numRef>
              <c:f>'KNN - Neighbor graph'!$B$2:$B$7</c:f>
              <c:numCache>
                <c:formatCode>General</c:formatCode>
                <c:ptCount val="6"/>
                <c:pt idx="0">
                  <c:v>11.4634</c:v>
                </c:pt>
                <c:pt idx="1">
                  <c:v>17.398399999999999</c:v>
                </c:pt>
                <c:pt idx="2">
                  <c:v>27.642299999999999</c:v>
                </c:pt>
                <c:pt idx="3">
                  <c:v>31.4634</c:v>
                </c:pt>
                <c:pt idx="4">
                  <c:v>33.577199999999998</c:v>
                </c:pt>
                <c:pt idx="5">
                  <c:v>33.333300000000001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40-4E8D-9309-832841B9FEE5}"/>
            </c:ext>
          </c:extLst>
        </c:ser>
        <c:ser>
          <c:idx val="1"/>
          <c:order val="1"/>
          <c:tx>
            <c:strRef>
              <c:f>'KNN - Neighbor graph'!$C$1</c:f>
              <c:strCache>
                <c:ptCount val="1"/>
                <c:pt idx="0">
                  <c:v>Read-Phone EER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'KNN - Neighbor graph'!$A$2:$A$7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7500</c:v>
                </c:pt>
                <c:pt idx="5">
                  <c:v>15000</c:v>
                </c:pt>
              </c:numCache>
            </c:numRef>
          </c:xVal>
          <c:yVal>
            <c:numRef>
              <c:f>'KNN - Neighbor graph'!$C$2:$C$7</c:f>
              <c:numCache>
                <c:formatCode>General</c:formatCode>
                <c:ptCount val="6"/>
                <c:pt idx="0">
                  <c:v>35</c:v>
                </c:pt>
                <c:pt idx="1">
                  <c:v>28.333300000000001</c:v>
                </c:pt>
                <c:pt idx="2">
                  <c:v>28.333300000000001</c:v>
                </c:pt>
                <c:pt idx="3">
                  <c:v>25</c:v>
                </c:pt>
                <c:pt idx="4">
                  <c:v>24.093599999999999</c:v>
                </c:pt>
                <c:pt idx="5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40-4E8D-9309-832841B9FEE5}"/>
            </c:ext>
          </c:extLst>
        </c:ser>
        <c:ser>
          <c:idx val="2"/>
          <c:order val="2"/>
          <c:tx>
            <c:strRef>
              <c:f>'KNN - Neighbor graph'!$D$1</c:f>
              <c:strCache>
                <c:ptCount val="1"/>
                <c:pt idx="0">
                  <c:v>Read-Mismath EER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'KNN - Neighbor graph'!$A$2:$A$7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7500</c:v>
                </c:pt>
                <c:pt idx="5">
                  <c:v>15000</c:v>
                </c:pt>
              </c:numCache>
            </c:numRef>
          </c:xVal>
          <c:yVal>
            <c:numRef>
              <c:f>'KNN - Neighbor graph'!$D$2:$D$7</c:f>
              <c:numCache>
                <c:formatCode>General</c:formatCode>
                <c:ptCount val="6"/>
                <c:pt idx="0">
                  <c:v>35.647300000000001</c:v>
                </c:pt>
                <c:pt idx="1">
                  <c:v>35.555599999999998</c:v>
                </c:pt>
                <c:pt idx="2">
                  <c:v>41.481499999999997</c:v>
                </c:pt>
                <c:pt idx="3">
                  <c:v>41.481499999999997</c:v>
                </c:pt>
                <c:pt idx="4">
                  <c:v>48.148099999999999</c:v>
                </c:pt>
                <c:pt idx="5">
                  <c:v>49.468400000000003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040-4E8D-9309-832841B9FEE5}"/>
            </c:ext>
          </c:extLst>
        </c:ser>
        <c:ser>
          <c:idx val="3"/>
          <c:order val="3"/>
          <c:tx>
            <c:strRef>
              <c:f>'KNN - Neighbor graph'!$E$1</c:f>
              <c:strCache>
                <c:ptCount val="1"/>
                <c:pt idx="0">
                  <c:v>Phone-Read EER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'KNN - Neighbor graph'!$A$2:$A$7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7500</c:v>
                </c:pt>
                <c:pt idx="5">
                  <c:v>15000</c:v>
                </c:pt>
              </c:numCache>
            </c:numRef>
          </c:xVal>
          <c:yVal>
            <c:numRef>
              <c:f>'KNN - Neighbor graph'!$E$2:$E$7</c:f>
              <c:numCache>
                <c:formatCode>General</c:formatCode>
                <c:ptCount val="6"/>
                <c:pt idx="0">
                  <c:v>33.008099999999999</c:v>
                </c:pt>
                <c:pt idx="1">
                  <c:v>33.333300000000001</c:v>
                </c:pt>
                <c:pt idx="2">
                  <c:v>31.1111</c:v>
                </c:pt>
                <c:pt idx="3">
                  <c:v>32.195099999999996</c:v>
                </c:pt>
                <c:pt idx="4">
                  <c:v>34.146299999999997</c:v>
                </c:pt>
                <c:pt idx="5">
                  <c:v>32.601599999999998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040-4E8D-9309-832841B9FEE5}"/>
            </c:ext>
          </c:extLst>
        </c:ser>
        <c:ser>
          <c:idx val="4"/>
          <c:order val="4"/>
          <c:tx>
            <c:strRef>
              <c:f>'KNN - Neighbor graph'!$F$1</c:f>
              <c:strCache>
                <c:ptCount val="1"/>
                <c:pt idx="0">
                  <c:v>Phone-Phone ERR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'KNN - Neighbor graph'!$A$2:$A$7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7500</c:v>
                </c:pt>
                <c:pt idx="5">
                  <c:v>15000</c:v>
                </c:pt>
              </c:numCache>
            </c:numRef>
          </c:xVal>
          <c:yVal>
            <c:numRef>
              <c:f>'KNN - Neighbor graph'!$F$2:$F$7</c:f>
              <c:numCache>
                <c:formatCode>General</c:formatCode>
                <c:ptCount val="6"/>
                <c:pt idx="0">
                  <c:v>12.1637</c:v>
                </c:pt>
                <c:pt idx="1">
                  <c:v>17.076000000000001</c:v>
                </c:pt>
                <c:pt idx="2">
                  <c:v>21.403500000000001</c:v>
                </c:pt>
                <c:pt idx="3">
                  <c:v>20</c:v>
                </c:pt>
                <c:pt idx="4">
                  <c:v>24.2105</c:v>
                </c:pt>
                <c:pt idx="5">
                  <c:v>22.2807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040-4E8D-9309-832841B9FEE5}"/>
            </c:ext>
          </c:extLst>
        </c:ser>
        <c:ser>
          <c:idx val="5"/>
          <c:order val="5"/>
          <c:tx>
            <c:strRef>
              <c:f>'KNN - Neighbor graph'!$G$1</c:f>
              <c:strCache>
                <c:ptCount val="1"/>
                <c:pt idx="0">
                  <c:v>Phone-Mismatch EER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'KNN - Neighbor graph'!$A$2:$A$7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7500</c:v>
                </c:pt>
                <c:pt idx="5">
                  <c:v>15000</c:v>
                </c:pt>
              </c:numCache>
            </c:numRef>
          </c:xVal>
          <c:yVal>
            <c:numRef>
              <c:f>'KNN - Neighbor graph'!$G$2:$G$7</c:f>
              <c:numCache>
                <c:formatCode>General</c:formatCode>
                <c:ptCount val="6"/>
                <c:pt idx="0">
                  <c:v>45.028100000000002</c:v>
                </c:pt>
                <c:pt idx="1">
                  <c:v>48.148099999999999</c:v>
                </c:pt>
                <c:pt idx="2">
                  <c:v>45.185200000000002</c:v>
                </c:pt>
                <c:pt idx="3">
                  <c:v>45.185200000000002</c:v>
                </c:pt>
                <c:pt idx="4">
                  <c:v>48.148099999999999</c:v>
                </c:pt>
                <c:pt idx="5">
                  <c:v>47.407400000000003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040-4E8D-9309-832841B9F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959768"/>
        <c:axId val="485956488"/>
      </c:scatterChart>
      <c:valAx>
        <c:axId val="485959768"/>
        <c:scaling>
          <c:orientation val="minMax"/>
          <c:max val="15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Neighbors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956488"/>
        <c:crosses val="autoZero"/>
        <c:crossBetween val="midCat"/>
      </c:valAx>
      <c:valAx>
        <c:axId val="48595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EER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959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859630</xdr:colOff>
      <xdr:row>7</xdr:row>
      <xdr:rowOff>164306</xdr:rowOff>
    </xdr:from>
    <xdr:to>
      <xdr:col>8</xdr:col>
      <xdr:colOff>369093</xdr:colOff>
      <xdr:row>23</xdr:row>
      <xdr:rowOff>11906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02D99A-8489-4234-912E-31EB8EA23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"/>
  <sheetViews>
    <sheetView workbookViewId="0">
      <selection activeCell="F1" sqref="F1:I1"/>
    </sheetView>
  </sheetViews>
  <sheetFormatPr defaultRowHeight="14.25" x14ac:dyDescent="0.45"/>
  <cols>
    <col min="3" max="3" width="10" bestFit="1" customWidth="1"/>
    <col min="4" max="4" width="12.86328125" bestFit="1" customWidth="1"/>
    <col min="8" max="8" width="10" bestFit="1" customWidth="1"/>
    <col min="9" max="9" width="12.86328125" bestFit="1" customWidth="1"/>
    <col min="12" max="12" width="9" bestFit="1" customWidth="1"/>
    <col min="13" max="13" width="10" bestFit="1" customWidth="1"/>
    <col min="14" max="14" width="12.86328125" bestFit="1" customWidth="1"/>
  </cols>
  <sheetData>
    <row r="1" spans="1:14" x14ac:dyDescent="0.45">
      <c r="A1" s="3" t="s">
        <v>13</v>
      </c>
      <c r="B1" s="3"/>
      <c r="C1" s="3"/>
      <c r="D1" s="3"/>
      <c r="F1" s="3" t="s">
        <v>14</v>
      </c>
      <c r="G1" s="3"/>
      <c r="H1" s="3"/>
      <c r="I1" s="3"/>
      <c r="K1" s="3" t="s">
        <v>15</v>
      </c>
      <c r="L1" s="3"/>
      <c r="M1" s="3"/>
      <c r="N1" s="3"/>
    </row>
    <row r="2" spans="1:14" x14ac:dyDescent="0.45">
      <c r="B2" s="3" t="s">
        <v>6</v>
      </c>
      <c r="C2" s="3"/>
      <c r="D2" s="3"/>
      <c r="G2" s="3" t="s">
        <v>6</v>
      </c>
      <c r="H2" s="3"/>
      <c r="I2" s="3"/>
      <c r="L2" s="3" t="s">
        <v>6</v>
      </c>
      <c r="M2" s="3"/>
      <c r="N2" s="3"/>
    </row>
    <row r="3" spans="1:14" x14ac:dyDescent="0.45">
      <c r="A3" t="s">
        <v>0</v>
      </c>
      <c r="B3" t="s">
        <v>1</v>
      </c>
      <c r="C3" t="s">
        <v>2</v>
      </c>
      <c r="D3" t="s">
        <v>3</v>
      </c>
      <c r="F3" t="s">
        <v>0</v>
      </c>
      <c r="G3" t="s">
        <v>1</v>
      </c>
      <c r="H3" t="s">
        <v>2</v>
      </c>
      <c r="I3" t="s">
        <v>3</v>
      </c>
      <c r="K3" t="s">
        <v>0</v>
      </c>
      <c r="L3" t="s">
        <v>1</v>
      </c>
      <c r="M3" t="s">
        <v>2</v>
      </c>
      <c r="N3" t="s">
        <v>3</v>
      </c>
    </row>
    <row r="4" spans="1:14" x14ac:dyDescent="0.45">
      <c r="A4" t="s">
        <v>4</v>
      </c>
      <c r="B4">
        <v>33.739800000000002</v>
      </c>
      <c r="C4">
        <v>51.344999999999999</v>
      </c>
      <c r="D4">
        <v>47.029400000000003</v>
      </c>
      <c r="F4" t="s">
        <v>4</v>
      </c>
      <c r="G4">
        <v>30.812999999999999</v>
      </c>
      <c r="H4">
        <v>26.667000000000002</v>
      </c>
      <c r="I4">
        <v>49.629600000000003</v>
      </c>
      <c r="K4" t="s">
        <v>4</v>
      </c>
      <c r="L4">
        <v>28.888999999999999</v>
      </c>
      <c r="M4">
        <v>26.725100000000001</v>
      </c>
      <c r="N4">
        <v>47.467199999999998</v>
      </c>
    </row>
    <row r="5" spans="1:14" x14ac:dyDescent="0.45">
      <c r="A5" t="s">
        <v>5</v>
      </c>
      <c r="B5">
        <v>36.747999999999998</v>
      </c>
      <c r="C5">
        <v>51.666699999999999</v>
      </c>
      <c r="D5">
        <v>47.407400000000003</v>
      </c>
      <c r="F5" t="s">
        <v>5</v>
      </c>
      <c r="G5">
        <v>35.555599999999998</v>
      </c>
      <c r="H5">
        <v>25</v>
      </c>
      <c r="I5">
        <v>47.407400000000003</v>
      </c>
      <c r="K5" t="s">
        <v>5</v>
      </c>
      <c r="L5">
        <v>38.455300000000001</v>
      </c>
      <c r="M5">
        <v>21.667000000000002</v>
      </c>
      <c r="N5">
        <v>48.148099999999999</v>
      </c>
    </row>
    <row r="7" spans="1:14" x14ac:dyDescent="0.45">
      <c r="A7" s="3" t="s">
        <v>19</v>
      </c>
      <c r="B7" s="3"/>
      <c r="C7" s="3"/>
      <c r="D7" s="3"/>
      <c r="F7" s="3" t="s">
        <v>20</v>
      </c>
      <c r="G7" s="3"/>
      <c r="H7" s="3"/>
      <c r="I7" s="3"/>
      <c r="K7" s="3" t="s">
        <v>25</v>
      </c>
      <c r="L7" s="3"/>
      <c r="M7" s="3"/>
      <c r="N7" s="3"/>
    </row>
    <row r="8" spans="1:14" x14ac:dyDescent="0.45">
      <c r="B8" s="3" t="s">
        <v>6</v>
      </c>
      <c r="C8" s="3"/>
      <c r="D8" s="3"/>
      <c r="G8" s="3" t="s">
        <v>6</v>
      </c>
      <c r="H8" s="3"/>
      <c r="I8" s="3"/>
      <c r="L8" s="3" t="s">
        <v>6</v>
      </c>
      <c r="M8" s="3"/>
      <c r="N8" s="3"/>
    </row>
    <row r="9" spans="1:14" x14ac:dyDescent="0.45">
      <c r="A9" t="s">
        <v>0</v>
      </c>
      <c r="B9" t="s">
        <v>1</v>
      </c>
      <c r="C9" t="s">
        <v>2</v>
      </c>
      <c r="D9" t="s">
        <v>3</v>
      </c>
      <c r="F9" t="s">
        <v>0</v>
      </c>
      <c r="G9" t="s">
        <v>1</v>
      </c>
      <c r="H9" t="s">
        <v>2</v>
      </c>
      <c r="I9" t="s">
        <v>3</v>
      </c>
      <c r="K9" t="s">
        <v>0</v>
      </c>
      <c r="L9" t="s">
        <v>1</v>
      </c>
      <c r="M9" t="s">
        <v>2</v>
      </c>
      <c r="N9" t="s">
        <v>3</v>
      </c>
    </row>
    <row r="10" spans="1:14" x14ac:dyDescent="0.45">
      <c r="A10" t="s">
        <v>4</v>
      </c>
      <c r="B10">
        <v>33.333300000000001</v>
      </c>
      <c r="C10">
        <v>25</v>
      </c>
      <c r="D10">
        <v>49.629600000000003</v>
      </c>
      <c r="F10" t="s">
        <v>4</v>
      </c>
      <c r="G10">
        <v>30.894300000000001</v>
      </c>
      <c r="H10">
        <v>25</v>
      </c>
      <c r="I10">
        <v>48.148099999999999</v>
      </c>
      <c r="K10" t="s">
        <v>4</v>
      </c>
      <c r="L10">
        <v>31.1111</v>
      </c>
      <c r="M10">
        <v>25</v>
      </c>
      <c r="N10">
        <v>48.8889</v>
      </c>
    </row>
    <row r="11" spans="1:14" x14ac:dyDescent="0.45">
      <c r="A11" t="s">
        <v>5</v>
      </c>
      <c r="B11">
        <v>40</v>
      </c>
      <c r="C11">
        <v>25.906400000000001</v>
      </c>
      <c r="D11">
        <v>46.716700000000003</v>
      </c>
      <c r="F11" t="s">
        <v>5</v>
      </c>
      <c r="G11">
        <v>37.0732</v>
      </c>
      <c r="H11">
        <v>21.812899999999999</v>
      </c>
      <c r="I11">
        <v>48.148099999999999</v>
      </c>
      <c r="K11" t="s">
        <v>5</v>
      </c>
      <c r="L11">
        <v>40.162599999999998</v>
      </c>
      <c r="M11">
        <v>22.923999999999999</v>
      </c>
      <c r="N11">
        <v>46.666699999999999</v>
      </c>
    </row>
    <row r="13" spans="1:14" x14ac:dyDescent="0.45">
      <c r="A13" s="4" t="s">
        <v>27</v>
      </c>
      <c r="B13" s="3"/>
      <c r="C13" s="3"/>
      <c r="D13" s="3"/>
    </row>
    <row r="14" spans="1:14" x14ac:dyDescent="0.45">
      <c r="B14" s="3" t="s">
        <v>6</v>
      </c>
      <c r="C14" s="3"/>
      <c r="D14" s="3"/>
    </row>
    <row r="15" spans="1:14" x14ac:dyDescent="0.45">
      <c r="A15" t="s">
        <v>0</v>
      </c>
      <c r="B15" t="s">
        <v>1</v>
      </c>
      <c r="C15" t="s">
        <v>2</v>
      </c>
      <c r="D15" t="s">
        <v>3</v>
      </c>
    </row>
    <row r="16" spans="1:14" x14ac:dyDescent="0.45">
      <c r="A16" t="s">
        <v>4</v>
      </c>
      <c r="B16">
        <v>27.967500000000001</v>
      </c>
      <c r="C16">
        <v>20</v>
      </c>
      <c r="D16">
        <v>43.152000000000001</v>
      </c>
    </row>
    <row r="17" spans="1:4" x14ac:dyDescent="0.45">
      <c r="A17" t="s">
        <v>5</v>
      </c>
      <c r="B17">
        <v>31.1111</v>
      </c>
      <c r="C17">
        <v>18.947399999999998</v>
      </c>
      <c r="D17">
        <v>42.963000000000001</v>
      </c>
    </row>
  </sheetData>
  <mergeCells count="14">
    <mergeCell ref="A13:D13"/>
    <mergeCell ref="B14:D14"/>
    <mergeCell ref="A7:D7"/>
    <mergeCell ref="B8:D8"/>
    <mergeCell ref="F7:I7"/>
    <mergeCell ref="G8:I8"/>
    <mergeCell ref="K7:N7"/>
    <mergeCell ref="L8:N8"/>
    <mergeCell ref="A1:D1"/>
    <mergeCell ref="B2:D2"/>
    <mergeCell ref="F1:I1"/>
    <mergeCell ref="G2:I2"/>
    <mergeCell ref="K1:N1"/>
    <mergeCell ref="L2:N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workbookViewId="0">
      <selection activeCell="F17" sqref="F17"/>
    </sheetView>
  </sheetViews>
  <sheetFormatPr defaultRowHeight="14.25" x14ac:dyDescent="0.45"/>
  <cols>
    <col min="1" max="1" width="4.1328125" bestFit="1" customWidth="1"/>
    <col min="2" max="2" width="15.265625" bestFit="1" customWidth="1"/>
    <col min="3" max="3" width="29" bestFit="1" customWidth="1"/>
    <col min="5" max="5" width="19.3984375" bestFit="1" customWidth="1"/>
    <col min="6" max="6" width="37.1328125" bestFit="1" customWidth="1"/>
  </cols>
  <sheetData>
    <row r="1" spans="1:6" x14ac:dyDescent="0.45">
      <c r="A1" t="s">
        <v>31</v>
      </c>
      <c r="B1" t="s">
        <v>30</v>
      </c>
      <c r="C1" t="s">
        <v>34</v>
      </c>
      <c r="E1" t="s">
        <v>38</v>
      </c>
      <c r="F1" t="s">
        <v>39</v>
      </c>
    </row>
    <row r="2" spans="1:6" x14ac:dyDescent="0.45">
      <c r="A2" s="1">
        <v>1</v>
      </c>
      <c r="B2">
        <v>1594.175495</v>
      </c>
      <c r="C2">
        <v>31.359092</v>
      </c>
      <c r="E2">
        <v>1906.7801589999999</v>
      </c>
      <c r="F2">
        <v>32.760424</v>
      </c>
    </row>
    <row r="3" spans="1:6" x14ac:dyDescent="0.45">
      <c r="A3" s="1">
        <v>2</v>
      </c>
      <c r="B3">
        <v>1508.0906230000001</v>
      </c>
      <c r="C3">
        <v>31.249317999999999</v>
      </c>
      <c r="E3">
        <v>2089.0015969999999</v>
      </c>
      <c r="F3">
        <v>23.779885</v>
      </c>
    </row>
    <row r="4" spans="1:6" x14ac:dyDescent="0.45">
      <c r="A4" s="1">
        <v>3</v>
      </c>
      <c r="B4">
        <v>1526.9586919999999</v>
      </c>
      <c r="C4">
        <v>29.201128000000001</v>
      </c>
      <c r="E4">
        <v>2017.258523</v>
      </c>
      <c r="F4">
        <v>32.408206</v>
      </c>
    </row>
    <row r="5" spans="1:6" x14ac:dyDescent="0.45">
      <c r="A5" s="1">
        <v>4</v>
      </c>
      <c r="B5">
        <v>1468.2879230000001</v>
      </c>
      <c r="C5">
        <v>29.730877</v>
      </c>
      <c r="E5">
        <v>2155.2270520000002</v>
      </c>
      <c r="F5">
        <v>31.975577999999999</v>
      </c>
    </row>
    <row r="6" spans="1:6" x14ac:dyDescent="0.45">
      <c r="A6" s="1">
        <v>5</v>
      </c>
      <c r="B6">
        <v>1483.6252039999999</v>
      </c>
      <c r="C6">
        <v>29.700892</v>
      </c>
      <c r="E6">
        <v>2178.8539179999998</v>
      </c>
      <c r="F6">
        <v>30.733986999999999</v>
      </c>
    </row>
    <row r="8" spans="1:6" x14ac:dyDescent="0.45">
      <c r="A8" t="s">
        <v>32</v>
      </c>
      <c r="B8">
        <f>AVERAGE(B2:B6)</f>
        <v>1516.2275873999999</v>
      </c>
      <c r="C8">
        <f>AVERAGE(C2:C6)</f>
        <v>30.248261400000001</v>
      </c>
      <c r="E8">
        <f>AVERAGE(E2:E6)</f>
        <v>2069.4242497999999</v>
      </c>
      <c r="F8">
        <f>AVERAGE(F2:F6)</f>
        <v>30.331615999999997</v>
      </c>
    </row>
    <row r="9" spans="1:6" x14ac:dyDescent="0.45">
      <c r="A9" t="s">
        <v>33</v>
      </c>
      <c r="B9">
        <f>B8/60</f>
        <v>25.27045979</v>
      </c>
      <c r="C9">
        <f>C8/60</f>
        <v>0.50413768999999997</v>
      </c>
      <c r="E9">
        <f>E8/60</f>
        <v>34.490404163333331</v>
      </c>
      <c r="F9">
        <f>F8/60</f>
        <v>0.50552693333333332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1"/>
  <sheetViews>
    <sheetView workbookViewId="0">
      <selection activeCell="F7" sqref="F7:I11"/>
    </sheetView>
  </sheetViews>
  <sheetFormatPr defaultRowHeight="14.25" x14ac:dyDescent="0.45"/>
  <cols>
    <col min="5" max="5" width="10.59765625" customWidth="1"/>
  </cols>
  <sheetData>
    <row r="1" spans="1:9" x14ac:dyDescent="0.45">
      <c r="A1" s="6" t="s">
        <v>40</v>
      </c>
      <c r="B1" s="6"/>
      <c r="C1" s="6"/>
      <c r="D1" s="6"/>
      <c r="F1" s="5" t="s">
        <v>41</v>
      </c>
      <c r="G1" s="6"/>
      <c r="H1" s="6"/>
      <c r="I1" s="6"/>
    </row>
    <row r="2" spans="1:9" x14ac:dyDescent="0.45">
      <c r="A2" s="2"/>
      <c r="B2" s="3" t="s">
        <v>6</v>
      </c>
      <c r="C2" s="3"/>
      <c r="D2" s="3"/>
      <c r="F2" s="2"/>
      <c r="G2" s="3" t="s">
        <v>6</v>
      </c>
      <c r="H2" s="3"/>
      <c r="I2" s="3"/>
    </row>
    <row r="3" spans="1:9" x14ac:dyDescent="0.45">
      <c r="A3" s="2" t="s">
        <v>0</v>
      </c>
      <c r="B3" s="2" t="s">
        <v>1</v>
      </c>
      <c r="C3" s="2" t="s">
        <v>2</v>
      </c>
      <c r="D3" s="2" t="s">
        <v>3</v>
      </c>
      <c r="F3" s="2" t="s">
        <v>0</v>
      </c>
      <c r="G3" s="2" t="s">
        <v>1</v>
      </c>
      <c r="H3" s="2" t="s">
        <v>2</v>
      </c>
      <c r="I3" s="2" t="s">
        <v>3</v>
      </c>
    </row>
    <row r="4" spans="1:9" x14ac:dyDescent="0.45">
      <c r="A4" s="2" t="s">
        <v>4</v>
      </c>
      <c r="B4" s="2">
        <v>33.739800000000002</v>
      </c>
      <c r="C4" s="2">
        <v>51.344999999999999</v>
      </c>
      <c r="D4" s="2">
        <v>47.029400000000003</v>
      </c>
      <c r="F4" s="2" t="s">
        <v>4</v>
      </c>
      <c r="G4" s="2">
        <v>8.3740000000000006</v>
      </c>
      <c r="H4" s="2">
        <v>20.4678</v>
      </c>
      <c r="I4" s="2">
        <v>36.960599999999999</v>
      </c>
    </row>
    <row r="5" spans="1:9" x14ac:dyDescent="0.45">
      <c r="A5" s="2" t="s">
        <v>5</v>
      </c>
      <c r="B5" s="2">
        <v>36.747999999999998</v>
      </c>
      <c r="C5" s="2">
        <v>51.666699999999999</v>
      </c>
      <c r="D5" s="2">
        <v>47.407400000000003</v>
      </c>
      <c r="F5" s="2" t="s">
        <v>5</v>
      </c>
      <c r="G5" s="2">
        <v>28.8889</v>
      </c>
      <c r="H5" s="2">
        <v>10.6433</v>
      </c>
      <c r="I5" s="2">
        <v>42.222200000000001</v>
      </c>
    </row>
    <row r="7" spans="1:9" x14ac:dyDescent="0.45">
      <c r="A7" s="6" t="s">
        <v>37</v>
      </c>
      <c r="B7" s="6"/>
      <c r="C7" s="6"/>
      <c r="D7" s="6"/>
      <c r="F7" s="5" t="s">
        <v>42</v>
      </c>
      <c r="G7" s="6"/>
      <c r="H7" s="6"/>
      <c r="I7" s="6"/>
    </row>
    <row r="8" spans="1:9" x14ac:dyDescent="0.45">
      <c r="A8" s="2"/>
      <c r="B8" s="3" t="s">
        <v>6</v>
      </c>
      <c r="C8" s="3"/>
      <c r="D8" s="3"/>
      <c r="F8" s="2"/>
      <c r="G8" s="3" t="s">
        <v>6</v>
      </c>
      <c r="H8" s="3"/>
      <c r="I8" s="3"/>
    </row>
    <row r="9" spans="1:9" x14ac:dyDescent="0.45">
      <c r="A9" s="2" t="s">
        <v>0</v>
      </c>
      <c r="B9" s="2" t="s">
        <v>1</v>
      </c>
      <c r="C9" s="2" t="s">
        <v>2</v>
      </c>
      <c r="D9" s="2" t="s">
        <v>3</v>
      </c>
      <c r="F9" s="2" t="s">
        <v>0</v>
      </c>
      <c r="G9" s="2" t="s">
        <v>1</v>
      </c>
      <c r="H9" s="2" t="s">
        <v>2</v>
      </c>
      <c r="I9" s="2" t="s">
        <v>3</v>
      </c>
    </row>
    <row r="10" spans="1:9" x14ac:dyDescent="0.45">
      <c r="A10" s="2" t="s">
        <v>4</v>
      </c>
      <c r="B10" s="2">
        <v>43.4146</v>
      </c>
      <c r="C10" s="2">
        <v>38.947400000000002</v>
      </c>
      <c r="D10" s="2">
        <v>37.777799999999999</v>
      </c>
      <c r="F10" s="2" t="s">
        <v>4</v>
      </c>
      <c r="G10" s="2">
        <v>24.552800000000001</v>
      </c>
      <c r="H10" s="2">
        <v>20</v>
      </c>
      <c r="I10" s="2">
        <v>36.210099999999997</v>
      </c>
    </row>
    <row r="11" spans="1:9" x14ac:dyDescent="0.45">
      <c r="A11" s="2" t="s">
        <v>5</v>
      </c>
      <c r="B11" s="2">
        <v>43.4146</v>
      </c>
      <c r="C11" s="2">
        <v>38.947400000000002</v>
      </c>
      <c r="D11" s="2">
        <v>37.777799999999999</v>
      </c>
      <c r="F11" s="2" t="s">
        <v>5</v>
      </c>
      <c r="G11" s="2">
        <v>28.455300000000001</v>
      </c>
      <c r="H11" s="2">
        <v>20</v>
      </c>
      <c r="I11" s="2">
        <v>38.518500000000003</v>
      </c>
    </row>
  </sheetData>
  <mergeCells count="8">
    <mergeCell ref="B8:D8"/>
    <mergeCell ref="F7:I7"/>
    <mergeCell ref="G8:I8"/>
    <mergeCell ref="A1:D1"/>
    <mergeCell ref="B2:D2"/>
    <mergeCell ref="F1:I1"/>
    <mergeCell ref="G2:I2"/>
    <mergeCell ref="A7:D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53"/>
  <sheetViews>
    <sheetView topLeftCell="A38" workbookViewId="0">
      <selection activeCell="K49" sqref="K49:N53"/>
    </sheetView>
  </sheetViews>
  <sheetFormatPr defaultRowHeight="14.25" x14ac:dyDescent="0.45"/>
  <cols>
    <col min="2" max="2" width="9" bestFit="1" customWidth="1"/>
    <col min="3" max="3" width="10" bestFit="1" customWidth="1"/>
    <col min="4" max="4" width="12.86328125" bestFit="1" customWidth="1"/>
    <col min="8" max="8" width="10" bestFit="1" customWidth="1"/>
    <col min="9" max="9" width="12.86328125" bestFit="1" customWidth="1"/>
    <col min="13" max="13" width="10" bestFit="1" customWidth="1"/>
    <col min="14" max="14" width="12.86328125" bestFit="1" customWidth="1"/>
  </cols>
  <sheetData>
    <row r="1" spans="1:14" x14ac:dyDescent="0.45">
      <c r="A1" s="3" t="s">
        <v>13</v>
      </c>
      <c r="B1" s="3"/>
      <c r="C1" s="3"/>
      <c r="D1" s="3"/>
      <c r="F1" s="3" t="s">
        <v>14</v>
      </c>
      <c r="G1" s="3"/>
      <c r="H1" s="3"/>
      <c r="I1" s="3"/>
      <c r="K1" s="3" t="s">
        <v>15</v>
      </c>
      <c r="L1" s="3"/>
      <c r="M1" s="3"/>
      <c r="N1" s="3"/>
    </row>
    <row r="2" spans="1:14" x14ac:dyDescent="0.45">
      <c r="B2" s="3" t="s">
        <v>6</v>
      </c>
      <c r="C2" s="3"/>
      <c r="D2" s="3"/>
      <c r="G2" s="3" t="s">
        <v>6</v>
      </c>
      <c r="H2" s="3"/>
      <c r="I2" s="3"/>
      <c r="L2" s="3" t="s">
        <v>6</v>
      </c>
      <c r="M2" s="3"/>
      <c r="N2" s="3"/>
    </row>
    <row r="3" spans="1:14" x14ac:dyDescent="0.45">
      <c r="A3" t="s">
        <v>0</v>
      </c>
      <c r="B3" t="s">
        <v>1</v>
      </c>
      <c r="C3" t="s">
        <v>2</v>
      </c>
      <c r="D3" t="s">
        <v>3</v>
      </c>
      <c r="F3" t="s">
        <v>0</v>
      </c>
      <c r="G3" t="s">
        <v>1</v>
      </c>
      <c r="H3" t="s">
        <v>2</v>
      </c>
      <c r="I3" t="s">
        <v>3</v>
      </c>
      <c r="K3" t="s">
        <v>0</v>
      </c>
      <c r="L3" t="s">
        <v>1</v>
      </c>
      <c r="M3" t="s">
        <v>2</v>
      </c>
      <c r="N3" t="s">
        <v>3</v>
      </c>
    </row>
    <row r="4" spans="1:14" x14ac:dyDescent="0.45">
      <c r="A4" t="s">
        <v>4</v>
      </c>
      <c r="B4">
        <v>33.739800000000002</v>
      </c>
      <c r="C4">
        <v>51.344999999999999</v>
      </c>
      <c r="D4">
        <v>47.029400000000003</v>
      </c>
      <c r="F4" t="s">
        <v>4</v>
      </c>
      <c r="G4">
        <v>30.812999999999999</v>
      </c>
      <c r="H4">
        <v>26.667000000000002</v>
      </c>
      <c r="I4">
        <v>49.629600000000003</v>
      </c>
      <c r="K4" t="s">
        <v>4</v>
      </c>
      <c r="L4">
        <v>28.888999999999999</v>
      </c>
      <c r="M4">
        <v>26.725100000000001</v>
      </c>
      <c r="N4">
        <v>47.467199999999998</v>
      </c>
    </row>
    <row r="5" spans="1:14" x14ac:dyDescent="0.45">
      <c r="A5" t="s">
        <v>5</v>
      </c>
      <c r="B5">
        <v>36.747999999999998</v>
      </c>
      <c r="C5">
        <v>51.666699999999999</v>
      </c>
      <c r="D5">
        <v>47.407400000000003</v>
      </c>
      <c r="F5" t="s">
        <v>5</v>
      </c>
      <c r="G5">
        <v>35.555599999999998</v>
      </c>
      <c r="H5">
        <v>25</v>
      </c>
      <c r="I5">
        <v>47.407400000000003</v>
      </c>
      <c r="K5" t="s">
        <v>5</v>
      </c>
      <c r="L5">
        <v>38.455300000000001</v>
      </c>
      <c r="M5">
        <v>21.667000000000002</v>
      </c>
      <c r="N5">
        <v>48.148099999999999</v>
      </c>
    </row>
    <row r="7" spans="1:14" ht="43.9" customHeight="1" x14ac:dyDescent="0.45">
      <c r="A7" s="4" t="s">
        <v>16</v>
      </c>
      <c r="B7" s="3"/>
      <c r="C7" s="3"/>
      <c r="D7" s="3"/>
      <c r="F7" s="4" t="s">
        <v>17</v>
      </c>
      <c r="G7" s="3"/>
      <c r="H7" s="3"/>
      <c r="I7" s="3"/>
      <c r="K7" s="4" t="s">
        <v>18</v>
      </c>
      <c r="L7" s="3"/>
      <c r="M7" s="3"/>
      <c r="N7" s="3"/>
    </row>
    <row r="8" spans="1:14" x14ac:dyDescent="0.45">
      <c r="B8" s="3" t="s">
        <v>6</v>
      </c>
      <c r="C8" s="3"/>
      <c r="D8" s="3"/>
      <c r="G8" s="3" t="s">
        <v>6</v>
      </c>
      <c r="H8" s="3"/>
      <c r="I8" s="3"/>
      <c r="L8" s="3" t="s">
        <v>6</v>
      </c>
      <c r="M8" s="3"/>
      <c r="N8" s="3"/>
    </row>
    <row r="9" spans="1:14" x14ac:dyDescent="0.45">
      <c r="A9" t="s">
        <v>0</v>
      </c>
      <c r="B9" t="s">
        <v>1</v>
      </c>
      <c r="C9" t="s">
        <v>2</v>
      </c>
      <c r="D9" t="s">
        <v>3</v>
      </c>
      <c r="F9" t="s">
        <v>0</v>
      </c>
      <c r="G9" t="s">
        <v>1</v>
      </c>
      <c r="H9" t="s">
        <v>2</v>
      </c>
      <c r="I9" t="s">
        <v>3</v>
      </c>
      <c r="K9" t="s">
        <v>0</v>
      </c>
      <c r="L9" t="s">
        <v>1</v>
      </c>
      <c r="M9" t="s">
        <v>2</v>
      </c>
      <c r="N9" t="s">
        <v>3</v>
      </c>
    </row>
    <row r="10" spans="1:14" x14ac:dyDescent="0.45">
      <c r="A10" t="s">
        <v>4</v>
      </c>
      <c r="B10">
        <v>31.1111</v>
      </c>
      <c r="C10">
        <v>26.666699999999999</v>
      </c>
      <c r="D10">
        <v>49.629600000000003</v>
      </c>
      <c r="F10" t="s">
        <v>4</v>
      </c>
      <c r="G10">
        <v>33.333300000000001</v>
      </c>
      <c r="H10">
        <v>25</v>
      </c>
      <c r="I10">
        <v>48.8889</v>
      </c>
      <c r="K10" t="s">
        <v>4</v>
      </c>
      <c r="L10">
        <v>33.333300000000001</v>
      </c>
      <c r="M10">
        <v>30</v>
      </c>
      <c r="N10">
        <v>48.8889</v>
      </c>
    </row>
    <row r="11" spans="1:14" x14ac:dyDescent="0.45">
      <c r="A11" t="s">
        <v>5</v>
      </c>
      <c r="B11">
        <v>33.333300000000001</v>
      </c>
      <c r="C11">
        <v>23.333300000000001</v>
      </c>
      <c r="D11">
        <v>47.654800000000002</v>
      </c>
      <c r="F11" t="s">
        <v>5</v>
      </c>
      <c r="G11">
        <v>33.333300000000001</v>
      </c>
      <c r="H11">
        <v>22.87</v>
      </c>
      <c r="I11">
        <v>47.342100000000002</v>
      </c>
      <c r="K11" t="s">
        <v>5</v>
      </c>
      <c r="L11">
        <v>34.878</v>
      </c>
      <c r="M11">
        <v>25</v>
      </c>
      <c r="N11">
        <v>46.341500000000003</v>
      </c>
    </row>
    <row r="13" spans="1:14" x14ac:dyDescent="0.45">
      <c r="A13" s="3" t="s">
        <v>19</v>
      </c>
      <c r="B13" s="3"/>
      <c r="C13" s="3"/>
      <c r="D13" s="3"/>
      <c r="F13" s="3" t="s">
        <v>20</v>
      </c>
      <c r="G13" s="3"/>
      <c r="H13" s="3"/>
      <c r="I13" s="3"/>
      <c r="K13" s="3" t="s">
        <v>21</v>
      </c>
      <c r="L13" s="3"/>
      <c r="M13" s="3"/>
      <c r="N13" s="3"/>
    </row>
    <row r="14" spans="1:14" x14ac:dyDescent="0.45">
      <c r="B14" s="3" t="s">
        <v>6</v>
      </c>
      <c r="C14" s="3"/>
      <c r="D14" s="3"/>
      <c r="G14" s="3" t="s">
        <v>6</v>
      </c>
      <c r="H14" s="3"/>
      <c r="I14" s="3"/>
      <c r="L14" s="3" t="s">
        <v>6</v>
      </c>
      <c r="M14" s="3"/>
      <c r="N14" s="3"/>
    </row>
    <row r="15" spans="1:14" x14ac:dyDescent="0.45">
      <c r="A15" t="s">
        <v>0</v>
      </c>
      <c r="B15" t="s">
        <v>1</v>
      </c>
      <c r="C15" t="s">
        <v>2</v>
      </c>
      <c r="D15" t="s">
        <v>3</v>
      </c>
      <c r="F15" t="s">
        <v>0</v>
      </c>
      <c r="G15" t="s">
        <v>1</v>
      </c>
      <c r="H15" t="s">
        <v>2</v>
      </c>
      <c r="I15" t="s">
        <v>3</v>
      </c>
      <c r="K15" t="s">
        <v>0</v>
      </c>
      <c r="L15" t="s">
        <v>1</v>
      </c>
      <c r="M15" t="s">
        <v>2</v>
      </c>
      <c r="N15" t="s">
        <v>3</v>
      </c>
    </row>
    <row r="16" spans="1:14" x14ac:dyDescent="0.45">
      <c r="A16" t="s">
        <v>4</v>
      </c>
      <c r="B16">
        <v>33.333300000000001</v>
      </c>
      <c r="C16">
        <v>25</v>
      </c>
      <c r="D16">
        <v>49.629600000000003</v>
      </c>
      <c r="F16" t="s">
        <v>4</v>
      </c>
      <c r="G16">
        <v>30.894300000000001</v>
      </c>
      <c r="H16">
        <v>25</v>
      </c>
      <c r="I16">
        <v>48.148099999999999</v>
      </c>
      <c r="K16" t="s">
        <v>4</v>
      </c>
      <c r="L16">
        <v>33.333300000000001</v>
      </c>
      <c r="M16">
        <v>25</v>
      </c>
      <c r="N16">
        <v>49.468400000000003</v>
      </c>
    </row>
    <row r="17" spans="1:14" x14ac:dyDescent="0.45">
      <c r="A17" t="s">
        <v>5</v>
      </c>
      <c r="B17">
        <v>40</v>
      </c>
      <c r="C17">
        <v>25.906400000000001</v>
      </c>
      <c r="D17">
        <v>46.716700000000003</v>
      </c>
      <c r="F17" t="s">
        <v>5</v>
      </c>
      <c r="G17">
        <v>37.0732</v>
      </c>
      <c r="H17">
        <v>21.812899999999999</v>
      </c>
      <c r="I17">
        <v>48.148099999999999</v>
      </c>
      <c r="K17" t="s">
        <v>5</v>
      </c>
      <c r="L17">
        <v>32.601599999999998</v>
      </c>
      <c r="M17">
        <v>22.2807</v>
      </c>
      <c r="N17">
        <v>47.407400000000003</v>
      </c>
    </row>
    <row r="19" spans="1:14" ht="29.25" customHeight="1" x14ac:dyDescent="0.45">
      <c r="A19" s="4" t="s">
        <v>22</v>
      </c>
      <c r="B19" s="3"/>
      <c r="C19" s="3"/>
      <c r="D19" s="3"/>
      <c r="F19" s="3" t="s">
        <v>23</v>
      </c>
      <c r="G19" s="3"/>
      <c r="H19" s="3"/>
      <c r="I19" s="3"/>
      <c r="K19" s="4" t="s">
        <v>24</v>
      </c>
      <c r="L19" s="3"/>
      <c r="M19" s="3"/>
      <c r="N19" s="3"/>
    </row>
    <row r="20" spans="1:14" x14ac:dyDescent="0.45">
      <c r="B20" s="3" t="s">
        <v>6</v>
      </c>
      <c r="C20" s="3"/>
      <c r="D20" s="3"/>
      <c r="G20" s="3" t="s">
        <v>6</v>
      </c>
      <c r="H20" s="3"/>
      <c r="I20" s="3"/>
      <c r="L20" s="3" t="s">
        <v>6</v>
      </c>
      <c r="M20" s="3"/>
      <c r="N20" s="3"/>
    </row>
    <row r="21" spans="1:14" x14ac:dyDescent="0.45">
      <c r="A21" t="s">
        <v>0</v>
      </c>
      <c r="B21" t="s">
        <v>1</v>
      </c>
      <c r="C21" t="s">
        <v>2</v>
      </c>
      <c r="D21" t="s">
        <v>3</v>
      </c>
      <c r="F21" t="s">
        <v>0</v>
      </c>
      <c r="G21" t="s">
        <v>1</v>
      </c>
      <c r="H21" t="s">
        <v>2</v>
      </c>
      <c r="I21" t="s">
        <v>3</v>
      </c>
      <c r="K21" t="s">
        <v>0</v>
      </c>
      <c r="L21" t="s">
        <v>1</v>
      </c>
      <c r="M21" t="s">
        <v>2</v>
      </c>
      <c r="N21" t="s">
        <v>3</v>
      </c>
    </row>
    <row r="22" spans="1:14" x14ac:dyDescent="0.45">
      <c r="A22" t="s">
        <v>4</v>
      </c>
      <c r="B22">
        <v>35.555599999999998</v>
      </c>
      <c r="C22">
        <v>25</v>
      </c>
      <c r="D22">
        <v>48.6554</v>
      </c>
      <c r="F22" t="s">
        <v>4</v>
      </c>
      <c r="G22">
        <v>35.555599999999998</v>
      </c>
      <c r="H22">
        <v>25</v>
      </c>
      <c r="I22">
        <v>49.843699999999998</v>
      </c>
      <c r="K22" t="s">
        <v>4</v>
      </c>
      <c r="L22">
        <v>35.555599999999998</v>
      </c>
      <c r="M22">
        <v>25.1462</v>
      </c>
      <c r="N22">
        <v>49.629600000000003</v>
      </c>
    </row>
    <row r="23" spans="1:14" x14ac:dyDescent="0.45">
      <c r="A23" t="s">
        <v>5</v>
      </c>
      <c r="B23">
        <v>35.555599999999998</v>
      </c>
      <c r="C23">
        <v>26.666699999999999</v>
      </c>
      <c r="D23">
        <v>46.779200000000003</v>
      </c>
      <c r="F23" t="s">
        <v>5</v>
      </c>
      <c r="G23">
        <v>35.555599999999998</v>
      </c>
      <c r="H23">
        <v>20.8187</v>
      </c>
      <c r="I23">
        <v>47.407400000000003</v>
      </c>
      <c r="K23" t="s">
        <v>5</v>
      </c>
      <c r="L23">
        <v>35.555599999999998</v>
      </c>
      <c r="M23">
        <v>25</v>
      </c>
      <c r="N23">
        <v>47.407400000000003</v>
      </c>
    </row>
    <row r="25" spans="1:14" x14ac:dyDescent="0.45">
      <c r="A25" s="3" t="s">
        <v>7</v>
      </c>
      <c r="B25" s="3"/>
      <c r="C25" s="3"/>
      <c r="D25" s="3"/>
      <c r="F25" s="3" t="s">
        <v>8</v>
      </c>
      <c r="G25" s="3"/>
      <c r="H25" s="3"/>
      <c r="I25" s="3"/>
      <c r="K25" s="3" t="s">
        <v>9</v>
      </c>
      <c r="L25" s="3"/>
      <c r="M25" s="3"/>
      <c r="N25" s="3"/>
    </row>
    <row r="26" spans="1:14" x14ac:dyDescent="0.45">
      <c r="B26" s="3" t="s">
        <v>6</v>
      </c>
      <c r="C26" s="3"/>
      <c r="D26" s="3"/>
      <c r="G26" s="3" t="s">
        <v>6</v>
      </c>
      <c r="H26" s="3"/>
      <c r="I26" s="3"/>
      <c r="L26" s="3" t="s">
        <v>6</v>
      </c>
      <c r="M26" s="3"/>
      <c r="N26" s="3"/>
    </row>
    <row r="27" spans="1:14" x14ac:dyDescent="0.45">
      <c r="A27" t="s">
        <v>0</v>
      </c>
      <c r="B27" t="s">
        <v>1</v>
      </c>
      <c r="C27" t="s">
        <v>2</v>
      </c>
      <c r="D27" t="s">
        <v>3</v>
      </c>
      <c r="F27" t="s">
        <v>0</v>
      </c>
      <c r="G27" t="s">
        <v>1</v>
      </c>
      <c r="H27" t="s">
        <v>2</v>
      </c>
      <c r="I27" t="s">
        <v>3</v>
      </c>
      <c r="K27" t="s">
        <v>0</v>
      </c>
      <c r="L27" t="s">
        <v>1</v>
      </c>
      <c r="M27" t="s">
        <v>2</v>
      </c>
      <c r="N27" t="s">
        <v>3</v>
      </c>
    </row>
    <row r="28" spans="1:14" x14ac:dyDescent="0.45">
      <c r="A28" t="s">
        <v>4</v>
      </c>
      <c r="B28">
        <v>33.577199999999998</v>
      </c>
      <c r="C28">
        <v>24.093599999999999</v>
      </c>
      <c r="D28">
        <v>48.148099999999999</v>
      </c>
      <c r="F28" t="s">
        <v>4</v>
      </c>
      <c r="G28">
        <v>11.4634</v>
      </c>
      <c r="H28">
        <v>35</v>
      </c>
      <c r="I28">
        <v>35.647300000000001</v>
      </c>
      <c r="K28" t="s">
        <v>4</v>
      </c>
      <c r="L28">
        <v>31.4634</v>
      </c>
      <c r="M28">
        <v>25</v>
      </c>
      <c r="N28">
        <v>41.481499999999997</v>
      </c>
    </row>
    <row r="29" spans="1:14" x14ac:dyDescent="0.45">
      <c r="A29" t="s">
        <v>5</v>
      </c>
      <c r="B29">
        <v>34.146299999999997</v>
      </c>
      <c r="C29">
        <v>24.2105</v>
      </c>
      <c r="D29">
        <v>48.148099999999999</v>
      </c>
      <c r="F29" t="s">
        <v>5</v>
      </c>
      <c r="G29">
        <v>33.008099999999999</v>
      </c>
      <c r="H29">
        <v>12.1637</v>
      </c>
      <c r="I29">
        <v>45.028100000000002</v>
      </c>
      <c r="K29" t="s">
        <v>5</v>
      </c>
      <c r="L29">
        <v>32.195099999999996</v>
      </c>
      <c r="M29">
        <v>20</v>
      </c>
      <c r="N29">
        <v>45.185200000000002</v>
      </c>
    </row>
    <row r="31" spans="1:14" ht="27" customHeight="1" x14ac:dyDescent="0.45">
      <c r="A31" s="3" t="s">
        <v>10</v>
      </c>
      <c r="B31" s="3"/>
      <c r="C31" s="3"/>
      <c r="D31" s="3"/>
      <c r="F31" s="3" t="s">
        <v>11</v>
      </c>
      <c r="G31" s="3"/>
      <c r="H31" s="3"/>
      <c r="I31" s="3"/>
      <c r="K31" s="3" t="s">
        <v>12</v>
      </c>
      <c r="L31" s="3"/>
      <c r="M31" s="3"/>
      <c r="N31" s="3"/>
    </row>
    <row r="32" spans="1:14" x14ac:dyDescent="0.45">
      <c r="B32" s="3" t="s">
        <v>6</v>
      </c>
      <c r="C32" s="3"/>
      <c r="D32" s="3"/>
      <c r="G32" s="3" t="s">
        <v>6</v>
      </c>
      <c r="H32" s="3"/>
      <c r="I32" s="3"/>
      <c r="L32" s="3" t="s">
        <v>6</v>
      </c>
      <c r="M32" s="3"/>
      <c r="N32" s="3"/>
    </row>
    <row r="33" spans="1:14" x14ac:dyDescent="0.45">
      <c r="A33" t="s">
        <v>0</v>
      </c>
      <c r="B33" t="s">
        <v>1</v>
      </c>
      <c r="C33" t="s">
        <v>2</v>
      </c>
      <c r="D33" t="s">
        <v>3</v>
      </c>
      <c r="F33" t="s">
        <v>0</v>
      </c>
      <c r="G33" t="s">
        <v>1</v>
      </c>
      <c r="H33" t="s">
        <v>2</v>
      </c>
      <c r="I33" t="s">
        <v>3</v>
      </c>
      <c r="K33" t="s">
        <v>0</v>
      </c>
      <c r="L33" t="s">
        <v>1</v>
      </c>
      <c r="M33" t="s">
        <v>2</v>
      </c>
      <c r="N33" t="s">
        <v>3</v>
      </c>
    </row>
    <row r="34" spans="1:14" x14ac:dyDescent="0.45">
      <c r="A34" t="s">
        <v>4</v>
      </c>
      <c r="B34">
        <v>17.398399999999999</v>
      </c>
      <c r="C34">
        <v>28.333300000000001</v>
      </c>
      <c r="D34">
        <v>35.555599999999998</v>
      </c>
      <c r="F34" t="s">
        <v>4</v>
      </c>
      <c r="G34">
        <v>27.642299999999999</v>
      </c>
      <c r="H34">
        <v>28.333300000000001</v>
      </c>
      <c r="I34">
        <v>41.481499999999997</v>
      </c>
      <c r="K34" t="s">
        <v>4</v>
      </c>
      <c r="L34">
        <v>35.555599999999998</v>
      </c>
      <c r="M34">
        <v>22.046800000000001</v>
      </c>
      <c r="N34">
        <v>46.716700000000003</v>
      </c>
    </row>
    <row r="35" spans="1:14" x14ac:dyDescent="0.45">
      <c r="A35" t="s">
        <v>5</v>
      </c>
      <c r="B35">
        <v>33.333300000000001</v>
      </c>
      <c r="C35">
        <v>17.076000000000001</v>
      </c>
      <c r="D35">
        <v>48.148099999999999</v>
      </c>
      <c r="F35" t="s">
        <v>5</v>
      </c>
      <c r="G35">
        <v>31.1111</v>
      </c>
      <c r="H35">
        <v>21.403500000000001</v>
      </c>
      <c r="I35">
        <v>45.185200000000002</v>
      </c>
      <c r="K35" t="s">
        <v>5</v>
      </c>
      <c r="L35">
        <v>31.1111</v>
      </c>
      <c r="M35">
        <v>22.631599999999999</v>
      </c>
      <c r="N35">
        <v>46.5916</v>
      </c>
    </row>
    <row r="37" spans="1:14" ht="43.9" customHeight="1" x14ac:dyDescent="0.45">
      <c r="A37" s="3" t="s">
        <v>25</v>
      </c>
      <c r="B37" s="3"/>
      <c r="C37" s="3"/>
      <c r="D37" s="3"/>
      <c r="F37" s="4" t="s">
        <v>27</v>
      </c>
      <c r="G37" s="3"/>
      <c r="H37" s="3"/>
      <c r="I37" s="3"/>
      <c r="K37" s="4" t="s">
        <v>26</v>
      </c>
      <c r="L37" s="3"/>
      <c r="M37" s="3"/>
      <c r="N37" s="3"/>
    </row>
    <row r="38" spans="1:14" x14ac:dyDescent="0.45">
      <c r="B38" s="3" t="s">
        <v>6</v>
      </c>
      <c r="C38" s="3"/>
      <c r="D38" s="3"/>
      <c r="G38" s="3" t="s">
        <v>6</v>
      </c>
      <c r="H38" s="3"/>
      <c r="I38" s="3"/>
      <c r="L38" s="3" t="s">
        <v>6</v>
      </c>
      <c r="M38" s="3"/>
      <c r="N38" s="3"/>
    </row>
    <row r="39" spans="1:14" x14ac:dyDescent="0.45">
      <c r="A39" t="s">
        <v>0</v>
      </c>
      <c r="B39" t="s">
        <v>1</v>
      </c>
      <c r="C39" t="s">
        <v>2</v>
      </c>
      <c r="D39" t="s">
        <v>3</v>
      </c>
      <c r="F39" t="s">
        <v>0</v>
      </c>
      <c r="G39" t="s">
        <v>1</v>
      </c>
      <c r="H39" t="s">
        <v>2</v>
      </c>
      <c r="I39" t="s">
        <v>3</v>
      </c>
      <c r="K39" t="s">
        <v>0</v>
      </c>
      <c r="L39" t="s">
        <v>1</v>
      </c>
      <c r="M39" t="s">
        <v>2</v>
      </c>
      <c r="N39" t="s">
        <v>3</v>
      </c>
    </row>
    <row r="40" spans="1:14" x14ac:dyDescent="0.45">
      <c r="A40" t="s">
        <v>4</v>
      </c>
      <c r="B40">
        <v>31.1111</v>
      </c>
      <c r="C40">
        <v>25</v>
      </c>
      <c r="D40">
        <v>48.8889</v>
      </c>
      <c r="F40" t="s">
        <v>4</v>
      </c>
      <c r="G40">
        <v>27.967500000000001</v>
      </c>
      <c r="H40">
        <v>20</v>
      </c>
      <c r="I40">
        <v>43.152000000000001</v>
      </c>
      <c r="K40" t="s">
        <v>4</v>
      </c>
      <c r="L40">
        <v>43.4146</v>
      </c>
      <c r="M40">
        <v>37.368400000000001</v>
      </c>
      <c r="N40">
        <v>57.848700000000001</v>
      </c>
    </row>
    <row r="41" spans="1:14" x14ac:dyDescent="0.45">
      <c r="A41" t="s">
        <v>5</v>
      </c>
      <c r="B41">
        <v>40.162599999999998</v>
      </c>
      <c r="C41">
        <v>22.923999999999999</v>
      </c>
      <c r="D41">
        <v>46.666699999999999</v>
      </c>
      <c r="F41" t="s">
        <v>5</v>
      </c>
      <c r="G41">
        <v>31.1111</v>
      </c>
      <c r="H41">
        <v>18.947399999999998</v>
      </c>
      <c r="I41">
        <v>42.963000000000001</v>
      </c>
      <c r="K41" t="s">
        <v>5</v>
      </c>
      <c r="L41">
        <v>49.268300000000004</v>
      </c>
      <c r="M41">
        <v>33.333300000000001</v>
      </c>
      <c r="N41">
        <v>52.592599999999997</v>
      </c>
    </row>
    <row r="43" spans="1:14" ht="36.75" customHeight="1" x14ac:dyDescent="0.45">
      <c r="A43" s="4" t="s">
        <v>28</v>
      </c>
      <c r="B43" s="3"/>
      <c r="C43" s="3"/>
      <c r="D43" s="3"/>
      <c r="F43" s="5" t="s">
        <v>29</v>
      </c>
      <c r="G43" s="6"/>
      <c r="H43" s="6"/>
      <c r="I43" s="6"/>
      <c r="K43" s="3" t="s">
        <v>37</v>
      </c>
      <c r="L43" s="3"/>
      <c r="M43" s="3"/>
      <c r="N43" s="3"/>
    </row>
    <row r="44" spans="1:14" x14ac:dyDescent="0.45">
      <c r="B44" s="3" t="s">
        <v>6</v>
      </c>
      <c r="C44" s="3"/>
      <c r="D44" s="3"/>
      <c r="G44" s="3" t="s">
        <v>6</v>
      </c>
      <c r="H44" s="3"/>
      <c r="I44" s="3"/>
      <c r="K44" s="2"/>
      <c r="L44" s="3" t="s">
        <v>6</v>
      </c>
      <c r="M44" s="3"/>
      <c r="N44" s="3"/>
    </row>
    <row r="45" spans="1:14" x14ac:dyDescent="0.45">
      <c r="A45" t="s">
        <v>0</v>
      </c>
      <c r="B45" t="s">
        <v>1</v>
      </c>
      <c r="C45" t="s">
        <v>2</v>
      </c>
      <c r="D45" t="s">
        <v>3</v>
      </c>
      <c r="F45" t="s">
        <v>0</v>
      </c>
      <c r="G45" t="s">
        <v>1</v>
      </c>
      <c r="H45" t="s">
        <v>2</v>
      </c>
      <c r="I45" t="s">
        <v>3</v>
      </c>
      <c r="K45" s="2" t="s">
        <v>0</v>
      </c>
      <c r="L45" s="2" t="s">
        <v>1</v>
      </c>
      <c r="M45" s="2" t="s">
        <v>2</v>
      </c>
      <c r="N45" s="2" t="s">
        <v>3</v>
      </c>
    </row>
    <row r="46" spans="1:14" x14ac:dyDescent="0.45">
      <c r="A46" t="s">
        <v>4</v>
      </c>
      <c r="B46">
        <v>27.967500000000001</v>
      </c>
      <c r="C46">
        <v>20</v>
      </c>
      <c r="D46">
        <v>43.152000000000001</v>
      </c>
      <c r="F46" t="s">
        <v>4</v>
      </c>
      <c r="G46">
        <v>8.3740000000000006</v>
      </c>
      <c r="H46">
        <v>20.4678</v>
      </c>
      <c r="I46">
        <v>36.960599999999999</v>
      </c>
      <c r="K46" s="2" t="s">
        <v>4</v>
      </c>
      <c r="L46" s="2">
        <v>43.4146</v>
      </c>
      <c r="M46" s="2">
        <v>38.947400000000002</v>
      </c>
      <c r="N46" s="2">
        <v>37.777799999999999</v>
      </c>
    </row>
    <row r="47" spans="1:14" x14ac:dyDescent="0.45">
      <c r="A47" t="s">
        <v>5</v>
      </c>
      <c r="B47">
        <v>31.1111</v>
      </c>
      <c r="C47">
        <v>18.947399999999998</v>
      </c>
      <c r="D47">
        <v>42.963000000000001</v>
      </c>
      <c r="F47" t="s">
        <v>5</v>
      </c>
      <c r="G47">
        <v>28.8889</v>
      </c>
      <c r="H47">
        <v>10.6433</v>
      </c>
      <c r="I47">
        <v>42.222200000000001</v>
      </c>
      <c r="K47" s="2" t="s">
        <v>5</v>
      </c>
      <c r="L47" s="2">
        <v>43.4146</v>
      </c>
      <c r="M47" s="2">
        <v>38.947400000000002</v>
      </c>
      <c r="N47" s="2">
        <v>37.777799999999999</v>
      </c>
    </row>
    <row r="49" spans="1:14" ht="58.9" customHeight="1" x14ac:dyDescent="0.45">
      <c r="A49" s="4" t="s">
        <v>35</v>
      </c>
      <c r="B49" s="4"/>
      <c r="C49" s="4"/>
      <c r="D49" s="4"/>
      <c r="E49" s="2"/>
      <c r="F49" s="4" t="s">
        <v>36</v>
      </c>
      <c r="G49" s="4"/>
      <c r="H49" s="4"/>
      <c r="I49" s="4"/>
      <c r="K49" s="5" t="s">
        <v>42</v>
      </c>
      <c r="L49" s="6"/>
      <c r="M49" s="6"/>
      <c r="N49" s="6"/>
    </row>
    <row r="50" spans="1:14" x14ac:dyDescent="0.45">
      <c r="A50" s="2"/>
      <c r="B50" s="3" t="s">
        <v>6</v>
      </c>
      <c r="C50" s="3"/>
      <c r="D50" s="3"/>
      <c r="E50" s="2"/>
      <c r="F50" s="2"/>
      <c r="G50" s="3" t="s">
        <v>6</v>
      </c>
      <c r="H50" s="3"/>
      <c r="I50" s="3"/>
      <c r="K50" s="2"/>
      <c r="L50" s="3" t="s">
        <v>6</v>
      </c>
      <c r="M50" s="3"/>
      <c r="N50" s="3"/>
    </row>
    <row r="51" spans="1:14" x14ac:dyDescent="0.45">
      <c r="A51" s="2" t="s">
        <v>0</v>
      </c>
      <c r="B51" s="2" t="s">
        <v>1</v>
      </c>
      <c r="C51" s="2" t="s">
        <v>2</v>
      </c>
      <c r="D51" s="2" t="s">
        <v>3</v>
      </c>
      <c r="E51" s="2"/>
      <c r="F51" s="2" t="s">
        <v>0</v>
      </c>
      <c r="G51" s="2" t="s">
        <v>1</v>
      </c>
      <c r="H51" s="2" t="s">
        <v>2</v>
      </c>
      <c r="I51" s="2" t="s">
        <v>3</v>
      </c>
      <c r="K51" s="2" t="s">
        <v>0</v>
      </c>
      <c r="L51" s="2" t="s">
        <v>1</v>
      </c>
      <c r="M51" s="2" t="s">
        <v>2</v>
      </c>
      <c r="N51" s="2" t="s">
        <v>3</v>
      </c>
    </row>
    <row r="52" spans="1:14" x14ac:dyDescent="0.45">
      <c r="A52" s="2" t="s">
        <v>4</v>
      </c>
      <c r="B52" s="2">
        <v>22.222000000000001</v>
      </c>
      <c r="C52" s="2">
        <v>29.649000000000001</v>
      </c>
      <c r="D52" s="2">
        <v>37.777000000000001</v>
      </c>
      <c r="E52" s="2"/>
      <c r="F52" s="2" t="s">
        <v>4</v>
      </c>
      <c r="G52" s="2">
        <v>15.55</v>
      </c>
      <c r="H52" s="2">
        <v>29.41</v>
      </c>
      <c r="I52" s="2">
        <v>35.549999999999997</v>
      </c>
      <c r="K52" s="2" t="s">
        <v>4</v>
      </c>
      <c r="L52" s="2">
        <v>24.552800000000001</v>
      </c>
      <c r="M52" s="2">
        <v>20</v>
      </c>
      <c r="N52" s="2">
        <v>36.210099999999997</v>
      </c>
    </row>
    <row r="53" spans="1:14" x14ac:dyDescent="0.45">
      <c r="A53" s="2" t="s">
        <v>5</v>
      </c>
      <c r="B53" s="2">
        <v>33.332999999999998</v>
      </c>
      <c r="C53" s="2">
        <v>25</v>
      </c>
      <c r="D53" s="2">
        <v>46.654000000000003</v>
      </c>
      <c r="E53" s="2"/>
      <c r="F53" s="2" t="s">
        <v>5</v>
      </c>
      <c r="G53" s="2">
        <v>34.299999999999997</v>
      </c>
      <c r="H53" s="2">
        <v>23.33</v>
      </c>
      <c r="I53" s="2">
        <v>47.65</v>
      </c>
      <c r="K53" s="2" t="s">
        <v>5</v>
      </c>
      <c r="L53" s="2">
        <v>28.455300000000001</v>
      </c>
      <c r="M53" s="2">
        <v>20</v>
      </c>
      <c r="N53" s="2">
        <v>38.518500000000003</v>
      </c>
    </row>
  </sheetData>
  <mergeCells count="54">
    <mergeCell ref="L20:N20"/>
    <mergeCell ref="A31:D31"/>
    <mergeCell ref="B32:D32"/>
    <mergeCell ref="G32:I32"/>
    <mergeCell ref="B50:D50"/>
    <mergeCell ref="F49:I49"/>
    <mergeCell ref="G50:I50"/>
    <mergeCell ref="A43:D43"/>
    <mergeCell ref="B44:D44"/>
    <mergeCell ref="F43:I43"/>
    <mergeCell ref="G44:I44"/>
    <mergeCell ref="A49:D49"/>
    <mergeCell ref="A25:D25"/>
    <mergeCell ref="B26:D26"/>
    <mergeCell ref="F25:I25"/>
    <mergeCell ref="G26:I26"/>
    <mergeCell ref="F19:I19"/>
    <mergeCell ref="G20:I20"/>
    <mergeCell ref="A19:D19"/>
    <mergeCell ref="A1:D1"/>
    <mergeCell ref="F1:I1"/>
    <mergeCell ref="G2:I2"/>
    <mergeCell ref="K1:N1"/>
    <mergeCell ref="L2:N2"/>
    <mergeCell ref="B2:D2"/>
    <mergeCell ref="L14:N14"/>
    <mergeCell ref="K19:N19"/>
    <mergeCell ref="K7:N7"/>
    <mergeCell ref="L8:N8"/>
    <mergeCell ref="A13:D13"/>
    <mergeCell ref="B14:D14"/>
    <mergeCell ref="F13:I13"/>
    <mergeCell ref="G14:I14"/>
    <mergeCell ref="K13:N13"/>
    <mergeCell ref="A7:D7"/>
    <mergeCell ref="B8:D8"/>
    <mergeCell ref="F7:I7"/>
    <mergeCell ref="G8:I8"/>
    <mergeCell ref="K43:N43"/>
    <mergeCell ref="L44:N44"/>
    <mergeCell ref="K49:N49"/>
    <mergeCell ref="L50:N50"/>
    <mergeCell ref="B20:D20"/>
    <mergeCell ref="K25:N25"/>
    <mergeCell ref="L26:N26"/>
    <mergeCell ref="F31:I31"/>
    <mergeCell ref="K31:N31"/>
    <mergeCell ref="L32:N32"/>
    <mergeCell ref="A37:D37"/>
    <mergeCell ref="B38:D38"/>
    <mergeCell ref="F37:I37"/>
    <mergeCell ref="G38:I38"/>
    <mergeCell ref="K37:N37"/>
    <mergeCell ref="L38:N38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1"/>
  <sheetViews>
    <sheetView topLeftCell="A28" workbookViewId="0">
      <selection activeCell="A19" sqref="A19:D19"/>
    </sheetView>
  </sheetViews>
  <sheetFormatPr defaultRowHeight="14.25" x14ac:dyDescent="0.45"/>
  <sheetData>
    <row r="1" spans="1:4" x14ac:dyDescent="0.45">
      <c r="A1" s="3" t="s">
        <v>14</v>
      </c>
      <c r="B1" s="3"/>
      <c r="C1" s="3"/>
      <c r="D1" s="3"/>
    </row>
    <row r="2" spans="1:4" x14ac:dyDescent="0.45">
      <c r="A2" s="2"/>
      <c r="B2" s="3" t="s">
        <v>6</v>
      </c>
      <c r="C2" s="3"/>
      <c r="D2" s="3"/>
    </row>
    <row r="3" spans="1:4" x14ac:dyDescent="0.45">
      <c r="A3" s="2" t="s">
        <v>0</v>
      </c>
      <c r="B3" s="2" t="s">
        <v>1</v>
      </c>
      <c r="C3" s="2" t="s">
        <v>2</v>
      </c>
      <c r="D3" s="2" t="s">
        <v>3</v>
      </c>
    </row>
    <row r="4" spans="1:4" x14ac:dyDescent="0.45">
      <c r="A4" s="2" t="s">
        <v>4</v>
      </c>
      <c r="B4" s="2">
        <v>30.812999999999999</v>
      </c>
      <c r="C4" s="2">
        <v>26.667000000000002</v>
      </c>
      <c r="D4" s="2">
        <v>49.629600000000003</v>
      </c>
    </row>
    <row r="5" spans="1:4" x14ac:dyDescent="0.45">
      <c r="A5" s="2" t="s">
        <v>5</v>
      </c>
      <c r="B5" s="2">
        <v>35.555599999999998</v>
      </c>
      <c r="C5" s="2">
        <v>25</v>
      </c>
      <c r="D5" s="2">
        <v>47.407400000000003</v>
      </c>
    </row>
    <row r="7" spans="1:4" x14ac:dyDescent="0.45">
      <c r="A7" s="3" t="s">
        <v>19</v>
      </c>
      <c r="B7" s="3"/>
      <c r="C7" s="3"/>
      <c r="D7" s="3"/>
    </row>
    <row r="8" spans="1:4" x14ac:dyDescent="0.45">
      <c r="A8" s="2"/>
      <c r="B8" s="3" t="s">
        <v>6</v>
      </c>
      <c r="C8" s="3"/>
      <c r="D8" s="3"/>
    </row>
    <row r="9" spans="1:4" x14ac:dyDescent="0.45">
      <c r="A9" s="2" t="s">
        <v>0</v>
      </c>
      <c r="B9" s="2" t="s">
        <v>1</v>
      </c>
      <c r="C9" s="2" t="s">
        <v>2</v>
      </c>
      <c r="D9" s="2" t="s">
        <v>3</v>
      </c>
    </row>
    <row r="10" spans="1:4" x14ac:dyDescent="0.45">
      <c r="A10" s="2" t="s">
        <v>4</v>
      </c>
      <c r="B10" s="2">
        <v>33.333300000000001</v>
      </c>
      <c r="C10" s="2">
        <v>25</v>
      </c>
      <c r="D10" s="2">
        <v>49.629600000000003</v>
      </c>
    </row>
    <row r="11" spans="1:4" x14ac:dyDescent="0.45">
      <c r="A11" s="2" t="s">
        <v>5</v>
      </c>
      <c r="B11" s="2">
        <v>40</v>
      </c>
      <c r="C11" s="2">
        <v>25.906400000000001</v>
      </c>
      <c r="D11" s="2">
        <v>46.716700000000003</v>
      </c>
    </row>
    <row r="13" spans="1:4" x14ac:dyDescent="0.45">
      <c r="A13" s="3" t="s">
        <v>20</v>
      </c>
      <c r="B13" s="3"/>
      <c r="C13" s="3"/>
      <c r="D13" s="3"/>
    </row>
    <row r="14" spans="1:4" x14ac:dyDescent="0.45">
      <c r="A14" s="2"/>
      <c r="B14" s="3" t="s">
        <v>6</v>
      </c>
      <c r="C14" s="3"/>
      <c r="D14" s="3"/>
    </row>
    <row r="15" spans="1:4" x14ac:dyDescent="0.45">
      <c r="A15" s="2" t="s">
        <v>0</v>
      </c>
      <c r="B15" s="2" t="s">
        <v>1</v>
      </c>
      <c r="C15" s="2" t="s">
        <v>2</v>
      </c>
      <c r="D15" s="2" t="s">
        <v>3</v>
      </c>
    </row>
    <row r="16" spans="1:4" x14ac:dyDescent="0.45">
      <c r="A16" s="2" t="s">
        <v>4</v>
      </c>
      <c r="B16" s="2">
        <v>30.894300000000001</v>
      </c>
      <c r="C16" s="2">
        <v>25</v>
      </c>
      <c r="D16" s="2">
        <v>48.148099999999999</v>
      </c>
    </row>
    <row r="17" spans="1:4" x14ac:dyDescent="0.45">
      <c r="A17" s="2" t="s">
        <v>5</v>
      </c>
      <c r="B17" s="2">
        <v>37.0732</v>
      </c>
      <c r="C17" s="2">
        <v>21.812899999999999</v>
      </c>
      <c r="D17" s="2">
        <v>48.148099999999999</v>
      </c>
    </row>
    <row r="19" spans="1:4" x14ac:dyDescent="0.45">
      <c r="A19" s="3" t="s">
        <v>21</v>
      </c>
      <c r="B19" s="3"/>
      <c r="C19" s="3"/>
      <c r="D19" s="3"/>
    </row>
    <row r="20" spans="1:4" x14ac:dyDescent="0.45">
      <c r="A20" s="2"/>
      <c r="B20" s="3" t="s">
        <v>6</v>
      </c>
      <c r="C20" s="3"/>
      <c r="D20" s="3"/>
    </row>
    <row r="21" spans="1:4" x14ac:dyDescent="0.45">
      <c r="A21" s="2" t="s">
        <v>0</v>
      </c>
      <c r="B21" s="2" t="s">
        <v>1</v>
      </c>
      <c r="C21" s="2" t="s">
        <v>2</v>
      </c>
      <c r="D21" s="2" t="s">
        <v>3</v>
      </c>
    </row>
    <row r="22" spans="1:4" x14ac:dyDescent="0.45">
      <c r="A22" s="2" t="s">
        <v>4</v>
      </c>
      <c r="B22" s="2">
        <v>33.333300000000001</v>
      </c>
      <c r="C22" s="2">
        <v>25</v>
      </c>
      <c r="D22" s="2">
        <v>49.468400000000003</v>
      </c>
    </row>
    <row r="23" spans="1:4" x14ac:dyDescent="0.45">
      <c r="A23" s="2" t="s">
        <v>5</v>
      </c>
      <c r="B23" s="2">
        <v>32.601599999999998</v>
      </c>
      <c r="C23" s="2">
        <v>22.2807</v>
      </c>
      <c r="D23" s="2">
        <v>47.407400000000003</v>
      </c>
    </row>
    <row r="25" spans="1:4" x14ac:dyDescent="0.45">
      <c r="A25" s="3" t="s">
        <v>23</v>
      </c>
      <c r="B25" s="3"/>
      <c r="C25" s="3"/>
      <c r="D25" s="3"/>
    </row>
    <row r="26" spans="1:4" x14ac:dyDescent="0.45">
      <c r="A26" s="2"/>
      <c r="B26" s="3" t="s">
        <v>6</v>
      </c>
      <c r="C26" s="3"/>
      <c r="D26" s="3"/>
    </row>
    <row r="27" spans="1:4" x14ac:dyDescent="0.45">
      <c r="A27" s="2" t="s">
        <v>0</v>
      </c>
      <c r="B27" s="2" t="s">
        <v>1</v>
      </c>
      <c r="C27" s="2" t="s">
        <v>2</v>
      </c>
      <c r="D27" s="2" t="s">
        <v>3</v>
      </c>
    </row>
    <row r="28" spans="1:4" x14ac:dyDescent="0.45">
      <c r="A28" s="2" t="s">
        <v>4</v>
      </c>
      <c r="B28" s="2">
        <v>35.555599999999998</v>
      </c>
      <c r="C28" s="2">
        <v>25</v>
      </c>
      <c r="D28" s="2">
        <v>49.843699999999998</v>
      </c>
    </row>
    <row r="29" spans="1:4" x14ac:dyDescent="0.45">
      <c r="A29" s="2" t="s">
        <v>5</v>
      </c>
      <c r="B29" s="2">
        <v>35.555599999999998</v>
      </c>
      <c r="C29" s="2">
        <v>20.8187</v>
      </c>
      <c r="D29" s="2">
        <v>47.407400000000003</v>
      </c>
    </row>
    <row r="31" spans="1:4" ht="32.25" customHeight="1" x14ac:dyDescent="0.45">
      <c r="A31" s="4" t="s">
        <v>22</v>
      </c>
      <c r="B31" s="3"/>
      <c r="C31" s="3"/>
      <c r="D31" s="3"/>
    </row>
    <row r="32" spans="1:4" x14ac:dyDescent="0.45">
      <c r="A32" s="2"/>
      <c r="B32" s="3" t="s">
        <v>6</v>
      </c>
      <c r="C32" s="3"/>
      <c r="D32" s="3"/>
    </row>
    <row r="33" spans="1:4" x14ac:dyDescent="0.45">
      <c r="A33" s="2" t="s">
        <v>0</v>
      </c>
      <c r="B33" s="2" t="s">
        <v>1</v>
      </c>
      <c r="C33" s="2" t="s">
        <v>2</v>
      </c>
      <c r="D33" s="2" t="s">
        <v>3</v>
      </c>
    </row>
    <row r="34" spans="1:4" x14ac:dyDescent="0.45">
      <c r="A34" s="2" t="s">
        <v>4</v>
      </c>
      <c r="B34" s="2">
        <v>35.555599999999998</v>
      </c>
      <c r="C34" s="2">
        <v>25</v>
      </c>
      <c r="D34" s="2">
        <v>48.6554</v>
      </c>
    </row>
    <row r="35" spans="1:4" x14ac:dyDescent="0.45">
      <c r="A35" s="2" t="s">
        <v>5</v>
      </c>
      <c r="B35" s="2">
        <v>35.555599999999998</v>
      </c>
      <c r="C35" s="2">
        <v>26.666699999999999</v>
      </c>
      <c r="D35" s="2">
        <v>46.779200000000003</v>
      </c>
    </row>
    <row r="37" spans="1:4" x14ac:dyDescent="0.45">
      <c r="A37" s="3" t="s">
        <v>12</v>
      </c>
      <c r="B37" s="3"/>
      <c r="C37" s="3"/>
      <c r="D37" s="3"/>
    </row>
    <row r="38" spans="1:4" x14ac:dyDescent="0.45">
      <c r="A38" s="2"/>
      <c r="B38" s="3" t="s">
        <v>6</v>
      </c>
      <c r="C38" s="3"/>
      <c r="D38" s="3"/>
    </row>
    <row r="39" spans="1:4" x14ac:dyDescent="0.45">
      <c r="A39" s="2" t="s">
        <v>0</v>
      </c>
      <c r="B39" s="2" t="s">
        <v>1</v>
      </c>
      <c r="C39" s="2" t="s">
        <v>2</v>
      </c>
      <c r="D39" s="2" t="s">
        <v>3</v>
      </c>
    </row>
    <row r="40" spans="1:4" x14ac:dyDescent="0.45">
      <c r="A40" s="2" t="s">
        <v>4</v>
      </c>
      <c r="B40" s="2">
        <v>35.555599999999998</v>
      </c>
      <c r="C40" s="2">
        <v>22.046800000000001</v>
      </c>
      <c r="D40" s="2">
        <v>46.716700000000003</v>
      </c>
    </row>
    <row r="41" spans="1:4" x14ac:dyDescent="0.45">
      <c r="A41" s="2" t="s">
        <v>5</v>
      </c>
      <c r="B41" s="2">
        <v>31.1111</v>
      </c>
      <c r="C41" s="2">
        <v>22.631599999999999</v>
      </c>
      <c r="D41" s="2">
        <v>46.5916</v>
      </c>
    </row>
    <row r="43" spans="1:4" x14ac:dyDescent="0.45">
      <c r="A43" s="3" t="s">
        <v>25</v>
      </c>
      <c r="B43" s="3"/>
      <c r="C43" s="3"/>
      <c r="D43" s="3"/>
    </row>
    <row r="44" spans="1:4" x14ac:dyDescent="0.45">
      <c r="A44" s="2"/>
      <c r="B44" s="3" t="s">
        <v>6</v>
      </c>
      <c r="C44" s="3"/>
      <c r="D44" s="3"/>
    </row>
    <row r="45" spans="1:4" x14ac:dyDescent="0.45">
      <c r="A45" s="2" t="s">
        <v>0</v>
      </c>
      <c r="B45" s="2" t="s">
        <v>1</v>
      </c>
      <c r="C45" s="2" t="s">
        <v>2</v>
      </c>
      <c r="D45" s="2" t="s">
        <v>3</v>
      </c>
    </row>
    <row r="46" spans="1:4" x14ac:dyDescent="0.45">
      <c r="A46" s="2" t="s">
        <v>4</v>
      </c>
      <c r="B46" s="2">
        <v>31.1111</v>
      </c>
      <c r="C46" s="2">
        <v>25</v>
      </c>
      <c r="D46" s="2">
        <v>48.8889</v>
      </c>
    </row>
    <row r="47" spans="1:4" x14ac:dyDescent="0.45">
      <c r="A47" s="2" t="s">
        <v>5</v>
      </c>
      <c r="B47" s="2">
        <v>40.162599999999998</v>
      </c>
      <c r="C47" s="2">
        <v>22.923999999999999</v>
      </c>
      <c r="D47" s="2">
        <v>46.666699999999999</v>
      </c>
    </row>
    <row r="49" spans="1:10" x14ac:dyDescent="0.45">
      <c r="A49" s="4" t="s">
        <v>27</v>
      </c>
      <c r="B49" s="3"/>
      <c r="C49" s="3"/>
      <c r="D49" s="3"/>
      <c r="F49" t="s">
        <v>45</v>
      </c>
    </row>
    <row r="50" spans="1:10" x14ac:dyDescent="0.45">
      <c r="A50" s="2"/>
      <c r="B50" s="3" t="s">
        <v>6</v>
      </c>
      <c r="C50" s="3"/>
      <c r="D50" s="3"/>
    </row>
    <row r="51" spans="1:10" x14ac:dyDescent="0.45">
      <c r="A51" s="2" t="s">
        <v>0</v>
      </c>
      <c r="B51" s="2" t="s">
        <v>1</v>
      </c>
      <c r="C51" s="2" t="s">
        <v>2</v>
      </c>
      <c r="D51" s="2" t="s">
        <v>3</v>
      </c>
    </row>
    <row r="52" spans="1:10" x14ac:dyDescent="0.45">
      <c r="A52" s="2" t="s">
        <v>4</v>
      </c>
      <c r="B52" s="2">
        <v>27.967500000000001</v>
      </c>
      <c r="C52" s="2">
        <v>20</v>
      </c>
      <c r="D52" s="2">
        <v>43.152000000000001</v>
      </c>
    </row>
    <row r="53" spans="1:10" x14ac:dyDescent="0.45">
      <c r="A53" s="2" t="s">
        <v>5</v>
      </c>
      <c r="B53" s="2">
        <v>31.1111</v>
      </c>
      <c r="C53" s="2">
        <v>18.947399999999998</v>
      </c>
      <c r="D53" s="2">
        <v>42.963000000000001</v>
      </c>
    </row>
    <row r="55" spans="1:10" ht="51" customHeight="1" x14ac:dyDescent="0.45">
      <c r="A55" s="4" t="s">
        <v>26</v>
      </c>
      <c r="B55" s="3"/>
      <c r="C55" s="3"/>
      <c r="D55" s="3"/>
    </row>
    <row r="56" spans="1:10" x14ac:dyDescent="0.45">
      <c r="A56" s="2"/>
      <c r="B56" s="3" t="s">
        <v>6</v>
      </c>
      <c r="C56" s="3"/>
      <c r="D56" s="3"/>
    </row>
    <row r="57" spans="1:10" x14ac:dyDescent="0.45">
      <c r="A57" s="2" t="s">
        <v>0</v>
      </c>
      <c r="B57" s="2" t="s">
        <v>1</v>
      </c>
      <c r="C57" s="2" t="s">
        <v>2</v>
      </c>
      <c r="D57" s="2" t="s">
        <v>3</v>
      </c>
    </row>
    <row r="58" spans="1:10" x14ac:dyDescent="0.45">
      <c r="A58" s="2" t="s">
        <v>4</v>
      </c>
      <c r="B58" s="2">
        <v>43.4146</v>
      </c>
      <c r="C58" s="2">
        <v>37.368400000000001</v>
      </c>
      <c r="D58" s="2">
        <v>57.848700000000001</v>
      </c>
    </row>
    <row r="59" spans="1:10" x14ac:dyDescent="0.45">
      <c r="A59" s="2" t="s">
        <v>5</v>
      </c>
      <c r="B59" s="2">
        <v>49.268300000000004</v>
      </c>
      <c r="C59" s="2">
        <v>33.333300000000001</v>
      </c>
      <c r="D59" s="2">
        <v>52.592599999999997</v>
      </c>
    </row>
    <row r="61" spans="1:10" ht="52.5" customHeight="1" x14ac:dyDescent="0.45">
      <c r="A61" s="4" t="s">
        <v>43</v>
      </c>
      <c r="B61" s="3"/>
      <c r="C61" s="3"/>
      <c r="D61" s="3"/>
      <c r="G61" s="5" t="s">
        <v>42</v>
      </c>
      <c r="H61" s="6"/>
      <c r="I61" s="6"/>
      <c r="J61" s="6"/>
    </row>
    <row r="62" spans="1:10" x14ac:dyDescent="0.45">
      <c r="A62" s="2"/>
      <c r="B62" s="3" t="s">
        <v>6</v>
      </c>
      <c r="C62" s="3"/>
      <c r="D62" s="3"/>
      <c r="G62" s="2"/>
      <c r="H62" s="3" t="s">
        <v>6</v>
      </c>
      <c r="I62" s="3"/>
      <c r="J62" s="3"/>
    </row>
    <row r="63" spans="1:10" x14ac:dyDescent="0.45">
      <c r="A63" s="2" t="s">
        <v>0</v>
      </c>
      <c r="B63" s="2" t="s">
        <v>1</v>
      </c>
      <c r="C63" s="2" t="s">
        <v>2</v>
      </c>
      <c r="D63" s="2" t="s">
        <v>3</v>
      </c>
      <c r="G63" s="2" t="s">
        <v>0</v>
      </c>
      <c r="H63" s="2" t="s">
        <v>1</v>
      </c>
      <c r="I63" s="2" t="s">
        <v>2</v>
      </c>
      <c r="J63" s="2" t="s">
        <v>3</v>
      </c>
    </row>
    <row r="64" spans="1:10" x14ac:dyDescent="0.45">
      <c r="A64" s="2" t="s">
        <v>4</v>
      </c>
      <c r="B64" s="2">
        <v>24.443999999999999</v>
      </c>
      <c r="C64" s="2">
        <v>27.368400000000001</v>
      </c>
      <c r="D64" s="2">
        <v>37.777999999999999</v>
      </c>
      <c r="G64" s="2" t="s">
        <v>4</v>
      </c>
      <c r="H64" s="2">
        <v>24.552800000000001</v>
      </c>
      <c r="I64" s="2">
        <v>20</v>
      </c>
      <c r="J64" s="2">
        <v>36.210099999999997</v>
      </c>
    </row>
    <row r="65" spans="1:10" x14ac:dyDescent="0.45">
      <c r="A65" s="2" t="s">
        <v>5</v>
      </c>
      <c r="B65" s="2">
        <v>26.667000000000002</v>
      </c>
      <c r="C65" s="2">
        <v>18.332999999999998</v>
      </c>
      <c r="D65" s="2">
        <v>41.481499999999997</v>
      </c>
      <c r="G65" s="2" t="s">
        <v>5</v>
      </c>
      <c r="H65" s="2">
        <v>28.455300000000001</v>
      </c>
      <c r="I65" s="2">
        <v>20</v>
      </c>
      <c r="J65" s="2">
        <v>38.518500000000003</v>
      </c>
    </row>
    <row r="67" spans="1:10" ht="42.75" customHeight="1" x14ac:dyDescent="0.45">
      <c r="A67" s="4" t="s">
        <v>44</v>
      </c>
      <c r="B67" s="3"/>
      <c r="C67" s="3"/>
      <c r="D67" s="3"/>
    </row>
    <row r="68" spans="1:10" x14ac:dyDescent="0.45">
      <c r="A68" s="2"/>
      <c r="B68" s="3" t="s">
        <v>6</v>
      </c>
      <c r="C68" s="3"/>
      <c r="D68" s="3"/>
    </row>
    <row r="69" spans="1:10" x14ac:dyDescent="0.45">
      <c r="A69" s="2" t="s">
        <v>0</v>
      </c>
      <c r="B69" s="2" t="s">
        <v>1</v>
      </c>
      <c r="C69" s="2" t="s">
        <v>2</v>
      </c>
      <c r="D69" s="2" t="s">
        <v>3</v>
      </c>
    </row>
    <row r="70" spans="1:10" x14ac:dyDescent="0.45">
      <c r="A70" s="2" t="s">
        <v>4</v>
      </c>
      <c r="B70" s="2">
        <v>29.105699999999999</v>
      </c>
      <c r="C70" s="2">
        <v>28.332999999999998</v>
      </c>
      <c r="D70" s="2">
        <v>36.085099999999997</v>
      </c>
    </row>
    <row r="71" spans="1:10" x14ac:dyDescent="0.45">
      <c r="A71" s="2" t="s">
        <v>5</v>
      </c>
      <c r="B71" s="2">
        <v>28.888999999999999</v>
      </c>
      <c r="C71" s="2">
        <v>17.8947</v>
      </c>
      <c r="D71" s="2">
        <v>39.962499999999999</v>
      </c>
    </row>
  </sheetData>
  <mergeCells count="26">
    <mergeCell ref="A67:D67"/>
    <mergeCell ref="B68:D68"/>
    <mergeCell ref="A55:D55"/>
    <mergeCell ref="B56:D56"/>
    <mergeCell ref="A61:D61"/>
    <mergeCell ref="B62:D62"/>
    <mergeCell ref="G61:J61"/>
    <mergeCell ref="H62:J62"/>
    <mergeCell ref="A37:D37"/>
    <mergeCell ref="B38:D38"/>
    <mergeCell ref="A43:D43"/>
    <mergeCell ref="B44:D44"/>
    <mergeCell ref="A49:D49"/>
    <mergeCell ref="B50:D50"/>
    <mergeCell ref="B32:D32"/>
    <mergeCell ref="A1:D1"/>
    <mergeCell ref="B2:D2"/>
    <mergeCell ref="A7:D7"/>
    <mergeCell ref="B8:D8"/>
    <mergeCell ref="A13:D13"/>
    <mergeCell ref="B14:D14"/>
    <mergeCell ref="A19:D19"/>
    <mergeCell ref="B20:D20"/>
    <mergeCell ref="A25:D25"/>
    <mergeCell ref="B26:D26"/>
    <mergeCell ref="A31:D3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5"/>
  <sheetViews>
    <sheetView topLeftCell="A16" workbookViewId="0">
      <selection activeCell="A31" sqref="A31:D35"/>
    </sheetView>
  </sheetViews>
  <sheetFormatPr defaultRowHeight="14.25" x14ac:dyDescent="0.45"/>
  <cols>
    <col min="4" max="4" width="23.1328125" customWidth="1"/>
  </cols>
  <sheetData>
    <row r="1" spans="1:7" x14ac:dyDescent="0.45">
      <c r="A1" s="3" t="s">
        <v>7</v>
      </c>
      <c r="B1" s="3"/>
      <c r="C1" s="3"/>
      <c r="D1" s="3"/>
    </row>
    <row r="2" spans="1:7" x14ac:dyDescent="0.45">
      <c r="A2" s="2"/>
      <c r="B2" s="3" t="s">
        <v>6</v>
      </c>
      <c r="C2" s="3"/>
      <c r="D2" s="3"/>
      <c r="G2" t="s">
        <v>46</v>
      </c>
    </row>
    <row r="3" spans="1:7" x14ac:dyDescent="0.45">
      <c r="A3" s="2" t="s">
        <v>0</v>
      </c>
      <c r="B3" s="2" t="s">
        <v>1</v>
      </c>
      <c r="C3" s="2" t="s">
        <v>2</v>
      </c>
      <c r="D3" s="2" t="s">
        <v>3</v>
      </c>
      <c r="G3" t="s">
        <v>47</v>
      </c>
    </row>
    <row r="4" spans="1:7" x14ac:dyDescent="0.45">
      <c r="A4" s="2" t="s">
        <v>4</v>
      </c>
      <c r="B4" s="2">
        <v>33.577199999999998</v>
      </c>
      <c r="C4" s="2">
        <v>24.093599999999999</v>
      </c>
      <c r="D4" s="2">
        <v>48.148099999999999</v>
      </c>
    </row>
    <row r="5" spans="1:7" x14ac:dyDescent="0.45">
      <c r="A5" s="2" t="s">
        <v>5</v>
      </c>
      <c r="B5" s="2">
        <v>34.146299999999997</v>
      </c>
      <c r="C5" s="2">
        <v>24.2105</v>
      </c>
      <c r="D5" s="2">
        <v>48.148099999999999</v>
      </c>
    </row>
    <row r="7" spans="1:7" x14ac:dyDescent="0.45">
      <c r="A7" s="3" t="s">
        <v>8</v>
      </c>
      <c r="B7" s="3"/>
      <c r="C7" s="3"/>
      <c r="D7" s="3"/>
    </row>
    <row r="8" spans="1:7" x14ac:dyDescent="0.45">
      <c r="A8" s="2"/>
      <c r="B8" s="3" t="s">
        <v>6</v>
      </c>
      <c r="C8" s="3"/>
      <c r="D8" s="3"/>
    </row>
    <row r="9" spans="1:7" x14ac:dyDescent="0.45">
      <c r="A9" s="2" t="s">
        <v>0</v>
      </c>
      <c r="B9" s="2" t="s">
        <v>1</v>
      </c>
      <c r="C9" s="2" t="s">
        <v>2</v>
      </c>
      <c r="D9" s="2" t="s">
        <v>3</v>
      </c>
    </row>
    <row r="10" spans="1:7" x14ac:dyDescent="0.45">
      <c r="A10" s="2" t="s">
        <v>4</v>
      </c>
      <c r="B10" s="2">
        <v>11.4634</v>
      </c>
      <c r="C10" s="2">
        <v>35</v>
      </c>
      <c r="D10" s="2">
        <v>35.647300000000001</v>
      </c>
    </row>
    <row r="11" spans="1:7" x14ac:dyDescent="0.45">
      <c r="A11" s="2" t="s">
        <v>5</v>
      </c>
      <c r="B11" s="2">
        <v>33.008099999999999</v>
      </c>
      <c r="C11" s="2">
        <v>12.1637</v>
      </c>
      <c r="D11" s="2">
        <v>45.028100000000002</v>
      </c>
    </row>
    <row r="13" spans="1:7" x14ac:dyDescent="0.45">
      <c r="A13" s="3" t="s">
        <v>9</v>
      </c>
      <c r="B13" s="3"/>
      <c r="C13" s="3"/>
      <c r="D13" s="3"/>
    </row>
    <row r="14" spans="1:7" x14ac:dyDescent="0.45">
      <c r="A14" s="2"/>
      <c r="B14" s="3" t="s">
        <v>6</v>
      </c>
      <c r="C14" s="3"/>
      <c r="D14" s="3"/>
    </row>
    <row r="15" spans="1:7" x14ac:dyDescent="0.45">
      <c r="A15" s="2" t="s">
        <v>0</v>
      </c>
      <c r="B15" s="2" t="s">
        <v>1</v>
      </c>
      <c r="C15" s="2" t="s">
        <v>2</v>
      </c>
      <c r="D15" s="2" t="s">
        <v>3</v>
      </c>
    </row>
    <row r="16" spans="1:7" x14ac:dyDescent="0.45">
      <c r="A16" s="2" t="s">
        <v>4</v>
      </c>
      <c r="B16" s="2">
        <v>31.4634</v>
      </c>
      <c r="C16" s="2">
        <v>25</v>
      </c>
      <c r="D16" s="2">
        <v>41.481499999999997</v>
      </c>
    </row>
    <row r="17" spans="1:4" x14ac:dyDescent="0.45">
      <c r="A17" s="2" t="s">
        <v>5</v>
      </c>
      <c r="B17" s="2">
        <v>32.195099999999996</v>
      </c>
      <c r="C17" s="2">
        <v>20</v>
      </c>
      <c r="D17" s="2">
        <v>45.185200000000002</v>
      </c>
    </row>
    <row r="19" spans="1:4" x14ac:dyDescent="0.45">
      <c r="A19" s="3" t="s">
        <v>10</v>
      </c>
      <c r="B19" s="3"/>
      <c r="C19" s="3"/>
      <c r="D19" s="3"/>
    </row>
    <row r="20" spans="1:4" x14ac:dyDescent="0.45">
      <c r="A20" s="2"/>
      <c r="B20" s="3" t="s">
        <v>6</v>
      </c>
      <c r="C20" s="3"/>
      <c r="D20" s="3"/>
    </row>
    <row r="21" spans="1:4" x14ac:dyDescent="0.45">
      <c r="A21" s="2" t="s">
        <v>0</v>
      </c>
      <c r="B21" s="2" t="s">
        <v>1</v>
      </c>
      <c r="C21" s="2" t="s">
        <v>2</v>
      </c>
      <c r="D21" s="2" t="s">
        <v>3</v>
      </c>
    </row>
    <row r="22" spans="1:4" x14ac:dyDescent="0.45">
      <c r="A22" s="2" t="s">
        <v>4</v>
      </c>
      <c r="B22" s="2">
        <v>17.398399999999999</v>
      </c>
      <c r="C22" s="2">
        <v>28.333300000000001</v>
      </c>
      <c r="D22" s="2">
        <v>35.555599999999998</v>
      </c>
    </row>
    <row r="23" spans="1:4" x14ac:dyDescent="0.45">
      <c r="A23" s="2" t="s">
        <v>5</v>
      </c>
      <c r="B23" s="2">
        <v>33.333300000000001</v>
      </c>
      <c r="C23" s="2">
        <v>17.076000000000001</v>
      </c>
      <c r="D23" s="2">
        <v>48.148099999999999</v>
      </c>
    </row>
    <row r="25" spans="1:4" x14ac:dyDescent="0.45">
      <c r="A25" s="3" t="s">
        <v>11</v>
      </c>
      <c r="B25" s="3"/>
      <c r="C25" s="3"/>
      <c r="D25" s="3"/>
    </row>
    <row r="26" spans="1:4" x14ac:dyDescent="0.45">
      <c r="A26" s="2"/>
      <c r="B26" s="3" t="s">
        <v>6</v>
      </c>
      <c r="C26" s="3"/>
      <c r="D26" s="3"/>
    </row>
    <row r="27" spans="1:4" x14ac:dyDescent="0.45">
      <c r="A27" s="2" t="s">
        <v>0</v>
      </c>
      <c r="B27" s="2" t="s">
        <v>1</v>
      </c>
      <c r="C27" s="2" t="s">
        <v>2</v>
      </c>
      <c r="D27" s="2" t="s">
        <v>3</v>
      </c>
    </row>
    <row r="28" spans="1:4" x14ac:dyDescent="0.45">
      <c r="A28" s="2" t="s">
        <v>4</v>
      </c>
      <c r="B28" s="2">
        <v>27.642299999999999</v>
      </c>
      <c r="C28" s="2">
        <v>28.333300000000001</v>
      </c>
      <c r="D28" s="2">
        <v>41.481499999999997</v>
      </c>
    </row>
    <row r="29" spans="1:4" x14ac:dyDescent="0.45">
      <c r="A29" s="2" t="s">
        <v>5</v>
      </c>
      <c r="B29" s="2">
        <v>31.1111</v>
      </c>
      <c r="C29" s="2">
        <v>21.403500000000001</v>
      </c>
      <c r="D29" s="2">
        <v>45.185200000000002</v>
      </c>
    </row>
    <row r="31" spans="1:4" x14ac:dyDescent="0.45">
      <c r="A31" s="3" t="s">
        <v>21</v>
      </c>
      <c r="B31" s="3"/>
      <c r="C31" s="3"/>
      <c r="D31" s="3"/>
    </row>
    <row r="32" spans="1:4" x14ac:dyDescent="0.45">
      <c r="A32" s="2"/>
      <c r="B32" s="3" t="s">
        <v>6</v>
      </c>
      <c r="C32" s="3"/>
      <c r="D32" s="3"/>
    </row>
    <row r="33" spans="1:4" x14ac:dyDescent="0.45">
      <c r="A33" s="2" t="s">
        <v>0</v>
      </c>
      <c r="B33" s="2" t="s">
        <v>1</v>
      </c>
      <c r="C33" s="2" t="s">
        <v>2</v>
      </c>
      <c r="D33" s="2" t="s">
        <v>3</v>
      </c>
    </row>
    <row r="34" spans="1:4" x14ac:dyDescent="0.45">
      <c r="A34" s="2" t="s">
        <v>4</v>
      </c>
      <c r="B34" s="2">
        <v>33.333300000000001</v>
      </c>
      <c r="C34" s="2">
        <v>25</v>
      </c>
      <c r="D34" s="2">
        <v>49.468400000000003</v>
      </c>
    </row>
    <row r="35" spans="1:4" x14ac:dyDescent="0.45">
      <c r="A35" s="2" t="s">
        <v>5</v>
      </c>
      <c r="B35" s="2">
        <v>32.601599999999998</v>
      </c>
      <c r="C35" s="2">
        <v>22.2807</v>
      </c>
      <c r="D35" s="2">
        <v>47.407400000000003</v>
      </c>
    </row>
  </sheetData>
  <mergeCells count="12">
    <mergeCell ref="B14:D14"/>
    <mergeCell ref="A1:D1"/>
    <mergeCell ref="B2:D2"/>
    <mergeCell ref="A7:D7"/>
    <mergeCell ref="B8:D8"/>
    <mergeCell ref="A13:D13"/>
    <mergeCell ref="A31:D31"/>
    <mergeCell ref="B32:D32"/>
    <mergeCell ref="A19:D19"/>
    <mergeCell ref="B20:D20"/>
    <mergeCell ref="A25:D25"/>
    <mergeCell ref="B26:D2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F65E9-DE50-4605-B6FF-23D2345A6523}">
  <dimension ref="A1:G7"/>
  <sheetViews>
    <sheetView workbookViewId="0">
      <selection sqref="A1:B7"/>
    </sheetView>
  </sheetViews>
  <sheetFormatPr defaultRowHeight="14.25" x14ac:dyDescent="0.45"/>
  <cols>
    <col min="1" max="1" width="17.796875" bestFit="1" customWidth="1"/>
    <col min="2" max="2" width="12.59765625" bestFit="1" customWidth="1"/>
    <col min="3" max="3" width="13.6640625" bestFit="1" customWidth="1"/>
    <col min="4" max="4" width="15.73046875" bestFit="1" customWidth="1"/>
    <col min="5" max="5" width="13.6640625" bestFit="1" customWidth="1"/>
    <col min="6" max="6" width="14.796875" bestFit="1" customWidth="1"/>
    <col min="7" max="7" width="17.59765625" bestFit="1" customWidth="1"/>
  </cols>
  <sheetData>
    <row r="1" spans="1:7" x14ac:dyDescent="0.45">
      <c r="A1" t="s">
        <v>48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</row>
    <row r="2" spans="1:7" x14ac:dyDescent="0.45">
      <c r="A2">
        <v>50</v>
      </c>
      <c r="B2" s="2">
        <v>11.4634</v>
      </c>
      <c r="C2" s="2">
        <v>35</v>
      </c>
      <c r="D2" s="2">
        <v>35.647300000000001</v>
      </c>
      <c r="E2" s="2">
        <v>33.008099999999999</v>
      </c>
      <c r="F2" s="2">
        <v>12.1637</v>
      </c>
      <c r="G2" s="2">
        <v>45.028100000000002</v>
      </c>
    </row>
    <row r="3" spans="1:7" x14ac:dyDescent="0.45">
      <c r="A3">
        <v>100</v>
      </c>
      <c r="B3" s="2">
        <v>17.398399999999999</v>
      </c>
      <c r="C3" s="2">
        <v>28.333300000000001</v>
      </c>
      <c r="D3" s="2">
        <v>35.555599999999998</v>
      </c>
      <c r="E3" s="2">
        <v>33.333300000000001</v>
      </c>
      <c r="F3" s="2">
        <v>17.076000000000001</v>
      </c>
      <c r="G3" s="2">
        <v>48.148099999999999</v>
      </c>
    </row>
    <row r="4" spans="1:7" x14ac:dyDescent="0.45">
      <c r="A4">
        <v>500</v>
      </c>
      <c r="B4" s="2">
        <v>27.642299999999999</v>
      </c>
      <c r="C4" s="2">
        <v>28.333300000000001</v>
      </c>
      <c r="D4" s="2">
        <v>41.481499999999997</v>
      </c>
      <c r="E4" s="2">
        <v>31.1111</v>
      </c>
      <c r="F4" s="2">
        <v>21.403500000000001</v>
      </c>
      <c r="G4" s="2">
        <v>45.185200000000002</v>
      </c>
    </row>
    <row r="5" spans="1:7" x14ac:dyDescent="0.45">
      <c r="A5">
        <v>1000</v>
      </c>
      <c r="B5" s="2">
        <v>31.4634</v>
      </c>
      <c r="C5" s="2">
        <v>25</v>
      </c>
      <c r="D5" s="2">
        <v>41.481499999999997</v>
      </c>
      <c r="E5" s="2">
        <v>32.195099999999996</v>
      </c>
      <c r="F5" s="2">
        <v>20</v>
      </c>
      <c r="G5" s="2">
        <v>45.185200000000002</v>
      </c>
    </row>
    <row r="6" spans="1:7" x14ac:dyDescent="0.45">
      <c r="A6">
        <v>7500</v>
      </c>
      <c r="B6" s="2">
        <v>33.577199999999998</v>
      </c>
      <c r="C6" s="2">
        <v>24.093599999999999</v>
      </c>
      <c r="D6" s="2">
        <v>48.148099999999999</v>
      </c>
      <c r="E6" s="2">
        <v>34.146299999999997</v>
      </c>
      <c r="F6" s="2">
        <v>24.2105</v>
      </c>
      <c r="G6" s="2">
        <v>48.148099999999999</v>
      </c>
    </row>
    <row r="7" spans="1:7" x14ac:dyDescent="0.45">
      <c r="A7">
        <v>15000</v>
      </c>
      <c r="B7" s="2">
        <v>33.333300000000001</v>
      </c>
      <c r="C7" s="2">
        <v>25</v>
      </c>
      <c r="D7" s="2">
        <v>49.468400000000003</v>
      </c>
      <c r="E7" s="2">
        <v>32.601599999999998</v>
      </c>
      <c r="F7" s="2">
        <v>22.2807</v>
      </c>
      <c r="G7" s="2">
        <v>47.407400000000003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F8318-3C31-44B3-B62F-4CE034471BA4}">
  <dimension ref="A1:L37"/>
  <sheetViews>
    <sheetView tabSelected="1" topLeftCell="F19" workbookViewId="0">
      <selection activeCell="K34" sqref="K34"/>
    </sheetView>
  </sheetViews>
  <sheetFormatPr defaultRowHeight="14.25" x14ac:dyDescent="0.45"/>
  <cols>
    <col min="5" max="5" width="18.9296875" bestFit="1" customWidth="1"/>
    <col min="8" max="8" width="8.9296875" bestFit="1" customWidth="1"/>
    <col min="9" max="9" width="9.9296875" bestFit="1" customWidth="1"/>
    <col min="10" max="10" width="12.86328125" bestFit="1" customWidth="1"/>
    <col min="11" max="11" width="18.9296875" bestFit="1" customWidth="1"/>
    <col min="12" max="12" width="40.9296875" bestFit="1" customWidth="1"/>
  </cols>
  <sheetData>
    <row r="1" spans="1:12" ht="21" x14ac:dyDescent="0.65">
      <c r="A1" s="7" t="s">
        <v>55</v>
      </c>
      <c r="B1" s="7"/>
      <c r="C1" s="7"/>
      <c r="D1" s="7"/>
      <c r="E1" t="s">
        <v>68</v>
      </c>
      <c r="G1" s="7" t="s">
        <v>56</v>
      </c>
      <c r="H1" s="7"/>
      <c r="I1" s="7"/>
      <c r="J1" s="7"/>
      <c r="K1" t="s">
        <v>68</v>
      </c>
      <c r="L1" t="s">
        <v>58</v>
      </c>
    </row>
    <row r="3" spans="1:12" ht="29.65" customHeight="1" x14ac:dyDescent="0.45">
      <c r="A3" s="8" t="s">
        <v>57</v>
      </c>
      <c r="B3" s="9"/>
      <c r="C3" s="9"/>
      <c r="D3" s="9"/>
      <c r="E3" t="s">
        <v>67</v>
      </c>
      <c r="G3" s="8" t="s">
        <v>57</v>
      </c>
      <c r="H3" s="9"/>
      <c r="I3" s="9"/>
      <c r="J3" s="9"/>
      <c r="K3" t="s">
        <v>67</v>
      </c>
      <c r="L3" t="s">
        <v>59</v>
      </c>
    </row>
    <row r="4" spans="1:12" x14ac:dyDescent="0.45">
      <c r="A4" s="2"/>
      <c r="B4" s="3" t="s">
        <v>6</v>
      </c>
      <c r="C4" s="3"/>
      <c r="D4" s="3"/>
      <c r="G4" s="2"/>
      <c r="H4" s="3" t="s">
        <v>6</v>
      </c>
      <c r="I4" s="3"/>
      <c r="J4" s="3"/>
    </row>
    <row r="5" spans="1:12" x14ac:dyDescent="0.45">
      <c r="A5" s="2" t="s">
        <v>0</v>
      </c>
      <c r="B5" s="2" t="s">
        <v>1</v>
      </c>
      <c r="C5" s="2" t="s">
        <v>2</v>
      </c>
      <c r="D5" s="2" t="s">
        <v>3</v>
      </c>
      <c r="G5" s="2" t="s">
        <v>0</v>
      </c>
      <c r="H5" s="2" t="s">
        <v>1</v>
      </c>
      <c r="I5" s="2" t="s">
        <v>2</v>
      </c>
      <c r="J5" s="2" t="s">
        <v>3</v>
      </c>
    </row>
    <row r="6" spans="1:12" x14ac:dyDescent="0.45">
      <c r="A6" s="2" t="s">
        <v>4</v>
      </c>
      <c r="B6" s="2">
        <v>8.3740000000000006</v>
      </c>
      <c r="C6" s="2">
        <v>20.4678</v>
      </c>
      <c r="D6" s="2">
        <v>36.960599999999999</v>
      </c>
      <c r="G6" s="2" t="s">
        <v>4</v>
      </c>
      <c r="H6" s="2">
        <v>24.552800000000001</v>
      </c>
      <c r="I6" s="2">
        <v>20</v>
      </c>
      <c r="J6" s="2">
        <v>36.210099999999997</v>
      </c>
    </row>
    <row r="7" spans="1:12" x14ac:dyDescent="0.45">
      <c r="A7" s="2" t="s">
        <v>5</v>
      </c>
      <c r="B7" s="2">
        <v>28.8889</v>
      </c>
      <c r="C7" s="2">
        <v>10.6433</v>
      </c>
      <c r="D7" s="2">
        <v>42.222200000000001</v>
      </c>
      <c r="G7" s="2" t="s">
        <v>5</v>
      </c>
      <c r="H7" s="2">
        <v>28.455300000000001</v>
      </c>
      <c r="I7" s="2">
        <v>20</v>
      </c>
      <c r="J7" s="2">
        <v>38.518500000000003</v>
      </c>
    </row>
    <row r="9" spans="1:12" ht="27.4" customHeight="1" x14ac:dyDescent="0.45">
      <c r="A9" s="8" t="s">
        <v>60</v>
      </c>
      <c r="B9" s="9"/>
      <c r="C9" s="9"/>
      <c r="D9" s="9"/>
      <c r="E9">
        <f>AVERAGE(66.635862,65.361989,64.612225)</f>
        <v>65.536692000000002</v>
      </c>
      <c r="G9" s="8" t="s">
        <v>60</v>
      </c>
      <c r="H9" s="9"/>
      <c r="I9" s="9"/>
      <c r="J9" s="9"/>
      <c r="K9">
        <f>AVERAGE(39.338775,39.3434,38.785728)</f>
        <v>39.155967666666669</v>
      </c>
      <c r="L9" t="s">
        <v>61</v>
      </c>
    </row>
    <row r="10" spans="1:12" x14ac:dyDescent="0.45">
      <c r="A10" s="2"/>
      <c r="B10" s="3" t="s">
        <v>6</v>
      </c>
      <c r="C10" s="3"/>
      <c r="D10" s="3"/>
      <c r="G10" s="2"/>
      <c r="H10" s="3" t="s">
        <v>6</v>
      </c>
      <c r="I10" s="3"/>
      <c r="J10" s="3"/>
    </row>
    <row r="11" spans="1:12" x14ac:dyDescent="0.45">
      <c r="A11" s="2" t="s">
        <v>0</v>
      </c>
      <c r="B11" s="2" t="s">
        <v>1</v>
      </c>
      <c r="C11" s="2" t="s">
        <v>2</v>
      </c>
      <c r="D11" s="2" t="s">
        <v>3</v>
      </c>
      <c r="G11" s="2" t="s">
        <v>0</v>
      </c>
      <c r="H11" s="2" t="s">
        <v>1</v>
      </c>
      <c r="I11" s="2" t="s">
        <v>2</v>
      </c>
      <c r="J11" s="2" t="s">
        <v>3</v>
      </c>
      <c r="L11" t="s">
        <v>62</v>
      </c>
    </row>
    <row r="12" spans="1:12" x14ac:dyDescent="0.45">
      <c r="A12" s="2" t="s">
        <v>4</v>
      </c>
      <c r="B12" s="2">
        <v>43.4146</v>
      </c>
      <c r="C12" s="2">
        <v>38.947400000000002</v>
      </c>
      <c r="D12" s="2">
        <v>37.777999999999999</v>
      </c>
      <c r="G12" s="2" t="s">
        <v>4</v>
      </c>
      <c r="H12" s="2">
        <v>43.4146</v>
      </c>
      <c r="I12" s="2">
        <v>38.947400000000002</v>
      </c>
      <c r="J12" s="2">
        <v>37.777999999999999</v>
      </c>
      <c r="L12" t="s">
        <v>63</v>
      </c>
    </row>
    <row r="13" spans="1:12" x14ac:dyDescent="0.45">
      <c r="A13" s="2" t="s">
        <v>5</v>
      </c>
      <c r="B13" s="2">
        <v>43.4146</v>
      </c>
      <c r="C13" s="2">
        <v>38.947400000000002</v>
      </c>
      <c r="D13" s="2">
        <v>37.777999999999999</v>
      </c>
      <c r="G13" s="2" t="s">
        <v>5</v>
      </c>
      <c r="H13" s="2">
        <v>43.4146</v>
      </c>
      <c r="I13" s="2">
        <v>38.947400000000002</v>
      </c>
      <c r="J13" s="2">
        <v>37.777999999999999</v>
      </c>
    </row>
    <row r="15" spans="1:12" ht="45.75" customHeight="1" x14ac:dyDescent="0.45">
      <c r="A15" s="8" t="s">
        <v>64</v>
      </c>
      <c r="B15" s="9"/>
      <c r="C15" s="9"/>
      <c r="D15" s="9"/>
      <c r="E15">
        <f>AVERAGE(77.213804, 75.343061,77.046292)</f>
        <v>76.534385666666665</v>
      </c>
      <c r="G15" s="8" t="s">
        <v>64</v>
      </c>
      <c r="H15" s="9"/>
      <c r="I15" s="9"/>
      <c r="J15" s="9"/>
      <c r="K15">
        <f>AVERAGE(50.269717,42.363548,44.828264)</f>
        <v>45.820509666666659</v>
      </c>
      <c r="L15" t="s">
        <v>65</v>
      </c>
    </row>
    <row r="16" spans="1:12" x14ac:dyDescent="0.45">
      <c r="A16" s="2"/>
      <c r="B16" s="3" t="s">
        <v>6</v>
      </c>
      <c r="C16" s="3"/>
      <c r="D16" s="3"/>
      <c r="G16" s="2"/>
      <c r="H16" s="3" t="s">
        <v>6</v>
      </c>
      <c r="I16" s="3"/>
      <c r="J16" s="3"/>
    </row>
    <row r="17" spans="1:12" x14ac:dyDescent="0.45">
      <c r="A17" s="2" t="s">
        <v>0</v>
      </c>
      <c r="B17" s="2" t="s">
        <v>1</v>
      </c>
      <c r="C17" s="2" t="s">
        <v>2</v>
      </c>
      <c r="D17" s="2" t="s">
        <v>3</v>
      </c>
      <c r="G17" s="2" t="s">
        <v>0</v>
      </c>
      <c r="H17" s="2" t="s">
        <v>1</v>
      </c>
      <c r="I17" s="2" t="s">
        <v>2</v>
      </c>
      <c r="J17" s="2" t="s">
        <v>3</v>
      </c>
      <c r="L17" t="s">
        <v>66</v>
      </c>
    </row>
    <row r="18" spans="1:12" x14ac:dyDescent="0.45">
      <c r="A18" s="2" t="s">
        <v>4</v>
      </c>
      <c r="B18" s="2">
        <v>6.6666999999999996</v>
      </c>
      <c r="C18" s="2">
        <v>21.344999999999999</v>
      </c>
      <c r="D18" s="2">
        <v>36.835500000000003</v>
      </c>
      <c r="G18" s="2" t="s">
        <v>4</v>
      </c>
      <c r="H18" s="2">
        <v>26.260200000000001</v>
      </c>
      <c r="I18" s="2">
        <v>20</v>
      </c>
      <c r="J18" s="2">
        <v>36.2727</v>
      </c>
    </row>
    <row r="19" spans="1:12" x14ac:dyDescent="0.45">
      <c r="A19" s="2" t="s">
        <v>5</v>
      </c>
      <c r="B19" s="2">
        <v>28.211400000000001</v>
      </c>
      <c r="C19" s="2">
        <v>10.526300000000001</v>
      </c>
      <c r="D19" s="2">
        <v>43.703699999999998</v>
      </c>
      <c r="G19" s="2" t="s">
        <v>5</v>
      </c>
      <c r="H19" s="2">
        <v>26.666699999999999</v>
      </c>
      <c r="I19" s="2">
        <v>23.333300000000001</v>
      </c>
      <c r="J19" s="2">
        <v>39.837400000000002</v>
      </c>
    </row>
    <row r="21" spans="1:12" ht="45" customHeight="1" x14ac:dyDescent="0.45">
      <c r="A21" s="8" t="s">
        <v>69</v>
      </c>
      <c r="B21" s="9"/>
      <c r="C21" s="9"/>
      <c r="D21" s="9"/>
      <c r="E21">
        <f>AVERAGE(74.841325,75.499088,74.787099)</f>
        <v>75.042504000000008</v>
      </c>
      <c r="G21" s="8" t="s">
        <v>69</v>
      </c>
      <c r="H21" s="9"/>
      <c r="I21" s="9"/>
      <c r="J21" s="9"/>
      <c r="K21">
        <f>AVERAGE(50.409546,48.939164,49.296104)</f>
        <v>49.548271333333332</v>
      </c>
    </row>
    <row r="22" spans="1:12" x14ac:dyDescent="0.45">
      <c r="A22" s="2"/>
      <c r="B22" s="3" t="s">
        <v>6</v>
      </c>
      <c r="C22" s="3"/>
      <c r="D22" s="3"/>
      <c r="G22" s="2"/>
      <c r="H22" s="3" t="s">
        <v>6</v>
      </c>
      <c r="I22" s="3"/>
      <c r="J22" s="3"/>
    </row>
    <row r="23" spans="1:12" x14ac:dyDescent="0.45">
      <c r="A23" s="2" t="s">
        <v>0</v>
      </c>
      <c r="B23" s="2" t="s">
        <v>1</v>
      </c>
      <c r="C23" s="2" t="s">
        <v>2</v>
      </c>
      <c r="D23" s="2" t="s">
        <v>3</v>
      </c>
      <c r="G23" s="2" t="s">
        <v>0</v>
      </c>
      <c r="H23" s="2" t="s">
        <v>1</v>
      </c>
      <c r="I23" s="2" t="s">
        <v>2</v>
      </c>
      <c r="J23" s="2" t="s">
        <v>3</v>
      </c>
    </row>
    <row r="24" spans="1:12" x14ac:dyDescent="0.45">
      <c r="A24" s="2" t="s">
        <v>4</v>
      </c>
      <c r="B24" s="2">
        <v>6.6666999999999996</v>
      </c>
      <c r="C24" s="2">
        <v>21.111000000000001</v>
      </c>
      <c r="D24" s="2">
        <v>36.835500000000003</v>
      </c>
      <c r="G24" s="2" t="s">
        <v>4</v>
      </c>
      <c r="H24" s="2">
        <v>27.235800000000001</v>
      </c>
      <c r="I24" s="2">
        <v>21.666699999999999</v>
      </c>
      <c r="J24" s="2">
        <v>35.555599999999998</v>
      </c>
    </row>
    <row r="25" spans="1:12" x14ac:dyDescent="0.45">
      <c r="A25" s="2" t="s">
        <v>5</v>
      </c>
      <c r="B25" s="2">
        <v>28.2927</v>
      </c>
      <c r="C25" s="2">
        <v>9.9414999999999996</v>
      </c>
      <c r="D25" s="2">
        <v>43.277000000000001</v>
      </c>
      <c r="G25" s="2" t="s">
        <v>5</v>
      </c>
      <c r="H25" s="2">
        <v>26.666699999999999</v>
      </c>
      <c r="I25" s="2">
        <v>21.666699999999999</v>
      </c>
      <c r="J25" s="2">
        <v>40</v>
      </c>
    </row>
    <row r="27" spans="1:12" ht="55.15" customHeight="1" x14ac:dyDescent="0.45">
      <c r="A27" s="8" t="s">
        <v>70</v>
      </c>
      <c r="B27" s="9"/>
      <c r="C27" s="9"/>
      <c r="D27" s="9"/>
      <c r="E27">
        <f>AVERAGE(75.101462,74.495033, 75.772632)</f>
        <v>75.123042333333331</v>
      </c>
      <c r="G27" s="8" t="s">
        <v>70</v>
      </c>
      <c r="H27" s="9"/>
      <c r="I27" s="9"/>
      <c r="J27" s="9"/>
      <c r="K27">
        <f>AVERAGE(50.436588,50.471244,49.912512)</f>
        <v>50.273448000000002</v>
      </c>
    </row>
    <row r="28" spans="1:12" x14ac:dyDescent="0.45">
      <c r="A28" s="2"/>
      <c r="B28" s="3" t="s">
        <v>6</v>
      </c>
      <c r="C28" s="3"/>
      <c r="D28" s="3"/>
      <c r="G28" s="2"/>
      <c r="H28" s="3" t="s">
        <v>6</v>
      </c>
      <c r="I28" s="3"/>
      <c r="J28" s="3"/>
    </row>
    <row r="29" spans="1:12" x14ac:dyDescent="0.45">
      <c r="A29" s="2" t="s">
        <v>0</v>
      </c>
      <c r="B29" s="2" t="s">
        <v>1</v>
      </c>
      <c r="C29" s="2" t="s">
        <v>2</v>
      </c>
      <c r="D29" s="2" t="s">
        <v>3</v>
      </c>
      <c r="G29" s="2" t="s">
        <v>0</v>
      </c>
      <c r="H29" s="2" t="s">
        <v>1</v>
      </c>
      <c r="I29" s="2" t="s">
        <v>2</v>
      </c>
      <c r="J29" s="2" t="s">
        <v>3</v>
      </c>
    </row>
    <row r="30" spans="1:12" x14ac:dyDescent="0.45">
      <c r="A30" s="2" t="s">
        <v>4</v>
      </c>
      <c r="B30" s="2">
        <v>8.3740000000000006</v>
      </c>
      <c r="C30" s="2">
        <v>20</v>
      </c>
      <c r="D30" s="2">
        <v>36.835500000000003</v>
      </c>
      <c r="G30" s="2" t="s">
        <v>4</v>
      </c>
      <c r="H30" s="2">
        <v>28.373999999999999</v>
      </c>
      <c r="I30" s="2">
        <v>21.666699999999999</v>
      </c>
      <c r="J30" s="2">
        <v>36.022500000000001</v>
      </c>
    </row>
    <row r="31" spans="1:12" x14ac:dyDescent="0.45">
      <c r="A31" s="2" t="s">
        <v>5</v>
      </c>
      <c r="B31" s="2">
        <v>26.666699999999999</v>
      </c>
      <c r="C31" s="2">
        <v>10</v>
      </c>
      <c r="D31" s="2">
        <v>43.214500000000001</v>
      </c>
      <c r="G31" s="2" t="s">
        <v>5</v>
      </c>
      <c r="H31" s="2">
        <v>26.666699999999999</v>
      </c>
      <c r="I31" s="2">
        <v>23.333300000000001</v>
      </c>
      <c r="J31" s="2">
        <v>40.087600000000002</v>
      </c>
    </row>
    <row r="33" spans="1:11" ht="38.65" customHeight="1" x14ac:dyDescent="0.45">
      <c r="A33" s="8" t="s">
        <v>71</v>
      </c>
      <c r="B33" s="9"/>
      <c r="C33" s="9"/>
      <c r="D33" s="9"/>
      <c r="E33">
        <f>AVERAGE(75.822036,75.994261,76.76542)</f>
        <v>76.193905666666666</v>
      </c>
      <c r="G33" s="8" t="s">
        <v>71</v>
      </c>
      <c r="H33" s="9"/>
      <c r="I33" s="9"/>
      <c r="J33" s="9"/>
      <c r="K33">
        <f>AVERAGE(49.897507,49.556983,50.117417)</f>
        <v>49.857302333333337</v>
      </c>
    </row>
    <row r="34" spans="1:11" x14ac:dyDescent="0.45">
      <c r="A34" s="2"/>
      <c r="B34" s="3" t="s">
        <v>6</v>
      </c>
      <c r="C34" s="3"/>
      <c r="D34" s="3"/>
      <c r="G34" s="2"/>
      <c r="H34" s="3" t="s">
        <v>6</v>
      </c>
      <c r="I34" s="3"/>
      <c r="J34" s="3"/>
    </row>
    <row r="35" spans="1:11" x14ac:dyDescent="0.45">
      <c r="A35" s="2" t="s">
        <v>0</v>
      </c>
      <c r="B35" s="2" t="s">
        <v>1</v>
      </c>
      <c r="C35" s="2" t="s">
        <v>2</v>
      </c>
      <c r="D35" s="2" t="s">
        <v>3</v>
      </c>
      <c r="G35" s="2" t="s">
        <v>0</v>
      </c>
      <c r="H35" s="2" t="s">
        <v>1</v>
      </c>
      <c r="I35" s="2" t="s">
        <v>2</v>
      </c>
      <c r="J35" s="2" t="s">
        <v>3</v>
      </c>
    </row>
    <row r="36" spans="1:11" x14ac:dyDescent="0.45">
      <c r="A36" s="2" t="s">
        <v>4</v>
      </c>
      <c r="B36" s="2">
        <v>8.8888999999999996</v>
      </c>
      <c r="C36" s="2">
        <v>21.666699999999999</v>
      </c>
      <c r="D36" s="2">
        <v>36.296300000000002</v>
      </c>
      <c r="G36" s="2" t="s">
        <v>4</v>
      </c>
      <c r="H36" s="2">
        <v>26.666699999999999</v>
      </c>
      <c r="I36" s="2">
        <v>21.666699999999999</v>
      </c>
      <c r="J36" s="2">
        <v>34.814799999999998</v>
      </c>
    </row>
    <row r="37" spans="1:11" x14ac:dyDescent="0.45">
      <c r="A37" s="2" t="s">
        <v>5</v>
      </c>
      <c r="B37" s="2">
        <v>25.6098</v>
      </c>
      <c r="C37" s="2">
        <v>11.1111</v>
      </c>
      <c r="D37" s="2">
        <v>43.026899999999998</v>
      </c>
      <c r="G37" s="2" t="s">
        <v>5</v>
      </c>
      <c r="H37" s="2">
        <v>26.666699999999999</v>
      </c>
      <c r="I37" s="2">
        <v>21.666699999999999</v>
      </c>
      <c r="J37" s="2">
        <v>39.0244</v>
      </c>
    </row>
  </sheetData>
  <mergeCells count="26">
    <mergeCell ref="A33:D33"/>
    <mergeCell ref="B34:D34"/>
    <mergeCell ref="G33:J33"/>
    <mergeCell ref="H34:J34"/>
    <mergeCell ref="A21:D21"/>
    <mergeCell ref="B22:D22"/>
    <mergeCell ref="G21:J21"/>
    <mergeCell ref="H22:J22"/>
    <mergeCell ref="A27:D27"/>
    <mergeCell ref="B28:D28"/>
    <mergeCell ref="G27:J27"/>
    <mergeCell ref="H28:J28"/>
    <mergeCell ref="A9:D9"/>
    <mergeCell ref="B10:D10"/>
    <mergeCell ref="G9:J9"/>
    <mergeCell ref="H10:J10"/>
    <mergeCell ref="A15:D15"/>
    <mergeCell ref="B16:D16"/>
    <mergeCell ref="G15:J15"/>
    <mergeCell ref="H16:J16"/>
    <mergeCell ref="A3:D3"/>
    <mergeCell ref="B4:D4"/>
    <mergeCell ref="A1:D1"/>
    <mergeCell ref="G3:J3"/>
    <mergeCell ref="H4:J4"/>
    <mergeCell ref="G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Feature Finalization Data</vt:lpstr>
      <vt:lpstr>Run Time</vt:lpstr>
      <vt:lpstr>EER_BASELINE_FINAL</vt:lpstr>
      <vt:lpstr>All DATA RAW</vt:lpstr>
      <vt:lpstr>Data with comments</vt:lpstr>
      <vt:lpstr>KNN - Number Neighbor Experimen</vt:lpstr>
      <vt:lpstr>KNN - Neighbor graph</vt:lpstr>
      <vt:lpstr>LPC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 Zamani</dc:creator>
  <cp:keywords>CTPClassification=CTP_NT</cp:keywords>
  <cp:lastModifiedBy>Hamza Zamani</cp:lastModifiedBy>
  <dcterms:created xsi:type="dcterms:W3CDTF">2019-02-23T21:58:27Z</dcterms:created>
  <dcterms:modified xsi:type="dcterms:W3CDTF">2019-03-16T22:07:05Z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b5344aea-ae72-4365-abc6-ea44fce7ba5f</vt:lpwstr>
  </property>
  <property fmtid="{D5CDD505-2E9C-101B-9397-08002B2CF9AE}" pid="3" name="CTP_TimeStamp">
    <vt:lpwstr>2019-03-13 03:03:08Z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