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14f5c7a03108c/Documents/Staffs MSc/Dissertation Ideas/Covid 19/Report/Documents/Allele Frequencies/"/>
    </mc:Choice>
  </mc:AlternateContent>
  <xr:revisionPtr revIDLastSave="12" documentId="10_ncr:40000_{02C114E4-6FCA-40C4-9BD3-C72BE13FCB22}" xr6:coauthVersionLast="45" xr6:coauthVersionMax="45" xr10:uidLastSave="{A0433237-7035-4ACD-A673-AB15CE030022}"/>
  <bookViews>
    <workbookView xWindow="-120" yWindow="-120" windowWidth="29040" windowHeight="15840" activeTab="4" xr2:uid="{00000000-000D-0000-FFFF-FFFF00000000}"/>
  </bookViews>
  <sheets>
    <sheet name="Black" sheetId="1" r:id="rId1"/>
    <sheet name="Asian" sheetId="2" r:id="rId2"/>
    <sheet name="Hispanic" sheetId="3" r:id="rId3"/>
    <sheet name="Caucasian" sheetId="4" r:id="rId4"/>
    <sheet name="Summary" sheetId="5" r:id="rId5"/>
  </sheets>
  <definedNames>
    <definedName name="AF_Threshold">Summary!$H$1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  <c r="C3" i="5"/>
  <c r="D3" i="5"/>
  <c r="E3" i="5"/>
  <c r="B4" i="5"/>
  <c r="C4" i="5"/>
  <c r="D4" i="5"/>
  <c r="E4" i="5"/>
  <c r="B5" i="5"/>
  <c r="C5" i="5"/>
  <c r="D5" i="5"/>
  <c r="E5" i="5"/>
  <c r="B6" i="5"/>
  <c r="C6" i="5"/>
  <c r="D6" i="5"/>
  <c r="E6" i="5"/>
  <c r="B7" i="5"/>
  <c r="C7" i="5"/>
  <c r="D7" i="5"/>
  <c r="E7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B15" i="5"/>
  <c r="C15" i="5"/>
  <c r="D15" i="5"/>
  <c r="E15" i="5"/>
  <c r="B16" i="5"/>
  <c r="C16" i="5"/>
  <c r="D16" i="5"/>
  <c r="E16" i="5"/>
  <c r="B17" i="5"/>
  <c r="C17" i="5"/>
  <c r="D17" i="5"/>
  <c r="E17" i="5"/>
  <c r="E2" i="5"/>
  <c r="D2" i="5"/>
  <c r="C2" i="5"/>
  <c r="B2" i="5"/>
  <c r="F2" i="5" l="1"/>
  <c r="F16" i="5"/>
  <c r="F14" i="5"/>
  <c r="F12" i="5"/>
  <c r="F10" i="5"/>
  <c r="F8" i="5"/>
  <c r="F4" i="5"/>
  <c r="F6" i="5"/>
  <c r="F17" i="5"/>
  <c r="F15" i="5"/>
  <c r="F13" i="5"/>
  <c r="F11" i="5"/>
  <c r="F9" i="5"/>
  <c r="F7" i="5"/>
  <c r="F5" i="5"/>
  <c r="F3" i="5"/>
</calcChain>
</file>

<file path=xl/sharedStrings.xml><?xml version="1.0" encoding="utf-8"?>
<sst xmlns="http://schemas.openxmlformats.org/spreadsheetml/2006/main" count="86" uniqueCount="30">
  <si>
    <t>Hispanic</t>
  </si>
  <si>
    <t>Allele</t>
  </si>
  <si>
    <t>Times Reported</t>
  </si>
  <si>
    <t>Allele Counts</t>
  </si>
  <si>
    <t>Sample Size (2n)</t>
  </si>
  <si>
    <t>Overall Allele Frequency</t>
  </si>
  <si>
    <t>Threshold</t>
  </si>
  <si>
    <t>Black</t>
  </si>
  <si>
    <t>Asian</t>
  </si>
  <si>
    <t>Caucasian</t>
  </si>
  <si>
    <t>DPA1*01:03</t>
  </si>
  <si>
    <t>DPA1*01:04</t>
  </si>
  <si>
    <t>DPA1*01:05</t>
  </si>
  <si>
    <t>DPA1*01:06</t>
  </si>
  <si>
    <t>DPA1*01:07</t>
  </si>
  <si>
    <t>DPA1*01:08</t>
  </si>
  <si>
    <t>DPA1*01:09</t>
  </si>
  <si>
    <t>DPA1*01:10</t>
  </si>
  <si>
    <t>DPA1*02:01</t>
  </si>
  <si>
    <t>DPA1*02:02</t>
  </si>
  <si>
    <t>DPA1*02:03</t>
  </si>
  <si>
    <t>DPA1*02:04</t>
  </si>
  <si>
    <t>DPA1*03:01</t>
  </si>
  <si>
    <t>DPA1*03:02</t>
  </si>
  <si>
    <t>DPA1*03:03</t>
  </si>
  <si>
    <t>DPA1*04:01</t>
  </si>
  <si>
    <t>DPA1*01:12</t>
  </si>
  <si>
    <t>'DPA1*02:02</t>
  </si>
  <si>
    <t/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</si>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</sst>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22" sqref="E22"/>
    </sheetView>
  </sheetViews>
  <sheetFormatPr defaultRowHeight="15" x14ac:dyDescent="0.25"/>
  <cols>
    <col min="1" max="1" width="13.85546875" customWidth="1"/>
    <col min="5" max="5" width="11.7109375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10</v>
      </c>
      <c r="B2">
        <v>9</v>
      </c>
      <c r="C2">
        <v>635</v>
      </c>
      <c r="D2" s="1">
        <v>2084</v>
      </c>
      <c r="E2">
        <v>0.30481999999999998</v>
      </c>
    </row>
    <row r="3" spans="1:5" x14ac:dyDescent="0.25">
      <c r="A3" s="3" t="s">
        <v>11</v>
      </c>
      <c r="B3">
        <v>6</v>
      </c>
      <c r="C3">
        <v>7</v>
      </c>
      <c r="D3" s="1">
        <v>1364</v>
      </c>
      <c r="E3">
        <v>5.1399999999999996E-3</v>
      </c>
    </row>
    <row r="4" spans="1:5" x14ac:dyDescent="0.25">
      <c r="A4" s="3" t="s">
        <v>26</v>
      </c>
      <c r="B4">
        <v>1</v>
      </c>
      <c r="C4">
        <v>3</v>
      </c>
      <c r="D4">
        <v>318</v>
      </c>
      <c r="E4">
        <v>8.0000000000000002E-3</v>
      </c>
    </row>
    <row r="5" spans="1:5" x14ac:dyDescent="0.25">
      <c r="A5" s="3" t="s">
        <v>18</v>
      </c>
      <c r="B5">
        <v>1</v>
      </c>
      <c r="C5">
        <v>76</v>
      </c>
      <c r="D5">
        <v>318</v>
      </c>
      <c r="E5">
        <v>0.23799999999999999</v>
      </c>
    </row>
    <row r="6" spans="1:5" x14ac:dyDescent="0.25">
      <c r="A6" s="3" t="s">
        <v>19</v>
      </c>
      <c r="B6">
        <v>1</v>
      </c>
      <c r="C6">
        <v>50</v>
      </c>
      <c r="D6">
        <v>318</v>
      </c>
      <c r="E6">
        <v>0.156</v>
      </c>
    </row>
    <row r="7" spans="1:5" x14ac:dyDescent="0.25">
      <c r="A7" s="3" t="s">
        <v>20</v>
      </c>
      <c r="B7">
        <v>1</v>
      </c>
      <c r="C7">
        <v>1</v>
      </c>
      <c r="D7">
        <v>288</v>
      </c>
      <c r="E7">
        <v>4.0000000000000001E-3</v>
      </c>
    </row>
    <row r="8" spans="1:5" x14ac:dyDescent="0.25">
      <c r="A8" s="3" t="s">
        <v>22</v>
      </c>
      <c r="B8">
        <v>10</v>
      </c>
      <c r="C8">
        <v>380</v>
      </c>
      <c r="D8" s="1">
        <v>2372</v>
      </c>
      <c r="E8">
        <v>0.16006000000000001</v>
      </c>
    </row>
    <row r="9" spans="1:5" x14ac:dyDescent="0.25">
      <c r="A9" s="3" t="s">
        <v>23</v>
      </c>
      <c r="B9">
        <v>5</v>
      </c>
      <c r="C9">
        <v>8</v>
      </c>
      <c r="D9" s="1">
        <v>1134</v>
      </c>
      <c r="E9">
        <v>7.1900000000000002E-3</v>
      </c>
    </row>
    <row r="10" spans="1:5" x14ac:dyDescent="0.25">
      <c r="A10" s="3" t="s">
        <v>25</v>
      </c>
      <c r="B10">
        <v>8</v>
      </c>
      <c r="C10">
        <v>39</v>
      </c>
      <c r="D10" s="1">
        <v>1892</v>
      </c>
      <c r="E10">
        <v>2.0760000000000001E-2</v>
      </c>
    </row>
  </sheetData>
  <sortState xmlns:xlrd2="http://schemas.microsoft.com/office/spreadsheetml/2017/richdata2" ref="A2:E10">
    <sortCondition ref="A2:A10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sqref="A1:XFD1048576"/>
    </sheetView>
  </sheetViews>
  <sheetFormatPr defaultRowHeight="15" x14ac:dyDescent="0.25"/>
  <cols>
    <col min="1" max="1" width="12.140625" bestFit="1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10</v>
      </c>
      <c r="B2">
        <v>2</v>
      </c>
      <c r="C2">
        <v>180</v>
      </c>
      <c r="D2">
        <v>290</v>
      </c>
      <c r="E2">
        <v>0.62087999999999999</v>
      </c>
    </row>
    <row r="3" spans="1:5" x14ac:dyDescent="0.25">
      <c r="A3" s="3" t="s">
        <v>11</v>
      </c>
      <c r="B3">
        <v>2</v>
      </c>
      <c r="C3">
        <v>6</v>
      </c>
      <c r="D3">
        <v>290</v>
      </c>
      <c r="E3">
        <v>2.085E-2</v>
      </c>
    </row>
    <row r="4" spans="1:5" x14ac:dyDescent="0.25">
      <c r="A4" s="3" t="s">
        <v>18</v>
      </c>
      <c r="B4">
        <v>1</v>
      </c>
      <c r="C4">
        <v>40</v>
      </c>
      <c r="D4">
        <v>172</v>
      </c>
      <c r="E4">
        <v>0.23200000000000001</v>
      </c>
    </row>
    <row r="5" spans="1:5" x14ac:dyDescent="0.25">
      <c r="A5" s="3" t="s">
        <v>19</v>
      </c>
      <c r="B5">
        <v>1</v>
      </c>
      <c r="C5">
        <v>19</v>
      </c>
      <c r="D5">
        <v>172</v>
      </c>
      <c r="E5">
        <v>0.11</v>
      </c>
    </row>
    <row r="6" spans="1:5" x14ac:dyDescent="0.25">
      <c r="A6" s="3" t="s">
        <v>22</v>
      </c>
      <c r="B6">
        <v>1</v>
      </c>
      <c r="C6">
        <v>0</v>
      </c>
      <c r="D6">
        <v>118</v>
      </c>
      <c r="E6">
        <v>0</v>
      </c>
    </row>
    <row r="7" spans="1:5" x14ac:dyDescent="0.25">
      <c r="A7" s="3" t="s">
        <v>23</v>
      </c>
      <c r="B7">
        <v>1</v>
      </c>
      <c r="C7">
        <v>0</v>
      </c>
      <c r="D7">
        <v>118</v>
      </c>
      <c r="E7">
        <v>0</v>
      </c>
    </row>
    <row r="8" spans="1:5" x14ac:dyDescent="0.25">
      <c r="A8" s="3" t="s">
        <v>25</v>
      </c>
      <c r="B8">
        <v>2</v>
      </c>
      <c r="C8">
        <v>1</v>
      </c>
      <c r="D8">
        <v>290</v>
      </c>
      <c r="E8">
        <v>3.2599999999999999E-3</v>
      </c>
    </row>
  </sheetData>
  <sortState xmlns:xlrd2="http://schemas.microsoft.com/office/spreadsheetml/2017/richdata2" ref="A2:E8">
    <sortCondition ref="A2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:E10"/>
    </sheetView>
  </sheetViews>
  <sheetFormatPr defaultRowHeight="15" x14ac:dyDescent="0.25"/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sqref="A1:XFD1048576"/>
    </sheetView>
  </sheetViews>
  <sheetFormatPr defaultRowHeight="15" x14ac:dyDescent="0.25"/>
  <cols>
    <col min="1" max="1" width="15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10</v>
      </c>
      <c r="B2">
        <v>4</v>
      </c>
      <c r="C2">
        <v>882</v>
      </c>
      <c r="D2" s="1">
        <v>1080</v>
      </c>
      <c r="E2">
        <v>0.81649000000000005</v>
      </c>
    </row>
    <row r="3" spans="1:5" x14ac:dyDescent="0.25">
      <c r="A3" s="3" t="s">
        <v>11</v>
      </c>
      <c r="B3">
        <v>3</v>
      </c>
      <c r="C3">
        <v>3</v>
      </c>
      <c r="D3">
        <v>848</v>
      </c>
      <c r="E3">
        <v>3.5200000000000001E-3</v>
      </c>
    </row>
    <row r="4" spans="1:5" x14ac:dyDescent="0.25">
      <c r="A4" s="3" t="s">
        <v>12</v>
      </c>
      <c r="B4">
        <v>1</v>
      </c>
      <c r="C4">
        <v>4</v>
      </c>
      <c r="D4">
        <v>232</v>
      </c>
      <c r="E4">
        <v>1.7000000000000001E-2</v>
      </c>
    </row>
    <row r="5" spans="1:5" x14ac:dyDescent="0.25">
      <c r="A5" s="3" t="s">
        <v>18</v>
      </c>
      <c r="B5">
        <v>3</v>
      </c>
      <c r="C5">
        <v>146</v>
      </c>
      <c r="D5">
        <v>806</v>
      </c>
      <c r="E5">
        <v>0.18064</v>
      </c>
    </row>
    <row r="6" spans="1:5" x14ac:dyDescent="0.25">
      <c r="A6" t="s">
        <v>27</v>
      </c>
      <c r="B6">
        <v>4</v>
      </c>
      <c r="C6">
        <v>74</v>
      </c>
      <c r="D6" s="1">
        <v>1168</v>
      </c>
      <c r="E6">
        <v>6.3240000000000005E-2</v>
      </c>
    </row>
    <row r="7" spans="1:5" x14ac:dyDescent="0.25">
      <c r="A7" s="3" t="s">
        <v>20</v>
      </c>
      <c r="B7">
        <v>1</v>
      </c>
      <c r="C7">
        <v>1</v>
      </c>
      <c r="D7">
        <v>232</v>
      </c>
      <c r="E7">
        <v>4.0000000000000001E-3</v>
      </c>
    </row>
    <row r="8" spans="1:5" x14ac:dyDescent="0.25">
      <c r="A8" s="3" t="s">
        <v>22</v>
      </c>
      <c r="B8">
        <v>5</v>
      </c>
      <c r="C8">
        <v>3</v>
      </c>
      <c r="D8" s="1">
        <v>1454</v>
      </c>
      <c r="E8">
        <v>2.0100000000000001E-3</v>
      </c>
    </row>
    <row r="9" spans="1:5" x14ac:dyDescent="0.25">
      <c r="A9" s="3" t="s">
        <v>23</v>
      </c>
      <c r="B9">
        <v>1</v>
      </c>
      <c r="C9">
        <v>0</v>
      </c>
      <c r="D9">
        <v>248</v>
      </c>
      <c r="E9">
        <v>0</v>
      </c>
    </row>
    <row r="10" spans="1:5" x14ac:dyDescent="0.25">
      <c r="A10" s="3" t="s">
        <v>25</v>
      </c>
      <c r="B10">
        <v>5</v>
      </c>
      <c r="C10">
        <v>1</v>
      </c>
      <c r="D10" s="1">
        <v>1454</v>
      </c>
      <c r="E10">
        <v>7.6999999999999996E-4</v>
      </c>
    </row>
  </sheetData>
  <sortState xmlns:xlrd2="http://schemas.microsoft.com/office/spreadsheetml/2017/richdata2" ref="A2:E10">
    <sortCondition ref="A2:A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7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6" max="6" width="12.28515625" style="4" customWidth="1"/>
    <col min="7" max="7" width="10.140625" customWidth="1"/>
  </cols>
  <sheetData>
    <row r="1" spans="1:24" s="2" customFormat="1" ht="30" x14ac:dyDescent="0.25">
      <c r="A1" s="2" t="s">
        <v>1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29</v>
      </c>
      <c r="G1" s="2" t="s">
        <v>6</v>
      </c>
      <c r="H1" s="2">
        <v>0.01</v>
      </c>
    </row>
    <row r="2" spans="1:24" x14ac:dyDescent="0.25">
      <c r="A2" t="s">
        <v>10</v>
      </c>
      <c r="B2">
        <f>_xlfn.XLOOKUP($A2,Black!$A$2:$A$20,Black!$E$2:$E$20,0)</f>
        <v>0.30481999999999998</v>
      </c>
      <c r="C2">
        <f>_xlfn.XLOOKUP($A2,Asian!$A$2:$A$20,Asian!$E$2:$E$20,0)</f>
        <v>0.62087999999999999</v>
      </c>
      <c r="D2">
        <f>_xlfn.XLOOKUP($A2,Hispanic!$A$2:$A$20,Hispanic!$E$2:$E$20,0)</f>
        <v>0</v>
      </c>
      <c r="E2">
        <f>_xlfn.XLOOKUP($A2,Caucasian!$A$2:$A$20,Caucasian!$E$2:$E$20,0)</f>
        <v>0.81649000000000005</v>
      </c>
      <c r="F2" s="4" t="str">
        <f t="shared" ref="F2:F17" si="0">IF(OR($B2&gt;AF_Threshold,$C2&gt;AF_Threshold,$D2&gt;AF_Threshold,$E2&gt;AF_Threshold), $A2, "")</f>
        <v>DPA1*01:03</v>
      </c>
      <c r="H2" t="s">
        <v>28</v>
      </c>
      <c r="I2" s="4"/>
      <c r="J2" s="4"/>
      <c r="M2" t="s">
        <v>28</v>
      </c>
      <c r="N2" t="s">
        <v>28</v>
      </c>
      <c r="O2" t="s">
        <v>28</v>
      </c>
      <c r="P2" t="s">
        <v>28</v>
      </c>
      <c r="Q2" t="s">
        <v>28</v>
      </c>
      <c r="T2" t="s">
        <v>28</v>
      </c>
      <c r="U2" t="s">
        <v>28</v>
      </c>
      <c r="W2" t="s">
        <v>28</v>
      </c>
      <c r="X2" t="s">
        <v>28</v>
      </c>
    </row>
    <row r="3" spans="1:24" x14ac:dyDescent="0.25">
      <c r="A3" t="s">
        <v>11</v>
      </c>
      <c r="B3">
        <f>_xlfn.XLOOKUP($A3,Black!$A$2:$A$20,Black!$E$2:$E$20,0)</f>
        <v>5.1399999999999996E-3</v>
      </c>
      <c r="C3">
        <f>_xlfn.XLOOKUP($A3,Asian!$A$2:$A$20,Asian!$E$2:$E$20,0)</f>
        <v>2.085E-2</v>
      </c>
      <c r="D3">
        <f>_xlfn.XLOOKUP($A3,Hispanic!$A$2:$A$20,Hispanic!$E$2:$E$20,0)</f>
        <v>0</v>
      </c>
      <c r="E3">
        <f>_xlfn.XLOOKUP($A3,Caucasian!$A$2:$A$20,Caucasian!$E$2:$E$20,0)</f>
        <v>3.5200000000000001E-3</v>
      </c>
      <c r="F3" s="4" t="str">
        <f t="shared" si="0"/>
        <v>DPA1*01:04</v>
      </c>
      <c r="H3" t="s">
        <v>28</v>
      </c>
    </row>
    <row r="4" spans="1:24" x14ac:dyDescent="0.25">
      <c r="A4" t="s">
        <v>12</v>
      </c>
      <c r="B4">
        <f>_xlfn.XLOOKUP($A4,Black!$A$2:$A$20,Black!$E$2:$E$20,0)</f>
        <v>0</v>
      </c>
      <c r="C4">
        <f>_xlfn.XLOOKUP($A4,Asian!$A$2:$A$20,Asian!$E$2:$E$20,0)</f>
        <v>0</v>
      </c>
      <c r="D4">
        <f>_xlfn.XLOOKUP($A4,Hispanic!$A$2:$A$20,Hispanic!$E$2:$E$20,0)</f>
        <v>0</v>
      </c>
      <c r="E4">
        <f>_xlfn.XLOOKUP($A4,Caucasian!$A$2:$A$20,Caucasian!$E$2:$E$20,0)</f>
        <v>1.7000000000000001E-2</v>
      </c>
      <c r="F4" s="4" t="str">
        <f t="shared" si="0"/>
        <v>DPA1*01:05</v>
      </c>
      <c r="H4" t="s">
        <v>28</v>
      </c>
    </row>
    <row r="5" spans="1:24" x14ac:dyDescent="0.25">
      <c r="A5" t="s">
        <v>13</v>
      </c>
      <c r="B5">
        <f>_xlfn.XLOOKUP($A5,Black!$A$2:$A$20,Black!$E$2:$E$20,0)</f>
        <v>0</v>
      </c>
      <c r="C5">
        <f>_xlfn.XLOOKUP($A5,Asian!$A$2:$A$20,Asian!$E$2:$E$20,0)</f>
        <v>0</v>
      </c>
      <c r="D5">
        <f>_xlfn.XLOOKUP($A5,Hispanic!$A$2:$A$20,Hispanic!$E$2:$E$20,0)</f>
        <v>0</v>
      </c>
      <c r="E5">
        <f>_xlfn.XLOOKUP($A5,Caucasian!$A$2:$A$20,Caucasian!$E$2:$E$20,0)</f>
        <v>0</v>
      </c>
      <c r="F5" s="4" t="str">
        <f t="shared" si="0"/>
        <v/>
      </c>
      <c r="H5" t="s">
        <v>28</v>
      </c>
    </row>
    <row r="6" spans="1:24" x14ac:dyDescent="0.25">
      <c r="A6" t="s">
        <v>14</v>
      </c>
      <c r="B6">
        <f>_xlfn.XLOOKUP($A6,Black!$A$2:$A$20,Black!$E$2:$E$20,0)</f>
        <v>0</v>
      </c>
      <c r="C6">
        <f>_xlfn.XLOOKUP($A6,Asian!$A$2:$A$20,Asian!$E$2:$E$20,0)</f>
        <v>0</v>
      </c>
      <c r="D6">
        <f>_xlfn.XLOOKUP($A6,Hispanic!$A$2:$A$20,Hispanic!$E$2:$E$20,0)</f>
        <v>0</v>
      </c>
      <c r="E6">
        <f>_xlfn.XLOOKUP($A6,Caucasian!$A$2:$A$20,Caucasian!$E$2:$E$20,0)</f>
        <v>0</v>
      </c>
      <c r="F6" s="4" t="str">
        <f t="shared" si="0"/>
        <v/>
      </c>
      <c r="H6" t="s">
        <v>28</v>
      </c>
    </row>
    <row r="7" spans="1:24" x14ac:dyDescent="0.25">
      <c r="A7" t="s">
        <v>15</v>
      </c>
      <c r="B7">
        <f>_xlfn.XLOOKUP($A7,Black!$A$2:$A$20,Black!$E$2:$E$20,0)</f>
        <v>0</v>
      </c>
      <c r="C7">
        <f>_xlfn.XLOOKUP($A7,Asian!$A$2:$A$20,Asian!$E$2:$E$20,0)</f>
        <v>0</v>
      </c>
      <c r="D7">
        <f>_xlfn.XLOOKUP($A7,Hispanic!$A$2:$A$20,Hispanic!$E$2:$E$20,0)</f>
        <v>0</v>
      </c>
      <c r="E7">
        <f>_xlfn.XLOOKUP($A7,Caucasian!$A$2:$A$20,Caucasian!$E$2:$E$20,0)</f>
        <v>0</v>
      </c>
      <c r="F7" s="4" t="str">
        <f t="shared" si="0"/>
        <v/>
      </c>
      <c r="H7" t="s">
        <v>28</v>
      </c>
    </row>
    <row r="8" spans="1:24" x14ac:dyDescent="0.25">
      <c r="A8" t="s">
        <v>16</v>
      </c>
      <c r="B8">
        <f>_xlfn.XLOOKUP($A8,Black!$A$2:$A$20,Black!$E$2:$E$20,0)</f>
        <v>0</v>
      </c>
      <c r="C8">
        <f>_xlfn.XLOOKUP($A8,Asian!$A$2:$A$20,Asian!$E$2:$E$20,0)</f>
        <v>0</v>
      </c>
      <c r="D8">
        <f>_xlfn.XLOOKUP($A8,Hispanic!$A$2:$A$20,Hispanic!$E$2:$E$20,0)</f>
        <v>0</v>
      </c>
      <c r="E8">
        <f>_xlfn.XLOOKUP($A8,Caucasian!$A$2:$A$20,Caucasian!$E$2:$E$20,0)</f>
        <v>0</v>
      </c>
      <c r="F8" s="4" t="str">
        <f t="shared" si="0"/>
        <v/>
      </c>
      <c r="H8" t="s">
        <v>28</v>
      </c>
    </row>
    <row r="9" spans="1:24" x14ac:dyDescent="0.25">
      <c r="A9" t="s">
        <v>17</v>
      </c>
      <c r="B9">
        <f>_xlfn.XLOOKUP($A9,Black!$A$2:$A$20,Black!$E$2:$E$20,0)</f>
        <v>0</v>
      </c>
      <c r="C9">
        <f>_xlfn.XLOOKUP($A9,Asian!$A$2:$A$20,Asian!$E$2:$E$20,0)</f>
        <v>0</v>
      </c>
      <c r="D9">
        <f>_xlfn.XLOOKUP($A9,Hispanic!$A$2:$A$20,Hispanic!$E$2:$E$20,0)</f>
        <v>0</v>
      </c>
      <c r="E9">
        <f>_xlfn.XLOOKUP($A9,Caucasian!$A$2:$A$20,Caucasian!$E$2:$E$20,0)</f>
        <v>0</v>
      </c>
      <c r="F9" s="4" t="str">
        <f t="shared" si="0"/>
        <v/>
      </c>
      <c r="H9" t="s">
        <v>28</v>
      </c>
    </row>
    <row r="10" spans="1:24" x14ac:dyDescent="0.25">
      <c r="A10" t="s">
        <v>18</v>
      </c>
      <c r="B10">
        <f>_xlfn.XLOOKUP($A10,Black!$A$2:$A$20,Black!$E$2:$E$20,0)</f>
        <v>0.23799999999999999</v>
      </c>
      <c r="C10">
        <f>_xlfn.XLOOKUP($A10,Asian!$A$2:$A$20,Asian!$E$2:$E$20,0)</f>
        <v>0.23200000000000001</v>
      </c>
      <c r="D10">
        <f>_xlfn.XLOOKUP($A10,Hispanic!$A$2:$A$20,Hispanic!$E$2:$E$20,0)</f>
        <v>0</v>
      </c>
      <c r="E10">
        <f>_xlfn.XLOOKUP($A10,Caucasian!$A$2:$A$20,Caucasian!$E$2:$E$20,0)</f>
        <v>0.18064</v>
      </c>
      <c r="F10" s="4" t="str">
        <f t="shared" si="0"/>
        <v>DPA1*02:01</v>
      </c>
      <c r="H10" t="s">
        <v>28</v>
      </c>
    </row>
    <row r="11" spans="1:24" x14ac:dyDescent="0.25">
      <c r="A11" t="s">
        <v>19</v>
      </c>
      <c r="B11">
        <f>_xlfn.XLOOKUP($A11,Black!$A$2:$A$20,Black!$E$2:$E$20,0)</f>
        <v>0.156</v>
      </c>
      <c r="C11">
        <f>_xlfn.XLOOKUP($A11,Asian!$A$2:$A$20,Asian!$E$2:$E$20,0)</f>
        <v>0.11</v>
      </c>
      <c r="D11">
        <f>_xlfn.XLOOKUP($A11,Hispanic!$A$2:$A$20,Hispanic!$E$2:$E$20,0)</f>
        <v>0</v>
      </c>
      <c r="E11">
        <f>_xlfn.XLOOKUP($A11,Caucasian!$A$2:$A$20,Caucasian!$E$2:$E$20,0)</f>
        <v>0</v>
      </c>
      <c r="F11" s="4" t="str">
        <f t="shared" si="0"/>
        <v>DPA1*02:02</v>
      </c>
      <c r="H11" s="4"/>
    </row>
    <row r="12" spans="1:24" x14ac:dyDescent="0.25">
      <c r="A12" s="3" t="s">
        <v>20</v>
      </c>
      <c r="B12">
        <f>_xlfn.XLOOKUP($A12,Black!$A$2:$A$20,Black!$E$2:$E$20,0)</f>
        <v>4.0000000000000001E-3</v>
      </c>
      <c r="C12">
        <f>_xlfn.XLOOKUP($A12,Asian!$A$2:$A$20,Asian!$E$2:$E$20,0)</f>
        <v>0</v>
      </c>
      <c r="D12">
        <f>_xlfn.XLOOKUP($A12,Hispanic!$A$2:$A$20,Hispanic!$E$2:$E$20,0)</f>
        <v>0</v>
      </c>
      <c r="E12">
        <f>_xlfn.XLOOKUP($A12,Caucasian!$A$2:$A$20,Caucasian!$E$2:$E$20,0)</f>
        <v>4.0000000000000001E-3</v>
      </c>
      <c r="F12" s="4" t="str">
        <f t="shared" si="0"/>
        <v/>
      </c>
    </row>
    <row r="13" spans="1:24" x14ac:dyDescent="0.25">
      <c r="A13" s="3" t="s">
        <v>21</v>
      </c>
      <c r="B13">
        <f>_xlfn.XLOOKUP($A13,Black!$A$2:$A$20,Black!$E$2:$E$20,0)</f>
        <v>0</v>
      </c>
      <c r="C13">
        <f>_xlfn.XLOOKUP($A13,Asian!$A$2:$A$20,Asian!$E$2:$E$20,0)</f>
        <v>0</v>
      </c>
      <c r="D13">
        <f>_xlfn.XLOOKUP($A13,Hispanic!$A$2:$A$20,Hispanic!$E$2:$E$20,0)</f>
        <v>0</v>
      </c>
      <c r="E13">
        <f>_xlfn.XLOOKUP($A13,Caucasian!$A$2:$A$20,Caucasian!$E$2:$E$20,0)</f>
        <v>0</v>
      </c>
      <c r="F13" s="4" t="str">
        <f t="shared" si="0"/>
        <v/>
      </c>
    </row>
    <row r="14" spans="1:24" x14ac:dyDescent="0.25">
      <c r="A14" t="s">
        <v>22</v>
      </c>
      <c r="B14">
        <f>_xlfn.XLOOKUP($A14,Black!$A$2:$A$20,Black!$E$2:$E$20,0)</f>
        <v>0.16006000000000001</v>
      </c>
      <c r="C14">
        <f>_xlfn.XLOOKUP($A14,Asian!$A$2:$A$20,Asian!$E$2:$E$20,0)</f>
        <v>0</v>
      </c>
      <c r="D14">
        <f>_xlfn.XLOOKUP($A14,Hispanic!$A$2:$A$20,Hispanic!$E$2:$E$20,0)</f>
        <v>0</v>
      </c>
      <c r="E14">
        <f>_xlfn.XLOOKUP($A14,Caucasian!$A$2:$A$20,Caucasian!$E$2:$E$20,0)</f>
        <v>2.0100000000000001E-3</v>
      </c>
      <c r="F14" s="4" t="str">
        <f t="shared" si="0"/>
        <v>DPA1*03:01</v>
      </c>
    </row>
    <row r="15" spans="1:24" x14ac:dyDescent="0.25">
      <c r="A15" t="s">
        <v>23</v>
      </c>
      <c r="B15">
        <f>_xlfn.XLOOKUP($A15,Black!$A$2:$A$20,Black!$E$2:$E$20,0)</f>
        <v>7.1900000000000002E-3</v>
      </c>
      <c r="C15">
        <f>_xlfn.XLOOKUP($A15,Asian!$A$2:$A$20,Asian!$E$2:$E$20,0)</f>
        <v>0</v>
      </c>
      <c r="D15">
        <f>_xlfn.XLOOKUP($A15,Hispanic!$A$2:$A$20,Hispanic!$E$2:$E$20,0)</f>
        <v>0</v>
      </c>
      <c r="E15">
        <f>_xlfn.XLOOKUP($A15,Caucasian!$A$2:$A$20,Caucasian!$E$2:$E$20,0)</f>
        <v>0</v>
      </c>
      <c r="F15" s="4" t="str">
        <f t="shared" si="0"/>
        <v/>
      </c>
    </row>
    <row r="16" spans="1:24" x14ac:dyDescent="0.25">
      <c r="A16" t="s">
        <v>24</v>
      </c>
      <c r="B16">
        <f>_xlfn.XLOOKUP($A16,Black!$A$2:$A$20,Black!$E$2:$E$20,0)</f>
        <v>0</v>
      </c>
      <c r="C16">
        <f>_xlfn.XLOOKUP($A16,Asian!$A$2:$A$20,Asian!$E$2:$E$20,0)</f>
        <v>0</v>
      </c>
      <c r="D16">
        <f>_xlfn.XLOOKUP($A16,Hispanic!$A$2:$A$20,Hispanic!$E$2:$E$20,0)</f>
        <v>0</v>
      </c>
      <c r="E16">
        <f>_xlfn.XLOOKUP($A16,Caucasian!$A$2:$A$20,Caucasian!$E$2:$E$20,0)</f>
        <v>0</v>
      </c>
      <c r="F16" s="4" t="str">
        <f t="shared" si="0"/>
        <v/>
      </c>
    </row>
    <row r="17" spans="1:6" x14ac:dyDescent="0.25">
      <c r="A17" t="s">
        <v>25</v>
      </c>
      <c r="B17">
        <f>_xlfn.XLOOKUP($A17,Black!$A$2:$A$20,Black!$E$2:$E$20,0)</f>
        <v>2.0760000000000001E-2</v>
      </c>
      <c r="C17">
        <f>_xlfn.XLOOKUP($A17,Asian!$A$2:$A$20,Asian!$E$2:$E$20,0)</f>
        <v>3.2599999999999999E-3</v>
      </c>
      <c r="D17">
        <f>_xlfn.XLOOKUP($A17,Hispanic!$A$2:$A$20,Hispanic!$E$2:$E$20,0)</f>
        <v>0</v>
      </c>
      <c r="E17">
        <f>_xlfn.XLOOKUP($A17,Caucasian!$A$2:$A$20,Caucasian!$E$2:$E$20,0)</f>
        <v>7.6999999999999996E-4</v>
      </c>
      <c r="F17" s="4" t="str">
        <f t="shared" si="0"/>
        <v>DPA1*04:01</v>
      </c>
    </row>
  </sheetData>
  <sortState xmlns:xlrd2="http://schemas.microsoft.com/office/spreadsheetml/2017/richdata2" ref="H2:H17">
    <sortCondition ref="H2:H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Black</vt:lpstr>
      <vt:lpstr>Asian</vt:lpstr>
      <vt:lpstr>Hispanic</vt:lpstr>
      <vt:lpstr>Caucasian</vt:lpstr>
      <vt:lpstr>Summary</vt:lpstr>
      <vt:lpstr>AF_Threshold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Tr</dc:creator>
  <cp:lastModifiedBy>Da Tr</cp:lastModifiedBy>
  <dcterms:created xsi:type="dcterms:W3CDTF">2020-07-17T11:20:30Z</dcterms:created>
  <dcterms:modified xsi:type="dcterms:W3CDTF">2020-07-19T08:15:11Z</dcterms:modified>
</cp:coreProperties>
</file>