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ca214f5c7a03108c/Documents/Staffs MSc/Dissertation Ideas/Covid 19/Report/Documents/Graphs and Tables/"/>
    </mc:Choice>
  </mc:AlternateContent>
  <xr:revisionPtr revIDLastSave="0" documentId="8_{D2D4478B-678F-4E13-8A70-B9C3EEB1932F}" xr6:coauthVersionLast="45" xr6:coauthVersionMax="45" xr10:uidLastSave="{00000000-0000-0000-0000-000000000000}"/>
  <bookViews>
    <workbookView xWindow="0" yWindow="0" windowWidth="29040" windowHeight="15600" activeTab="2" xr2:uid="{47AD2B48-A508-4D2E-8C3A-CDD1BEE9C78C}"/>
  </bookViews>
  <sheets>
    <sheet name="Citation_Notes_Sources" sheetId="3" r:id="rId1"/>
    <sheet name="RawData" sheetId="1" r:id="rId2"/>
    <sheet name="Mismatch in ratios" sheetId="4" r:id="rId3"/>
    <sheet name="Filtered lis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A2" i="5" s="1"/>
  <c r="C4" i="4"/>
  <c r="D4" i="4"/>
  <c r="E4" i="4"/>
  <c r="B5" i="4"/>
  <c r="D12" i="5" s="1"/>
  <c r="C5" i="4"/>
  <c r="D5" i="4"/>
  <c r="E5" i="4"/>
  <c r="B6" i="4"/>
  <c r="A13" i="5" s="1"/>
  <c r="C6" i="4"/>
  <c r="D6" i="4"/>
  <c r="E6" i="4"/>
  <c r="B7" i="4"/>
  <c r="B14" i="5" s="1"/>
  <c r="C7" i="4"/>
  <c r="D7" i="4"/>
  <c r="E7" i="4"/>
  <c r="B8" i="4"/>
  <c r="E15" i="5" s="1"/>
  <c r="C8" i="4"/>
  <c r="D8" i="4"/>
  <c r="E8" i="4"/>
  <c r="B9" i="4"/>
  <c r="A16" i="5" s="1"/>
  <c r="C9" i="4"/>
  <c r="D9" i="4"/>
  <c r="E9" i="4"/>
  <c r="B10" i="4"/>
  <c r="C17" i="5" s="1"/>
  <c r="C10" i="4"/>
  <c r="D10" i="4"/>
  <c r="E10" i="4"/>
  <c r="B11" i="4"/>
  <c r="A18" i="5" s="1"/>
  <c r="C11" i="4"/>
  <c r="D11" i="4"/>
  <c r="E11" i="4"/>
  <c r="B12" i="4"/>
  <c r="A19" i="5" s="1"/>
  <c r="C12" i="4"/>
  <c r="D12" i="4"/>
  <c r="E12" i="4"/>
  <c r="B13" i="4"/>
  <c r="D20" i="5" s="1"/>
  <c r="C13" i="4"/>
  <c r="D13" i="4"/>
  <c r="E13" i="4"/>
  <c r="B14" i="4"/>
  <c r="A3" i="5" s="1"/>
  <c r="C14" i="4"/>
  <c r="D14" i="4"/>
  <c r="E14" i="4"/>
  <c r="B15" i="4"/>
  <c r="B21" i="5" s="1"/>
  <c r="C15" i="4"/>
  <c r="D15" i="4"/>
  <c r="E15" i="4"/>
  <c r="B16" i="4"/>
  <c r="E22" i="5" s="1"/>
  <c r="C16" i="4"/>
  <c r="D16" i="4"/>
  <c r="E16" i="4"/>
  <c r="B17" i="4"/>
  <c r="A23" i="5" s="1"/>
  <c r="C17" i="4"/>
  <c r="D17" i="4"/>
  <c r="E17" i="4"/>
  <c r="B18" i="4"/>
  <c r="C24" i="5" s="1"/>
  <c r="C18" i="4"/>
  <c r="D18" i="4"/>
  <c r="E18" i="4"/>
  <c r="B19" i="4"/>
  <c r="A25" i="5" s="1"/>
  <c r="C19" i="4"/>
  <c r="D19" i="4"/>
  <c r="E19" i="4"/>
  <c r="B20" i="4"/>
  <c r="A26" i="5" s="1"/>
  <c r="C20" i="4"/>
  <c r="D20" i="4"/>
  <c r="E20" i="4"/>
  <c r="B21" i="4"/>
  <c r="D27" i="5" s="1"/>
  <c r="C21" i="4"/>
  <c r="D21" i="4"/>
  <c r="E21" i="4"/>
  <c r="B22" i="4"/>
  <c r="A28" i="5" s="1"/>
  <c r="C22" i="4"/>
  <c r="D22" i="4"/>
  <c r="E22" i="4"/>
  <c r="B23" i="4"/>
  <c r="B29" i="5" s="1"/>
  <c r="C23" i="4"/>
  <c r="D23" i="4"/>
  <c r="E23" i="4"/>
  <c r="B24" i="4"/>
  <c r="E30" i="5" s="1"/>
  <c r="C24" i="4"/>
  <c r="D24" i="4"/>
  <c r="E24" i="4"/>
  <c r="B25" i="4"/>
  <c r="A31" i="5" s="1"/>
  <c r="C25" i="4"/>
  <c r="D25" i="4"/>
  <c r="E25" i="4"/>
  <c r="B26" i="4"/>
  <c r="C32" i="5" s="1"/>
  <c r="C26" i="4"/>
  <c r="D26" i="4"/>
  <c r="E26" i="4"/>
  <c r="B27" i="4"/>
  <c r="A33" i="5" s="1"/>
  <c r="C27" i="4"/>
  <c r="D27" i="4"/>
  <c r="E27" i="4"/>
  <c r="B28" i="4"/>
  <c r="A34" i="5" s="1"/>
  <c r="C28" i="4"/>
  <c r="D28" i="4"/>
  <c r="E28" i="4"/>
  <c r="B29" i="4"/>
  <c r="D4" i="5" s="1"/>
  <c r="C29" i="4"/>
  <c r="D29" i="4"/>
  <c r="E29" i="4"/>
  <c r="B30" i="4"/>
  <c r="A5" i="5" s="1"/>
  <c r="C30" i="4"/>
  <c r="D30" i="4"/>
  <c r="E30" i="4"/>
  <c r="B31" i="4"/>
  <c r="B35" i="5" s="1"/>
  <c r="C31" i="4"/>
  <c r="D31" i="4"/>
  <c r="E31" i="4"/>
  <c r="B32" i="4"/>
  <c r="E36" i="5" s="1"/>
  <c r="C32" i="4"/>
  <c r="D32" i="4"/>
  <c r="E32" i="4"/>
  <c r="B33" i="4"/>
  <c r="A6" i="5" s="1"/>
  <c r="C33" i="4"/>
  <c r="D33" i="4"/>
  <c r="E33" i="4"/>
  <c r="B34" i="4"/>
  <c r="C37" i="5" s="1"/>
  <c r="C34" i="4"/>
  <c r="D34" i="4"/>
  <c r="E34" i="4"/>
  <c r="B35" i="4"/>
  <c r="A38" i="5" s="1"/>
  <c r="C35" i="4"/>
  <c r="D35" i="4"/>
  <c r="E35" i="4"/>
  <c r="B36" i="4"/>
  <c r="A39" i="5" s="1"/>
  <c r="C36" i="4"/>
  <c r="D36" i="4"/>
  <c r="E36" i="4"/>
  <c r="B37" i="4"/>
  <c r="D7" i="5" s="1"/>
  <c r="C37" i="4"/>
  <c r="D37" i="4"/>
  <c r="E37" i="4"/>
  <c r="B38" i="4"/>
  <c r="A40" i="5" s="1"/>
  <c r="C38" i="4"/>
  <c r="D38" i="4"/>
  <c r="E38" i="4"/>
  <c r="B39" i="4"/>
  <c r="B41" i="5" s="1"/>
  <c r="C39" i="4"/>
  <c r="D39" i="4"/>
  <c r="E39" i="4"/>
  <c r="B40" i="4"/>
  <c r="E42" i="5" s="1"/>
  <c r="C40" i="4"/>
  <c r="D40" i="4"/>
  <c r="E40" i="4"/>
  <c r="B41" i="4"/>
  <c r="A43" i="5" s="1"/>
  <c r="C41" i="4"/>
  <c r="D41" i="4"/>
  <c r="E41" i="4"/>
  <c r="B42" i="4"/>
  <c r="C44" i="5" s="1"/>
  <c r="C42" i="4"/>
  <c r="D42" i="4"/>
  <c r="E42" i="4"/>
  <c r="B43" i="4"/>
  <c r="A45" i="5" s="1"/>
  <c r="C43" i="4"/>
  <c r="D43" i="4"/>
  <c r="E43" i="4"/>
  <c r="B44" i="4"/>
  <c r="A8" i="5" s="1"/>
  <c r="C44" i="4"/>
  <c r="D44" i="4"/>
  <c r="E44" i="4"/>
  <c r="B45" i="4"/>
  <c r="D46" i="5" s="1"/>
  <c r="C45" i="4"/>
  <c r="D45" i="4"/>
  <c r="E45" i="4"/>
  <c r="B46" i="4"/>
  <c r="A9" i="5" s="1"/>
  <c r="C46" i="4"/>
  <c r="D46" i="4"/>
  <c r="E46" i="4"/>
  <c r="B47" i="4"/>
  <c r="B10" i="5" s="1"/>
  <c r="C47" i="4"/>
  <c r="D47" i="4"/>
  <c r="E47" i="4"/>
  <c r="B48" i="4"/>
  <c r="E47" i="5" s="1"/>
  <c r="C48" i="4"/>
  <c r="D48" i="4"/>
  <c r="E48" i="4"/>
  <c r="B49" i="4"/>
  <c r="A48" i="5" s="1"/>
  <c r="C49" i="4"/>
  <c r="D49" i="4"/>
  <c r="E49" i="4"/>
  <c r="B50" i="4"/>
  <c r="C49" i="5" s="1"/>
  <c r="C50" i="4"/>
  <c r="D50" i="4"/>
  <c r="E50" i="4"/>
  <c r="B51" i="4"/>
  <c r="A50" i="5" s="1"/>
  <c r="C51" i="4"/>
  <c r="D51" i="4"/>
  <c r="E51" i="4"/>
  <c r="B52" i="4"/>
  <c r="A51" i="5" s="1"/>
  <c r="C52" i="4"/>
  <c r="D52" i="4"/>
  <c r="E52" i="4"/>
  <c r="B53" i="4"/>
  <c r="C53" i="4"/>
  <c r="D53" i="4"/>
  <c r="E53" i="4"/>
  <c r="C3" i="4"/>
  <c r="D3" i="4"/>
  <c r="E3" i="4"/>
  <c r="B3" i="4"/>
  <c r="A46" i="4"/>
  <c r="A47" i="4"/>
  <c r="A48" i="4"/>
  <c r="A49" i="4"/>
  <c r="A50" i="4"/>
  <c r="A51" i="4"/>
  <c r="A52" i="4"/>
  <c r="A5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3" i="4"/>
  <c r="D11" i="5" l="1"/>
  <c r="E50" i="5"/>
  <c r="B49" i="5"/>
  <c r="D47" i="5"/>
  <c r="A10" i="5"/>
  <c r="C46" i="5"/>
  <c r="E45" i="5"/>
  <c r="B44" i="5"/>
  <c r="D42" i="5"/>
  <c r="A41" i="5"/>
  <c r="C7" i="5"/>
  <c r="E38" i="5"/>
  <c r="B37" i="5"/>
  <c r="D36" i="5"/>
  <c r="A35" i="5"/>
  <c r="C4" i="5"/>
  <c r="E33" i="5"/>
  <c r="B32" i="5"/>
  <c r="D30" i="5"/>
  <c r="A29" i="5"/>
  <c r="C27" i="5"/>
  <c r="E25" i="5"/>
  <c r="B24" i="5"/>
  <c r="D22" i="5"/>
  <c r="A21" i="5"/>
  <c r="C20" i="5"/>
  <c r="E18" i="5"/>
  <c r="B17" i="5"/>
  <c r="D15" i="5"/>
  <c r="A14" i="5"/>
  <c r="C12" i="5"/>
  <c r="C11" i="5"/>
  <c r="D50" i="5"/>
  <c r="A49" i="5"/>
  <c r="C47" i="5"/>
  <c r="E9" i="5"/>
  <c r="B46" i="5"/>
  <c r="D45" i="5"/>
  <c r="A44" i="5"/>
  <c r="C42" i="5"/>
  <c r="E40" i="5"/>
  <c r="B7" i="5"/>
  <c r="D38" i="5"/>
  <c r="A37" i="5"/>
  <c r="C36" i="5"/>
  <c r="E5" i="5"/>
  <c r="B4" i="5"/>
  <c r="D33" i="5"/>
  <c r="A32" i="5"/>
  <c r="C30" i="5"/>
  <c r="E28" i="5"/>
  <c r="B27" i="5"/>
  <c r="D25" i="5"/>
  <c r="A24" i="5"/>
  <c r="C22" i="5"/>
  <c r="E3" i="5"/>
  <c r="B20" i="5"/>
  <c r="D18" i="5"/>
  <c r="A17" i="5"/>
  <c r="C15" i="5"/>
  <c r="E13" i="5"/>
  <c r="B12" i="5"/>
  <c r="B11" i="5"/>
  <c r="C50" i="5"/>
  <c r="E48" i="5"/>
  <c r="B47" i="5"/>
  <c r="D9" i="5"/>
  <c r="A46" i="5"/>
  <c r="C45" i="5"/>
  <c r="E43" i="5"/>
  <c r="B42" i="5"/>
  <c r="D40" i="5"/>
  <c r="A7" i="5"/>
  <c r="C38" i="5"/>
  <c r="E6" i="5"/>
  <c r="B36" i="5"/>
  <c r="D5" i="5"/>
  <c r="A4" i="5"/>
  <c r="C33" i="5"/>
  <c r="E31" i="5"/>
  <c r="B30" i="5"/>
  <c r="D28" i="5"/>
  <c r="A27" i="5"/>
  <c r="C25" i="5"/>
  <c r="E23" i="5"/>
  <c r="B22" i="5"/>
  <c r="D3" i="5"/>
  <c r="A20" i="5"/>
  <c r="C18" i="5"/>
  <c r="E16" i="5"/>
  <c r="B15" i="5"/>
  <c r="D13" i="5"/>
  <c r="A12" i="5"/>
  <c r="E51" i="5"/>
  <c r="B50" i="5"/>
  <c r="D48" i="5"/>
  <c r="A47" i="5"/>
  <c r="C9" i="5"/>
  <c r="E8" i="5"/>
  <c r="B45" i="5"/>
  <c r="D43" i="5"/>
  <c r="A42" i="5"/>
  <c r="C40" i="5"/>
  <c r="E39" i="5"/>
  <c r="B38" i="5"/>
  <c r="D6" i="5"/>
  <c r="A36" i="5"/>
  <c r="C5" i="5"/>
  <c r="E34" i="5"/>
  <c r="B33" i="5"/>
  <c r="D31" i="5"/>
  <c r="A30" i="5"/>
  <c r="C28" i="5"/>
  <c r="E26" i="5"/>
  <c r="B25" i="5"/>
  <c r="D23" i="5"/>
  <c r="A22" i="5"/>
  <c r="C3" i="5"/>
  <c r="E19" i="5"/>
  <c r="B18" i="5"/>
  <c r="D16" i="5"/>
  <c r="A15" i="5"/>
  <c r="C13" i="5"/>
  <c r="E2" i="5"/>
  <c r="D51" i="5"/>
  <c r="C48" i="5"/>
  <c r="E10" i="5"/>
  <c r="B9" i="5"/>
  <c r="D8" i="5"/>
  <c r="C43" i="5"/>
  <c r="E41" i="5"/>
  <c r="B40" i="5"/>
  <c r="D39" i="5"/>
  <c r="C6" i="5"/>
  <c r="E35" i="5"/>
  <c r="B5" i="5"/>
  <c r="D34" i="5"/>
  <c r="C31" i="5"/>
  <c r="E29" i="5"/>
  <c r="B28" i="5"/>
  <c r="D26" i="5"/>
  <c r="C23" i="5"/>
  <c r="E21" i="5"/>
  <c r="B3" i="5"/>
  <c r="D19" i="5"/>
  <c r="C16" i="5"/>
  <c r="E14" i="5"/>
  <c r="B13" i="5"/>
  <c r="D2" i="5"/>
  <c r="C51" i="5"/>
  <c r="E49" i="5"/>
  <c r="B48" i="5"/>
  <c r="D10" i="5"/>
  <c r="C8" i="5"/>
  <c r="E44" i="5"/>
  <c r="B43" i="5"/>
  <c r="D41" i="5"/>
  <c r="C39" i="5"/>
  <c r="E37" i="5"/>
  <c r="B6" i="5"/>
  <c r="D35" i="5"/>
  <c r="C34" i="5"/>
  <c r="E32" i="5"/>
  <c r="B31" i="5"/>
  <c r="D29" i="5"/>
  <c r="C26" i="5"/>
  <c r="E24" i="5"/>
  <c r="B23" i="5"/>
  <c r="D21" i="5"/>
  <c r="C19" i="5"/>
  <c r="E17" i="5"/>
  <c r="B16" i="5"/>
  <c r="D14" i="5"/>
  <c r="C2" i="5"/>
  <c r="A11" i="5"/>
  <c r="B51" i="5"/>
  <c r="D49" i="5"/>
  <c r="C10" i="5"/>
  <c r="E46" i="5"/>
  <c r="B8" i="5"/>
  <c r="D44" i="5"/>
  <c r="C41" i="5"/>
  <c r="E7" i="5"/>
  <c r="B39" i="5"/>
  <c r="D37" i="5"/>
  <c r="C35" i="5"/>
  <c r="E4" i="5"/>
  <c r="B34" i="5"/>
  <c r="D32" i="5"/>
  <c r="C29" i="5"/>
  <c r="E27" i="5"/>
  <c r="B26" i="5"/>
  <c r="D24" i="5"/>
  <c r="C21" i="5"/>
  <c r="E20" i="5"/>
  <c r="B19" i="5"/>
  <c r="D17" i="5"/>
  <c r="C14" i="5"/>
  <c r="E12" i="5"/>
  <c r="B2" i="5"/>
  <c r="E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Egbert, Andi</author>
  </authors>
  <commentList>
    <comment ref="C2" authorId="0" shapeId="0" xr:uid="{67D9727F-DB2C-46AD-AC20-1D8859A97624}">
      <text>
        <r>
          <rPr>
            <sz val="9"/>
            <color indexed="81"/>
            <rFont val="Tahoma"/>
            <family val="2"/>
          </rPr>
          <t xml:space="preserve">Includes "other" race(s) but excludes unknown race.
</t>
        </r>
      </text>
    </comment>
    <comment ref="N54" authorId="0" shapeId="0" xr:uid="{0218D41B-975C-465E-82EE-429A1FD32D1F}">
      <text>
        <r>
          <rPr>
            <b/>
            <sz val="9"/>
            <color indexed="81"/>
            <rFont val="Tahoma"/>
            <family val="2"/>
          </rPr>
          <t>Calculated from data from 26 states reporting 1 or more deaths</t>
        </r>
        <r>
          <rPr>
            <sz val="9"/>
            <color indexed="81"/>
            <rFont val="Tahoma"/>
            <family val="2"/>
          </rPr>
          <t xml:space="preserve">
</t>
        </r>
      </text>
    </comment>
    <comment ref="S54" authorId="0" shapeId="0" xr:uid="{79EB7173-8FB4-497C-8064-32B2865FC5F3}">
      <text>
        <r>
          <rPr>
            <b/>
            <sz val="9"/>
            <color indexed="81"/>
            <rFont val="Tahoma"/>
            <family val="2"/>
          </rPr>
          <t>Calculated from 14 states reporting 1 or more deaths</t>
        </r>
        <r>
          <rPr>
            <sz val="9"/>
            <color indexed="81"/>
            <rFont val="Tahoma"/>
            <family val="2"/>
          </rPr>
          <t xml:space="preserve">
</t>
        </r>
      </text>
    </comment>
    <comment ref="U54" authorId="0" shapeId="0" xr:uid="{87410274-14B0-47E0-B595-5D671A476415}">
      <text>
        <r>
          <rPr>
            <b/>
            <sz val="9"/>
            <color indexed="81"/>
            <rFont val="Tahoma"/>
            <family val="2"/>
          </rPr>
          <t>Calculated from data from 26 states reporting 1 or more deaths</t>
        </r>
        <r>
          <rPr>
            <sz val="9"/>
            <color indexed="81"/>
            <rFont val="Tahoma"/>
            <family val="2"/>
          </rPr>
          <t xml:space="preserve">
</t>
        </r>
      </text>
    </comment>
    <comment ref="Z54" authorId="0" shapeId="0" xr:uid="{F2009438-0CE5-4683-9CEF-4EF0ED973445}">
      <text>
        <r>
          <rPr>
            <b/>
            <sz val="9"/>
            <color indexed="81"/>
            <rFont val="Tahoma"/>
            <family val="2"/>
          </rPr>
          <t>Calculated from 15 states reporting 1 or more deaths</t>
        </r>
        <r>
          <rPr>
            <sz val="9"/>
            <color indexed="81"/>
            <rFont val="Tahoma"/>
            <family val="2"/>
          </rPr>
          <t xml:space="preserve">
</t>
        </r>
      </text>
    </comment>
    <comment ref="AB54" authorId="0" shapeId="0" xr:uid="{80774362-669E-469A-B047-188D287123EF}">
      <text>
        <r>
          <rPr>
            <b/>
            <sz val="9"/>
            <color indexed="81"/>
            <rFont val="Tahoma"/>
            <family val="2"/>
          </rPr>
          <t>Calculated from data from 26 states reporting 1 or more deaths</t>
        </r>
        <r>
          <rPr>
            <sz val="9"/>
            <color indexed="81"/>
            <rFont val="Tahoma"/>
            <family val="2"/>
          </rPr>
          <t xml:space="preserve">
</t>
        </r>
      </text>
    </comment>
    <comment ref="AG54" authorId="0" shapeId="0" xr:uid="{CAB31304-821E-494F-97BC-A3F03AD64D76}">
      <text>
        <r>
          <rPr>
            <b/>
            <sz val="9"/>
            <color indexed="81"/>
            <rFont val="Tahoma"/>
            <family val="2"/>
          </rPr>
          <t>Calculated from 15 states reporting 1 or more deaths</t>
        </r>
        <r>
          <rPr>
            <sz val="9"/>
            <color indexed="81"/>
            <rFont val="Tahoma"/>
            <family val="2"/>
          </rPr>
          <t xml:space="preserve">
</t>
        </r>
      </text>
    </comment>
    <comment ref="AH54" authorId="0" shapeId="0" xr:uid="{B2AF9E7E-BFBF-46D9-A49F-26D478683D56}">
      <text>
        <r>
          <rPr>
            <b/>
            <sz val="9"/>
            <color indexed="81"/>
            <rFont val="Tahoma"/>
            <family val="2"/>
          </rPr>
          <t>Calculated from data from 26 states reporting 1 or more deaths</t>
        </r>
        <r>
          <rPr>
            <sz val="9"/>
            <color indexed="81"/>
            <rFont val="Tahoma"/>
            <family val="2"/>
          </rPr>
          <t xml:space="preserve">
</t>
        </r>
      </text>
    </comment>
    <comment ref="AM54" authorId="0" shapeId="0" xr:uid="{476697E0-66BF-4BE0-86BB-E173EF1A60B3}">
      <text>
        <r>
          <rPr>
            <b/>
            <sz val="9"/>
            <color indexed="81"/>
            <rFont val="Tahoma"/>
            <family val="2"/>
          </rPr>
          <t>Calculated from 15 states reporting 1 or more deaths</t>
        </r>
        <r>
          <rPr>
            <sz val="9"/>
            <color indexed="81"/>
            <rFont val="Tahoma"/>
            <family val="2"/>
          </rPr>
          <t xml:space="preserve">
</t>
        </r>
      </text>
    </comment>
  </commentList>
</comments>
</file>

<file path=xl/sharedStrings.xml><?xml version="1.0" encoding="utf-8"?>
<sst xmlns="http://schemas.openxmlformats.org/spreadsheetml/2006/main" count="266" uniqueCount="172">
  <si>
    <t>State/locality</t>
  </si>
  <si>
    <t>Deaths, known race</t>
  </si>
  <si>
    <t>Latino ethnicity overlapped?</t>
  </si>
  <si>
    <t>Indigenous</t>
  </si>
  <si>
    <t>Asian</t>
  </si>
  <si>
    <t>Pacific Islander</t>
  </si>
  <si>
    <t>Black</t>
  </si>
  <si>
    <t>Latino</t>
  </si>
  <si>
    <t>White</t>
  </si>
  <si>
    <t>NO</t>
  </si>
  <si>
    <t>Alabama</t>
  </si>
  <si>
    <t>YES</t>
  </si>
  <si>
    <t>Alaska</t>
  </si>
  <si>
    <t>Arizona</t>
  </si>
  <si>
    <t>Arkansas</t>
  </si>
  <si>
    <t xml:space="preserve">California </t>
  </si>
  <si>
    <t>Colorado</t>
  </si>
  <si>
    <t>Connecticut</t>
  </si>
  <si>
    <t>Delaware</t>
  </si>
  <si>
    <t>District of Columbia</t>
  </si>
  <si>
    <t>Florida</t>
  </si>
  <si>
    <t>Georgia</t>
  </si>
  <si>
    <t>Idaho</t>
  </si>
  <si>
    <t>Illinois</t>
  </si>
  <si>
    <t>Indiana</t>
  </si>
  <si>
    <t>Iowa</t>
  </si>
  <si>
    <t>Kansas</t>
  </si>
  <si>
    <t>Kentucky</t>
  </si>
  <si>
    <t>Louisiana</t>
  </si>
  <si>
    <t>Maryland</t>
  </si>
  <si>
    <t>Massachusetts</t>
  </si>
  <si>
    <t>Michigan</t>
  </si>
  <si>
    <t>Minnesota</t>
  </si>
  <si>
    <t>Mississippi</t>
  </si>
  <si>
    <t>Missouri</t>
  </si>
  <si>
    <t>New Hampshire</t>
  </si>
  <si>
    <t>New Jersey</t>
  </si>
  <si>
    <t>New Mexico</t>
  </si>
  <si>
    <t>New York</t>
  </si>
  <si>
    <t>North Carolina</t>
  </si>
  <si>
    <t>Ohio</t>
  </si>
  <si>
    <t>Oklahoma</t>
  </si>
  <si>
    <t>Oregon</t>
  </si>
  <si>
    <t>Pennsylvania</t>
  </si>
  <si>
    <t>Rhode Island</t>
  </si>
  <si>
    <t>South Carolina</t>
  </si>
  <si>
    <t>Tennessee</t>
  </si>
  <si>
    <t>Texas</t>
  </si>
  <si>
    <t>Vermont</t>
  </si>
  <si>
    <t>Virginia</t>
  </si>
  <si>
    <t>Washington</t>
  </si>
  <si>
    <t>Wisconsin</t>
  </si>
  <si>
    <t xml:space="preserve">Black </t>
  </si>
  <si>
    <t>Latest available death count</t>
  </si>
  <si>
    <t>Deaths, Unknown race</t>
  </si>
  <si>
    <t>Racial detail for what % of deaths?</t>
  </si>
  <si>
    <t>DEATHS, COUNTS OR ESTIMATES, known race only</t>
  </si>
  <si>
    <t>Aggregated</t>
  </si>
  <si>
    <t>% DEATHS of known race</t>
  </si>
  <si>
    <t>% POPULATION</t>
  </si>
  <si>
    <t>Notes for Deaths</t>
  </si>
  <si>
    <t>Latino ethnicity is reported separately from non-Hispanic race groups in New Mexico.</t>
  </si>
  <si>
    <t>Notes for Rates</t>
  </si>
  <si>
    <t>Latino ethnicity is reported overlapping with race groups in Alabama.</t>
  </si>
  <si>
    <t xml:space="preserve">Latino ethnicity is reported overlapping with race groups in Alaska. </t>
  </si>
  <si>
    <t>Arizona's Asian category also includes Pacific Islanders. Latino ethnicity is reported separately from non-Hispanic race groups in Arizona.</t>
  </si>
  <si>
    <t xml:space="preserve">Latino ethnicity is reported overlapping with race groups in Arkansas. </t>
  </si>
  <si>
    <t>Latino ethnicity is reported separately from non-Hispanic race groups in California.</t>
  </si>
  <si>
    <t>Latino ethnicity is reported separately from non-Hispanic race groups in Colorado.</t>
  </si>
  <si>
    <t>Connecticut's Asian category also includes Pacific Islanders. Latino ethnicity is reported separately from non-Hispanic race groups in Connecticut.</t>
  </si>
  <si>
    <t>Delaware's Asian category also includes Pacific Islanders. Latino ethnicity is reported separately from non-Hispanic race groups in Delaware.</t>
  </si>
  <si>
    <t>Latino ethnicity is reported separately from non-Hispanic race groups in the District of Columbia.</t>
  </si>
  <si>
    <t>Latino ethnicity is reported separately from non-Hispanic race groups in Georgia.</t>
  </si>
  <si>
    <t xml:space="preserve">Idaho's Asian category also includes Pacific Islanders. Latino ethnicity is reported overlapping with race groups in Idaho. </t>
  </si>
  <si>
    <t>Latino ethnicity is reported separately from non-Hispanic race groups in Illinois.</t>
  </si>
  <si>
    <t>Latino ethnicity is reported overlapping with race groups in Indiana.</t>
  </si>
  <si>
    <t xml:space="preserve">Latino ethnicity is reported overlapping with race groups in Iowa. </t>
  </si>
  <si>
    <t xml:space="preserve">Latino ethnicity is reported overlapping with race groups in Kansas. </t>
  </si>
  <si>
    <t xml:space="preserve">Latino ethnicity is reported overlapping with race groups in Kentucky. </t>
  </si>
  <si>
    <t xml:space="preserve">Latino ethnicity is reported overlapping with race groups in Louisiana. </t>
  </si>
  <si>
    <t>Latino ethnicity is reported separately from non-Hispanic race groups in Maryland.</t>
  </si>
  <si>
    <t>Latino ethnicity is reported separately from non-Hispanic race groups in Massachusetts.</t>
  </si>
  <si>
    <t xml:space="preserve">Latino ethnicity is reported overlapping with race groups in Minnesota. </t>
  </si>
  <si>
    <t xml:space="preserve">Missouri includes Asians in their "Other" category, so they are not shown here. Latino ethnicity is reported overlapping with race groups in Missouri. </t>
  </si>
  <si>
    <t>Latino ethnicity is reported separately from non-Hispanic race groups in New Hampshire.</t>
  </si>
  <si>
    <t xml:space="preserve">Latino ethnicity is reported overlapping with race groups in New Jersey. </t>
  </si>
  <si>
    <t>Latino ethnicity is reported separately from non-Hispanic race groups in New York.</t>
  </si>
  <si>
    <t xml:space="preserve">Latino ethnicity is reported overlapping with race groups in North Carolina. </t>
  </si>
  <si>
    <t xml:space="preserve">Latino ethnicity is reported overlapping with race groups in Ohio. </t>
  </si>
  <si>
    <t xml:space="preserve">Oklahoma's Asian category also includes Pacific Islanders. Latino ethnicity is reported overlapping with race groups in Oklahoma. </t>
  </si>
  <si>
    <t xml:space="preserve">Latino ethnicity is reported overlapping with race groups in Oregon. </t>
  </si>
  <si>
    <t>It is not known whether Rhode Island, which shows zero Asian deaths to date, is counting Asian deaths in its "Other" category, due to unclear reporting. Latino ethnicity is reported separately from non-Hispanic race groups in Rhode Island.</t>
  </si>
  <si>
    <t xml:space="preserve">Latino ethnicity is reported overlapping with race groups in Tennessee. </t>
  </si>
  <si>
    <t xml:space="preserve">Latino ethnicity is reported overlapping with race groups in Vermont. </t>
  </si>
  <si>
    <t xml:space="preserve">It is not known whether Virginia, which shows zero Asian deaths to date, is counting Asian deaths in its "Other" category, due to unclear reporting. Latino ethnicity is reported overlapping with race groups in Virginia. </t>
  </si>
  <si>
    <t>Latino ethnicity is reported separately from non-Hispanic race groups in Washington.</t>
  </si>
  <si>
    <t xml:space="preserve">Wisconsin's Asian category also includes Pacific Islanders. Latino ethnicity is reported overlapping with race groups in Wisconsin. </t>
  </si>
  <si>
    <t>NOTES</t>
  </si>
  <si>
    <t xml:space="preserve">Latino ethnicity is reported overlapping with race groups in Pennsylvania. </t>
  </si>
  <si>
    <t>All deaths of known race</t>
  </si>
  <si>
    <t xml:space="preserve">South Carolina includes Asians in their "Other" category, so they are not shown here. Latino ethnicity is reported overlapping with race groups in South Carolina. </t>
  </si>
  <si>
    <t>Hawaii</t>
  </si>
  <si>
    <t>Maine</t>
  </si>
  <si>
    <t>Montana</t>
  </si>
  <si>
    <t>Nebraska</t>
  </si>
  <si>
    <t>Nevada</t>
  </si>
  <si>
    <t>North Dakota</t>
  </si>
  <si>
    <t>South Dakota</t>
  </si>
  <si>
    <t>Utah</t>
  </si>
  <si>
    <t>West Virginia</t>
  </si>
  <si>
    <t>Wyoming</t>
  </si>
  <si>
    <t xml:space="preserve">These data from the CDC were suppressed for all race groups. </t>
  </si>
  <si>
    <t xml:space="preserve">Latino ethnicity is reported separately from non-Hispanic race groups in Maine. It is unclear which race groups are tallied in "Other" in Maine. </t>
  </si>
  <si>
    <t>Latino ethnicity is reported separately from non-Hispanic race groups in Montana.</t>
  </si>
  <si>
    <t xml:space="preserve">Latino ethnicity is reported separately from non-Hispanic race groups in Nevada. Indigenous and Asian deaths are not represented in "Other" in Nevada; it is unclear how Pacific Islander deaths are recorded. </t>
  </si>
  <si>
    <t xml:space="preserve">Latino ethnicity is reported separately from non-Hispanic race groups in South Dakota. These data from the CDC were suppressed for all race groups except Whites. </t>
  </si>
  <si>
    <t xml:space="preserve">Latino ethnicity is reported separately from non-Hispanic race groups in North Dakota. These data from the CDC were suppressed for all race groups except Whites. </t>
  </si>
  <si>
    <t>ALL REFLECTED ABOVE</t>
  </si>
  <si>
    <t xml:space="preserve">Latino ethnicity is reported overlapping with race groups in Alabama. The "Other" group in this graph includes Indigenous people, Native Hawaiian or other Pacific Islanders, Multiracial people and those identified as Some Other Race. Please see the complete data file for more information. </t>
  </si>
  <si>
    <t xml:space="preserve">Arizona's Asian category also includes Pacific Islanders. Latino ethnicity is reported separately from non-Hispanic race groups in Arizona. Latino ethnicity is reported overlapping with race groups in Alabama. The "Other" group in this graph includes Indigenous people, Multiracial people and those identified as Some Other Race. Please see the complete data file for more information. </t>
  </si>
  <si>
    <t xml:space="preserve">Latino ethnicity is reported overlapping with race groups in Arkansas.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</si>
  <si>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California. Latino ethnicity is reported overlapping with race groups in Alabama.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</si>
  <si>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Colorado. Latino ethnicity is reported overlapping with race groups in Alabama. The "Other" group in this graph includes Indigenous people, Native Hawaiian or other Pacific Islanders, Multiracial people and those identified as Some Other Race. Please see the complete data file for more information. </t>
  </si>
  <si>
    <t xml:space="preserve">Connecticut's Asian category also includes Pacific Islanders. Latino ethnicity is reported separately from non-Hispanic race groups in Connecticut. Latino ethnicity is reported overlapping with race groups in Alabama. The "Other" group in this graph includes Indigenous people, Native Hawaiian or other Pacific Islanders, Multiracial people and those identified as Some Other Race. Please see the complete data file for more information. </t>
  </si>
  <si>
    <t xml:space="preserve">Delaware's Asian category also includes Pacific Islanders. Latino ethnicity is reported separately from non-Hispanic race groups in Delaware. Latino ethnicity is reported overlapping with race groups in Alabama. The "Other" group in this graph includes Indigenous people, Multiracial people and those identified as Some Other Race. Please see the complete data file for more information. </t>
  </si>
  <si>
    <t xml:space="preserve">Latino ethnicity is reported separately from non-Hispanic race groups in the District of Columbia.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</si>
  <si>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Florida. Florida's public reporting via its website includes Asians in their "Other" category; therefore we have included the CDC's estimate of deaths for Asians alone.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</si>
  <si>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Georgia. The "Other" group in this graph includes Indigenous people, Native Hawaiian or other Pacific Islanders, Multiracial people and those identified as Some Other Race. Please see the complete data file for more information. </t>
  </si>
  <si>
    <t xml:space="preserve">Idaho's Asian category also includes Pacific Islanders. Latino ethnicity is reported overlapping with race groups in Idaho. The "Other" group in this graph includes Indigenous people, Multiracial people and those identified as Some Other Race. Please see the complete data file for more information. </t>
  </si>
  <si>
    <t xml:space="preserve">Latino ethnicity is reported separately from non-Hispanic race groups in Illinois.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</si>
  <si>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Indiana.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</si>
  <si>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Iowa.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</si>
  <si>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Kansas.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</si>
  <si>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Kentucky.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</si>
  <si>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Louisiana.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</si>
  <si>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Maryland.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</si>
  <si>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Massachusetts. The "Other" group in this graph includes Indigenous people, Native Hawaiian or other Pacific Islanders, Multiracial people and those identified as Some Other Race. Please see the complete data file for more information. </t>
  </si>
  <si>
    <t xml:space="preserve">Michigan's Asian category also includes Pacific Islanders. Michigan also reports deaths among residents of Arab ethnicity, estimated to be 61 deaths in the latest data. Latino ethnicity is reported overlapping with race groups in Michigan. </t>
  </si>
  <si>
    <t xml:space="preserve">Latino ethnicity is reported overlapping with race groups in Minnesota.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</si>
  <si>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Mississippi. </t>
  </si>
  <si>
    <t xml:space="preserve">Latino ethnicity is reported overlapping with race groups in Missouri. Missouri includes Asians in their "Other" category, so they are not shown here. The "Other" group in this graph also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</si>
  <si>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Nebraska. These data from the CDC were suppressed for all race groups except Whites and Latinos. </t>
  </si>
  <si>
    <t xml:space="preserve">Latino ethnicity is reported separately from non-Hispanic race groups in New Hampshire.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</si>
  <si>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New Jersey.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</si>
  <si>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New York.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</si>
  <si>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North Carolina.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</si>
  <si>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Ohio.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</si>
  <si>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Oklahoma. Oklahoma's Asian category also includes Pacific Islanders. The "Other" group in this graph includes Indigenous people, Multiracial people and those identified as Some Other Race. Please see the complete data file for more information. </t>
  </si>
  <si>
    <t xml:space="preserve">Latino ethnicity is reported overlapping with race groups in Oregon. The "Other" group in this graph includes Indigenous people, Native Hawaiian or other Pacific Islanders, Multiracial people and those identified as Some Other Race. Please see the complete data file for more information. </t>
  </si>
  <si>
    <t xml:space="preserve">Latino ethnicity is presumed to be overlapping with race groups in Pennsylvania. It is not known whether Pennsylvania, which shows zero Latino deaths to date, is counting Latino deaths in its "Other" category, due to unclear reporting.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</si>
  <si>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Rhode Island. It is not known whether Rhode Island, which shows zero Asian deaths to date, is counting Asian deaths in its "Other" category, due to unclear reporting.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</si>
  <si>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Tennessee.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</si>
  <si>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Texas. This data was obtained from the CDC, as it is more complete than Texas' public reporting via its website. The "Other" group in this graph includes Indigenous people, Native Hawaiian or other Pacific Islanders, Multiracial people and those identified as Some Other Race. Please see the complete data file for more information.  </t>
  </si>
  <si>
    <t>Latino ethnicity is reported separately from non-Hispanic race groups in Utah.</t>
  </si>
  <si>
    <t xml:space="preserve">Latino ethnicity is reported overlapping with race groups in Vermont. The "Other" group in this graph also includes Indigenous people, Native Hawaiian or other Pacific Islanders, Multiracial people and those identified as Some Other Race. Please see the complete data file for more information. </t>
  </si>
  <si>
    <t xml:space="preserve">Latino ethnicity is reported overlapping with race groups in Virginia. It is not known whether Virginia, which shows zero Asian deaths to date, is counting Asian deaths in its "Other" category, due to unclear reporting. The "Other" group in this graph includes Indigenous people, Native Hawaiian or other Pacific Islanders, Multiracial people and those identified as Some Other Race. Please see the complete data file for more information. </t>
  </si>
  <si>
    <t xml:space="preserve">Latino ethnicity is reported separately from non-Hispanic race groups in Washington. The "Other" group in this graph includes Indigenous people, Native Hawaiian or other Pacific Islanders, Multiracial people and those identified as Some Other Race. Please see the complete data file for more information. </t>
  </si>
  <si>
    <t xml:space="preserve">Latino ethnicity is reported overlapping with race groups in Wisconsin. Wisconsin's Asian category also includes Pacific Islanders. The "Other" group in this graph includes Indigenous people, Multiracial people and those identified as Some Other Race. Please see the complete data file for more information. </t>
  </si>
  <si>
    <t xml:space="preserve">Includes all available data from Washington, D.C., and the 50 states. States employ varying collection methods regarding ethnicity data. Our sum is built from data aggregated from each state, aligned with their method. Users are cautioned that states do not uniformly report Indigenous, Pacific Islander and other deaths, and many of these deaths are represented in "Other" race. </t>
  </si>
  <si>
    <t xml:space="preserve">Latino ethnicity is reported overlapping with race groups in Alaska. No race groups experienced 10 or more deaths in Alaska so rates were not calculated. </t>
  </si>
  <si>
    <t xml:space="preserve">Latino ethnicity is reported separately from non-Hispanic race groups in Florida. Florida's public reporting via its website includes Asians in their "Other" category; therefore we have included the CDC's estimate of deaths for Asians alone. </t>
  </si>
  <si>
    <t xml:space="preserve">These data from the CDC were suppressed for all race groups. Hawaii has experienced 17 deaths, the race of which is not known. </t>
  </si>
  <si>
    <t xml:space="preserve">Latino ethnicity is reported separately from non-Hispanic race groups in Mississippi.  </t>
  </si>
  <si>
    <t xml:space="preserve">Latino ethnicity is reported separately from non-Hispanic race groups in Texas. This data was obtained from the CDC, as it is more complete than Texas' public reporting via its website. </t>
  </si>
  <si>
    <r>
      <t xml:space="preserve">ACTUAL (CRUDE) DEATH RATE PER 100,000 BY RACE/ETHNICITY </t>
    </r>
    <r>
      <rPr>
        <sz val="11"/>
        <rFont val="Calibri"/>
        <family val="2"/>
        <scheme val="minor"/>
      </rPr>
      <t>(not calculated if fewer than 15 deaths)</t>
    </r>
  </si>
  <si>
    <t>DATA THROUGH 7-7-20 FOR 50 STATES AND WASHINGTON, DC</t>
  </si>
  <si>
    <r>
      <t>INDIRECTLY AGE-ADJUSTED DEATH RATE PER 100,000 BY RACE/ETHNICITY</t>
    </r>
    <r>
      <rPr>
        <sz val="11"/>
        <rFont val="Calibri"/>
        <family val="2"/>
        <scheme val="minor"/>
      </rPr>
      <t xml:space="preserve"> (not calculated if fewer than 15 deaths)</t>
    </r>
  </si>
  <si>
    <t xml:space="preserve">No race groups experienced 15 or more deaths in Wyoming, so rates were not calculated. </t>
  </si>
  <si>
    <t>Other (including multiracial)</t>
  </si>
  <si>
    <t>Latino ethnicity is reported separately from non-Hispanic race groups in Wyoming.</t>
  </si>
  <si>
    <t xml:space="preserve">Includes all available data from Washington, D.C., and the 50 states. Users are cautioned that the Indigenous rate is calculated from just 26 states reporting Indigenous deaths, and the Pacific Islander rate from just 15 states reporting such deaths. States employ varying collection methods regarding ethnicity data. Denominator is built from data aggregated from each state, aligned with their method. Users are cautioned that states do not uniformly report Indigenous, Pacific Islander and other deaths, and many of these deaths are represented in "Other" race.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</si>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</sst>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_(* #,##0.0_);_(* \(#,##0.0\);_(* &quot;-&quot;??_);_(@_)"/>
    <numFmt numFmtId="167" formatCode="0.0%"/>
    <numFmt numFmtId="168" formatCode="#,##0.0"/>
    <numFmt numFmtId="169" formatCode="_(* #,##0.00000_);_(* \(#,##0.00000\);_(* &quot;-&quot;??_);_(@_)"/>
    <numFmt numFmtId="170" formatCode="0.0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sz val="10"/>
      <name val="Calibri"/>
      <family val="2"/>
      <scheme val="minor"/>
    </font>
    <font>
      <sz val="11"/>
      <name val="Calibri"/>
      <family val="2"/>
      <scheme val="minor"/>
    </font>
    <font>
      <sz val="10"/>
      <color rgb="FFFF0000"/>
      <name val="Calibri"/>
      <family val="2"/>
      <scheme val="minor"/>
    </font>
    <font>
      <b/>
      <sz val="10"/>
      <name val="Calibri"/>
      <family val="2"/>
      <scheme val="minor"/>
    </font>
    <font>
      <b/>
      <sz val="10"/>
      <color rgb="FFFFFFFF"/>
      <name val="Calibri"/>
      <family val="2"/>
      <scheme val="minor"/>
    </font>
    <font>
      <sz val="9"/>
      <color indexed="81"/>
      <name val="Tahoma"/>
      <family val="2"/>
    </font>
    <font>
      <b/>
      <sz val="11"/>
      <name val="Calibri"/>
      <family val="2"/>
      <scheme val="minor"/>
    </font>
    <font>
      <b/>
      <sz val="10"/>
      <color rgb="FFFFFFFF"/>
      <name val="Calibri"/>
      <family val="2"/>
    </font>
    <font>
      <b/>
      <sz val="11"/>
      <color rgb="FFFF0000"/>
      <name val="Calibri"/>
      <family val="2"/>
      <scheme val="minor"/>
    </font>
    <font>
      <b/>
      <sz val="10"/>
      <color rgb="FFFF0000"/>
      <name val="Calibri"/>
      <family val="2"/>
      <scheme val="minor"/>
    </font>
    <font>
      <b/>
      <sz val="9"/>
      <color indexed="81"/>
      <name val="Tahoma"/>
      <family val="2"/>
    </font>
  </fonts>
  <fills count="10">
    <fill>
      <patternFill patternType="none"/>
    </fill>
    <fill>
      <patternFill patternType="gray125"/>
    </fill>
    <fill>
      <patternFill patternType="solid">
        <fgColor theme="4" tint="0.39997558519241921"/>
        <bgColor indexed="64"/>
      </patternFill>
    </fill>
    <fill>
      <patternFill patternType="solid">
        <fgColor rgb="FF999999"/>
        <bgColor indexed="64"/>
      </patternFill>
    </fill>
    <fill>
      <patternFill patternType="solid">
        <fgColor theme="1"/>
        <bgColor indexed="64"/>
      </patternFill>
    </fill>
    <fill>
      <patternFill patternType="solid">
        <fgColor theme="1" tint="0.249977111117893"/>
        <bgColor indexed="64"/>
      </patternFill>
    </fill>
    <fill>
      <patternFill patternType="solid">
        <fgColor rgb="FF434343"/>
        <bgColor indexed="64"/>
      </patternFill>
    </fill>
    <fill>
      <patternFill patternType="solid">
        <fgColor theme="0"/>
        <bgColor indexed="64"/>
      </patternFill>
    </fill>
    <fill>
      <patternFill patternType="solid">
        <fgColor rgb="FF434343"/>
        <bgColor rgb="FF000000"/>
      </patternFill>
    </fill>
    <fill>
      <patternFill patternType="solid">
        <fgColor theme="4"/>
        <bgColor indexed="64"/>
      </patternFill>
    </fill>
  </fills>
  <borders count="11">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4" fillId="0" borderId="0" xfId="0" applyFont="1" applyFill="1" applyBorder="1" applyAlignment="1">
      <alignment horizontal="right" wrapText="1"/>
    </xf>
    <xf numFmtId="0" fontId="4" fillId="0" borderId="0" xfId="0" applyFont="1" applyFill="1" applyBorder="1" applyAlignment="1">
      <alignment horizontal="center" wrapText="1"/>
    </xf>
    <xf numFmtId="0" fontId="3" fillId="0" borderId="0" xfId="0" applyFont="1" applyFill="1"/>
    <xf numFmtId="0" fontId="4" fillId="2" borderId="0" xfId="0" applyFont="1" applyFill="1" applyBorder="1" applyAlignment="1">
      <alignment wrapText="1"/>
    </xf>
    <xf numFmtId="0" fontId="5" fillId="4" borderId="2" xfId="0" applyFont="1" applyFill="1" applyBorder="1" applyAlignment="1">
      <alignment horizontal="right" wrapText="1"/>
    </xf>
    <xf numFmtId="0" fontId="5" fillId="4" borderId="3" xfId="0" applyFont="1" applyFill="1" applyBorder="1" applyAlignment="1">
      <alignment horizontal="right" wrapText="1"/>
    </xf>
    <xf numFmtId="0" fontId="4" fillId="3" borderId="2" xfId="0" applyFont="1" applyFill="1" applyBorder="1" applyAlignment="1">
      <alignment horizontal="right" wrapText="1"/>
    </xf>
    <xf numFmtId="0" fontId="7" fillId="0" borderId="0" xfId="0" applyFont="1" applyFill="1" applyBorder="1" applyAlignment="1">
      <alignment wrapText="1"/>
    </xf>
    <xf numFmtId="0" fontId="7" fillId="0" borderId="0" xfId="0" applyFont="1" applyFill="1" applyBorder="1" applyAlignment="1">
      <alignment horizontal="right" wrapText="1"/>
    </xf>
    <xf numFmtId="9" fontId="7" fillId="0" borderId="0" xfId="2" applyFont="1" applyFill="1" applyBorder="1" applyAlignment="1">
      <alignment horizontal="right"/>
    </xf>
    <xf numFmtId="165" fontId="7" fillId="0" borderId="0" xfId="1" applyNumberFormat="1" applyFont="1" applyFill="1" applyBorder="1" applyAlignment="1">
      <alignment horizontal="right" wrapText="1"/>
    </xf>
    <xf numFmtId="165" fontId="7" fillId="0" borderId="1" xfId="1" applyNumberFormat="1" applyFont="1" applyFill="1" applyBorder="1" applyAlignment="1">
      <alignment horizontal="right" wrapText="1"/>
    </xf>
    <xf numFmtId="0" fontId="8" fillId="0" borderId="0" xfId="0" applyFont="1" applyFill="1"/>
    <xf numFmtId="9" fontId="7" fillId="0" borderId="1" xfId="2" applyFont="1" applyFill="1" applyBorder="1" applyAlignment="1">
      <alignment horizontal="center"/>
    </xf>
    <xf numFmtId="0" fontId="8" fillId="0" borderId="0" xfId="0" applyFont="1"/>
    <xf numFmtId="0" fontId="7" fillId="0" borderId="1" xfId="0" applyFont="1" applyFill="1" applyBorder="1" applyAlignment="1">
      <alignment horizontal="center" wrapText="1"/>
    </xf>
    <xf numFmtId="3" fontId="6" fillId="0" borderId="0" xfId="0" applyNumberFormat="1" applyFont="1" applyBorder="1" applyAlignment="1">
      <alignment horizontal="right" wrapText="1"/>
    </xf>
    <xf numFmtId="9" fontId="6" fillId="0" borderId="0" xfId="2" applyFont="1" applyFill="1" applyBorder="1" applyAlignment="1">
      <alignment horizontal="right"/>
    </xf>
    <xf numFmtId="165" fontId="6" fillId="0" borderId="0" xfId="1" applyNumberFormat="1" applyFont="1" applyFill="1" applyBorder="1" applyAlignment="1">
      <alignment horizontal="right" wrapText="1"/>
    </xf>
    <xf numFmtId="165" fontId="6" fillId="0" borderId="1" xfId="1" applyNumberFormat="1" applyFont="1" applyFill="1" applyBorder="1" applyAlignment="1">
      <alignment horizontal="right" wrapText="1"/>
    </xf>
    <xf numFmtId="0" fontId="0" fillId="0" borderId="0" xfId="0" applyFont="1"/>
    <xf numFmtId="0" fontId="2" fillId="0" borderId="0" xfId="0" applyFont="1"/>
    <xf numFmtId="0" fontId="7" fillId="0" borderId="0" xfId="0" applyFont="1"/>
    <xf numFmtId="3" fontId="7" fillId="0" borderId="1" xfId="0" applyNumberFormat="1" applyFont="1" applyFill="1" applyBorder="1" applyAlignment="1">
      <alignment horizontal="right" wrapText="1"/>
    </xf>
    <xf numFmtId="0" fontId="6" fillId="0" borderId="1" xfId="0" applyFont="1" applyFill="1" applyBorder="1" applyAlignment="1">
      <alignment horizontal="center" wrapText="1"/>
    </xf>
    <xf numFmtId="165" fontId="7" fillId="0" borderId="0" xfId="1" applyNumberFormat="1" applyFont="1" applyFill="1" applyAlignment="1">
      <alignment horizontal="right"/>
    </xf>
    <xf numFmtId="165" fontId="6" fillId="0" borderId="1" xfId="1" applyNumberFormat="1" applyFont="1" applyFill="1" applyBorder="1" applyAlignment="1">
      <alignment horizontal="center"/>
    </xf>
    <xf numFmtId="3" fontId="6" fillId="0" borderId="0" xfId="0" applyNumberFormat="1" applyFont="1" applyFill="1" applyBorder="1" applyAlignment="1">
      <alignment horizontal="right" wrapText="1"/>
    </xf>
    <xf numFmtId="3" fontId="6" fillId="0" borderId="1" xfId="0" applyNumberFormat="1" applyFont="1" applyFill="1" applyBorder="1" applyAlignment="1">
      <alignment horizontal="right" wrapText="1"/>
    </xf>
    <xf numFmtId="0" fontId="7" fillId="0" borderId="1" xfId="0" applyFont="1" applyFill="1" applyBorder="1" applyAlignment="1">
      <alignment horizontal="right" wrapText="1"/>
    </xf>
    <xf numFmtId="3" fontId="7" fillId="0" borderId="1" xfId="0" applyNumberFormat="1" applyFont="1" applyFill="1" applyBorder="1" applyAlignment="1">
      <alignment horizontal="center" wrapText="1"/>
    </xf>
    <xf numFmtId="0" fontId="2" fillId="0" borderId="0" xfId="0" applyFont="1" applyFill="1"/>
    <xf numFmtId="0" fontId="6" fillId="0" borderId="0" xfId="0" applyFont="1" applyFill="1" applyBorder="1" applyAlignment="1">
      <alignment horizontal="right" wrapText="1"/>
    </xf>
    <xf numFmtId="0" fontId="6" fillId="0" borderId="1" xfId="0" applyFont="1" applyFill="1" applyBorder="1" applyAlignment="1">
      <alignment horizontal="right" wrapText="1"/>
    </xf>
    <xf numFmtId="0" fontId="7" fillId="0" borderId="0" xfId="0" applyFont="1" applyFill="1"/>
    <xf numFmtId="0" fontId="7" fillId="0" borderId="1" xfId="0" applyFont="1" applyFill="1" applyBorder="1"/>
    <xf numFmtId="0" fontId="5" fillId="5" borderId="0" xfId="0" applyFont="1" applyFill="1" applyBorder="1" applyAlignment="1">
      <alignment wrapText="1"/>
    </xf>
    <xf numFmtId="3" fontId="5" fillId="5" borderId="0" xfId="0" applyNumberFormat="1" applyFont="1" applyFill="1" applyBorder="1" applyAlignment="1">
      <alignment horizontal="right" wrapText="1"/>
    </xf>
    <xf numFmtId="9" fontId="5" fillId="5" borderId="5" xfId="0" applyNumberFormat="1" applyFont="1" applyFill="1" applyBorder="1" applyAlignment="1">
      <alignment horizontal="right" wrapText="1"/>
    </xf>
    <xf numFmtId="3" fontId="5" fillId="5" borderId="5" xfId="0" applyNumberFormat="1" applyFont="1" applyFill="1" applyBorder="1" applyAlignment="1">
      <alignment horizontal="right" wrapText="1"/>
    </xf>
    <xf numFmtId="3" fontId="5" fillId="5" borderId="6" xfId="0" applyNumberFormat="1" applyFont="1" applyFill="1" applyBorder="1" applyAlignment="1">
      <alignment horizontal="right" wrapText="1"/>
    </xf>
    <xf numFmtId="166" fontId="7" fillId="0" borderId="0" xfId="1" applyNumberFormat="1" applyFont="1" applyFill="1" applyBorder="1" applyAlignment="1">
      <alignment horizontal="right"/>
    </xf>
    <xf numFmtId="3" fontId="7" fillId="0" borderId="0" xfId="0" applyNumberFormat="1" applyFont="1" applyFill="1" applyBorder="1" applyAlignment="1">
      <alignment horizontal="right" wrapText="1"/>
    </xf>
    <xf numFmtId="168" fontId="7" fillId="0" borderId="0" xfId="0" applyNumberFormat="1" applyFont="1" applyFill="1" applyBorder="1" applyAlignment="1">
      <alignment horizontal="right" wrapText="1"/>
    </xf>
    <xf numFmtId="166" fontId="11" fillId="6" borderId="0" xfId="0" applyNumberFormat="1" applyFont="1" applyFill="1" applyBorder="1" applyAlignment="1">
      <alignment horizontal="right" wrapText="1"/>
    </xf>
    <xf numFmtId="3" fontId="6" fillId="0" borderId="1" xfId="0" applyNumberFormat="1" applyFont="1" applyFill="1" applyBorder="1" applyAlignment="1">
      <alignment horizontal="center" wrapText="1"/>
    </xf>
    <xf numFmtId="165" fontId="7" fillId="0" borderId="0" xfId="1" applyNumberFormat="1" applyFont="1" applyFill="1"/>
    <xf numFmtId="165" fontId="7" fillId="0" borderId="1" xfId="1" applyNumberFormat="1" applyFont="1" applyFill="1" applyBorder="1"/>
    <xf numFmtId="168" fontId="7" fillId="0" borderId="1" xfId="0" applyNumberFormat="1" applyFont="1" applyFill="1" applyBorder="1" applyAlignment="1">
      <alignment horizontal="right" wrapText="1"/>
    </xf>
    <xf numFmtId="167" fontId="5" fillId="5" borderId="7" xfId="2" applyNumberFormat="1" applyFont="1" applyFill="1" applyBorder="1" applyAlignment="1">
      <alignment wrapText="1"/>
    </xf>
    <xf numFmtId="167" fontId="5" fillId="6" borderId="7" xfId="2" applyNumberFormat="1" applyFont="1" applyFill="1" applyBorder="1" applyAlignment="1">
      <alignment horizontal="right" wrapText="1"/>
    </xf>
    <xf numFmtId="167" fontId="5" fillId="6" borderId="8" xfId="2" applyNumberFormat="1" applyFont="1" applyFill="1" applyBorder="1" applyAlignment="1">
      <alignment horizontal="right" wrapText="1"/>
    </xf>
    <xf numFmtId="3" fontId="5" fillId="5" borderId="6" xfId="0" applyNumberFormat="1" applyFont="1" applyFill="1" applyBorder="1" applyAlignment="1">
      <alignment horizontal="center" wrapText="1"/>
    </xf>
    <xf numFmtId="0" fontId="4" fillId="0" borderId="0" xfId="0" applyFont="1" applyFill="1" applyBorder="1" applyAlignment="1">
      <alignment horizontal="center" vertical="center" wrapText="1"/>
    </xf>
    <xf numFmtId="0" fontId="5" fillId="5" borderId="2" xfId="0" applyFont="1" applyFill="1" applyBorder="1" applyAlignment="1">
      <alignment horizontal="right" wrapText="1"/>
    </xf>
    <xf numFmtId="0" fontId="4" fillId="3" borderId="1" xfId="0" applyFont="1" applyFill="1" applyBorder="1" applyAlignment="1">
      <alignment horizontal="center" wrapText="1"/>
    </xf>
    <xf numFmtId="0" fontId="4" fillId="2" borderId="0" xfId="0" applyFont="1" applyFill="1" applyBorder="1" applyAlignment="1">
      <alignment horizontal="center" wrapText="1"/>
    </xf>
    <xf numFmtId="0" fontId="2" fillId="7" borderId="0" xfId="0" applyFont="1" applyFill="1"/>
    <xf numFmtId="165" fontId="9" fillId="7" borderId="0" xfId="1" applyNumberFormat="1" applyFont="1" applyFill="1" applyBorder="1" applyAlignment="1">
      <alignment horizontal="right" wrapText="1"/>
    </xf>
    <xf numFmtId="0" fontId="2" fillId="7" borderId="0" xfId="0" applyFont="1" applyFill="1" applyAlignment="1">
      <alignment horizontal="right"/>
    </xf>
    <xf numFmtId="0" fontId="2" fillId="7" borderId="0" xfId="0" applyFont="1" applyFill="1" applyAlignment="1">
      <alignment horizontal="center"/>
    </xf>
    <xf numFmtId="3" fontId="9" fillId="7" borderId="0" xfId="0" applyNumberFormat="1" applyFont="1" applyFill="1" applyBorder="1" applyAlignment="1">
      <alignment horizontal="right" wrapText="1"/>
    </xf>
    <xf numFmtId="0" fontId="6" fillId="7" borderId="0" xfId="0" applyFont="1" applyFill="1" applyBorder="1" applyAlignment="1">
      <alignment wrapText="1"/>
    </xf>
    <xf numFmtId="0" fontId="0" fillId="7" borderId="0" xfId="0" applyFill="1"/>
    <xf numFmtId="0" fontId="0" fillId="7" borderId="0" xfId="0" applyFill="1" applyAlignment="1">
      <alignment horizontal="left"/>
    </xf>
    <xf numFmtId="0" fontId="0" fillId="7" borderId="0" xfId="0" applyFill="1" applyAlignment="1">
      <alignment horizontal="right"/>
    </xf>
    <xf numFmtId="0" fontId="0" fillId="7" borderId="0" xfId="0" applyFill="1" applyAlignment="1">
      <alignment horizontal="center"/>
    </xf>
    <xf numFmtId="169" fontId="0" fillId="7" borderId="0" xfId="0" applyNumberFormat="1" applyFill="1" applyAlignment="1">
      <alignment horizontal="right"/>
    </xf>
    <xf numFmtId="170" fontId="0" fillId="7" borderId="0" xfId="0" applyNumberFormat="1" applyFill="1" applyAlignment="1">
      <alignment horizontal="right"/>
    </xf>
    <xf numFmtId="165" fontId="7" fillId="7" borderId="0" xfId="1" applyNumberFormat="1" applyFont="1" applyFill="1" applyBorder="1" applyAlignment="1">
      <alignment horizontal="right" wrapText="1"/>
    </xf>
    <xf numFmtId="0" fontId="7" fillId="7" borderId="0" xfId="0" applyFont="1" applyFill="1" applyBorder="1" applyAlignment="1">
      <alignment horizontal="right" wrapText="1"/>
    </xf>
    <xf numFmtId="165" fontId="9" fillId="7" borderId="0" xfId="0" applyNumberFormat="1" applyFont="1" applyFill="1" applyBorder="1" applyAlignment="1">
      <alignment horizontal="right" wrapText="1"/>
    </xf>
    <xf numFmtId="0" fontId="9" fillId="7" borderId="0" xfId="0" applyFont="1" applyFill="1" applyBorder="1" applyAlignment="1">
      <alignment horizontal="right" wrapText="1"/>
    </xf>
    <xf numFmtId="0" fontId="4" fillId="7" borderId="0" xfId="0" applyFont="1" applyFill="1" applyBorder="1" applyAlignment="1">
      <alignment wrapText="1"/>
    </xf>
    <xf numFmtId="0" fontId="3" fillId="7" borderId="0" xfId="0" applyFont="1" applyFill="1"/>
    <xf numFmtId="0" fontId="7" fillId="0" borderId="7" xfId="0" applyFont="1" applyBorder="1" applyAlignment="1">
      <alignment wrapText="1"/>
    </xf>
    <xf numFmtId="165" fontId="7" fillId="0" borderId="7" xfId="1" applyNumberFormat="1" applyFont="1" applyBorder="1" applyAlignment="1">
      <alignment horizontal="right" wrapText="1"/>
    </xf>
    <xf numFmtId="9" fontId="10" fillId="0" borderId="7" xfId="0" applyNumberFormat="1" applyFont="1" applyBorder="1" applyAlignment="1">
      <alignment horizontal="right" wrapText="1"/>
    </xf>
    <xf numFmtId="165" fontId="7" fillId="0" borderId="7" xfId="1" applyNumberFormat="1" applyFont="1" applyBorder="1" applyAlignment="1">
      <alignment horizontal="left"/>
    </xf>
    <xf numFmtId="0" fontId="9" fillId="7" borderId="0" xfId="0" applyFont="1" applyFill="1"/>
    <xf numFmtId="167" fontId="7" fillId="0" borderId="0" xfId="2" applyNumberFormat="1" applyFont="1" applyFill="1" applyBorder="1" applyAlignment="1">
      <alignment horizontal="right" wrapText="1"/>
    </xf>
    <xf numFmtId="167" fontId="7" fillId="0" borderId="1" xfId="2" applyNumberFormat="1" applyFont="1" applyFill="1" applyBorder="1" applyAlignment="1">
      <alignment horizontal="right" wrapText="1"/>
    </xf>
    <xf numFmtId="167" fontId="6" fillId="0" borderId="0" xfId="2" applyNumberFormat="1" applyFont="1" applyFill="1" applyBorder="1" applyAlignment="1">
      <alignment horizontal="right" wrapText="1"/>
    </xf>
    <xf numFmtId="10" fontId="7" fillId="0" borderId="0" xfId="2" applyNumberFormat="1" applyFont="1" applyFill="1" applyBorder="1" applyAlignment="1">
      <alignment horizontal="right" wrapText="1"/>
    </xf>
    <xf numFmtId="167" fontId="14" fillId="8" borderId="0" xfId="2" applyNumberFormat="1" applyFont="1" applyFill="1" applyBorder="1" applyAlignment="1">
      <alignment horizontal="right" wrapText="1"/>
    </xf>
    <xf numFmtId="0" fontId="15" fillId="5" borderId="0" xfId="0" applyFont="1" applyFill="1"/>
    <xf numFmtId="0" fontId="4"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0" xfId="0" applyFont="1" applyFill="1" applyBorder="1" applyAlignment="1">
      <alignment horizontal="right" wrapText="1"/>
    </xf>
    <xf numFmtId="0" fontId="4" fillId="2" borderId="1" xfId="0" applyFont="1" applyFill="1" applyBorder="1" applyAlignment="1">
      <alignment horizontal="right" wrapText="1"/>
    </xf>
    <xf numFmtId="0" fontId="7" fillId="0" borderId="7" xfId="0" applyFont="1" applyBorder="1" applyAlignment="1">
      <alignment horizontal="center" wrapText="1"/>
    </xf>
    <xf numFmtId="0" fontId="8" fillId="0" borderId="7" xfId="0" applyFont="1" applyBorder="1" applyAlignment="1">
      <alignment horizontal="center"/>
    </xf>
    <xf numFmtId="0" fontId="7" fillId="0" borderId="7" xfId="0" applyFont="1" applyBorder="1" applyAlignment="1">
      <alignment horizontal="right" wrapText="1"/>
    </xf>
    <xf numFmtId="0" fontId="8" fillId="0" borderId="7" xfId="0" applyFont="1" applyBorder="1"/>
    <xf numFmtId="0" fontId="8" fillId="0" borderId="7" xfId="0" applyFont="1" applyBorder="1" applyAlignment="1">
      <alignment horizontal="left"/>
    </xf>
    <xf numFmtId="3" fontId="11" fillId="5" borderId="4" xfId="0" applyNumberFormat="1" applyFont="1" applyFill="1" applyBorder="1" applyAlignment="1">
      <alignment horizontal="right" wrapText="1"/>
    </xf>
    <xf numFmtId="0" fontId="9" fillId="0" borderId="7" xfId="0" applyFont="1" applyBorder="1" applyAlignment="1"/>
    <xf numFmtId="167" fontId="16" fillId="0" borderId="7" xfId="2" applyNumberFormat="1" applyFont="1" applyBorder="1" applyAlignment="1">
      <alignment wrapText="1"/>
    </xf>
    <xf numFmtId="167" fontId="16" fillId="0" borderId="10" xfId="2" applyNumberFormat="1" applyFont="1" applyFill="1" applyBorder="1" applyAlignment="1">
      <alignment horizontal="right" wrapText="1"/>
    </xf>
    <xf numFmtId="0" fontId="6" fillId="0" borderId="0" xfId="0" applyFont="1" applyFill="1" applyBorder="1" applyAlignment="1">
      <alignment horizontal="left"/>
    </xf>
    <xf numFmtId="0" fontId="11" fillId="5" borderId="0" xfId="0" applyFont="1" applyFill="1" applyBorder="1" applyAlignment="1">
      <alignment horizontal="left"/>
    </xf>
    <xf numFmtId="0" fontId="5" fillId="5" borderId="0" xfId="0" applyFont="1" applyFill="1" applyBorder="1" applyAlignment="1">
      <alignment horizontal="left"/>
    </xf>
    <xf numFmtId="167" fontId="11" fillId="9" borderId="0" xfId="2" applyNumberFormat="1" applyFont="1" applyFill="1" applyBorder="1" applyAlignment="1">
      <alignment horizontal="right" wrapText="1"/>
    </xf>
    <xf numFmtId="167" fontId="11" fillId="9" borderId="1" xfId="2" applyNumberFormat="1" applyFont="1" applyFill="1" applyBorder="1" applyAlignment="1">
      <alignment horizontal="right" wrapText="1"/>
    </xf>
    <xf numFmtId="166" fontId="11" fillId="9" borderId="0" xfId="0" applyNumberFormat="1" applyFont="1" applyFill="1" applyBorder="1" applyAlignment="1">
      <alignment horizontal="right" wrapText="1"/>
    </xf>
    <xf numFmtId="166" fontId="11" fillId="9" borderId="1" xfId="0" applyNumberFormat="1" applyFont="1" applyFill="1" applyBorder="1" applyAlignment="1">
      <alignment horizontal="right" wrapText="1"/>
    </xf>
    <xf numFmtId="0" fontId="5" fillId="5" borderId="3" xfId="0" applyFont="1" applyFill="1" applyBorder="1" applyAlignment="1">
      <alignment horizontal="right" wrapText="1"/>
    </xf>
    <xf numFmtId="2" fontId="0" fillId="0" borderId="0" xfId="0" applyNumberFormat="1"/>
    <xf numFmtId="0" fontId="0" fillId="0" borderId="0" xfId="0" applyAlignment="1">
      <alignment horizontal="center"/>
    </xf>
    <xf numFmtId="0" fontId="3" fillId="0" borderId="7" xfId="0" applyFont="1" applyBorder="1" applyAlignment="1">
      <alignment horizontal="center" vertical="center"/>
    </xf>
    <xf numFmtId="0" fontId="4" fillId="0" borderId="7" xfId="0" applyFont="1" applyFill="1" applyBorder="1" applyAlignment="1">
      <alignment horizontal="center" vertical="center"/>
    </xf>
    <xf numFmtId="0" fontId="13" fillId="0" borderId="7"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1"/>
          <c:cat>
            <c:strRef>
              <c:f>'Mismatch in ratios'!$A$3:$A$53</c:f>
              <c:strCache>
                <c:ptCount val="51"/>
                <c:pt idx="0">
                  <c:v>Alabama</c:v>
                </c:pt>
                <c:pt idx="1">
                  <c:v>Alaska</c:v>
                </c:pt>
                <c:pt idx="2">
                  <c:v>Arizona</c:v>
                </c:pt>
                <c:pt idx="3">
                  <c:v>Arkansas</c:v>
                </c:pt>
                <c:pt idx="4">
                  <c:v>California </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'Mismatch in ratios'!$C$3:$C$53</c:f>
              <c:numCache>
                <c:formatCode>0.00</c:formatCode>
                <c:ptCount val="51"/>
                <c:pt idx="0">
                  <c:v>19.611013656701719</c:v>
                </c:pt>
                <c:pt idx="1">
                  <c:v>0</c:v>
                </c:pt>
                <c:pt idx="2">
                  <c:v>-1.1572565955076899</c:v>
                </c:pt>
                <c:pt idx="3">
                  <c:v>10.025890639342066</c:v>
                </c:pt>
                <c:pt idx="4">
                  <c:v>3.676275309598747</c:v>
                </c:pt>
                <c:pt idx="5">
                  <c:v>2.8361792687327441</c:v>
                </c:pt>
                <c:pt idx="6">
                  <c:v>5.0180240545465518</c:v>
                </c:pt>
                <c:pt idx="7">
                  <c:v>4.7653162255994115</c:v>
                </c:pt>
                <c:pt idx="8">
                  <c:v>30.276456448150725</c:v>
                </c:pt>
                <c:pt idx="9">
                  <c:v>5.6970326524432124</c:v>
                </c:pt>
                <c:pt idx="10">
                  <c:v>15.757610587791005</c:v>
                </c:pt>
                <c:pt idx="11">
                  <c:v>0</c:v>
                </c:pt>
                <c:pt idx="12">
                  <c:v>0.37548496153492361</c:v>
                </c:pt>
                <c:pt idx="13">
                  <c:v>14.441674590708601</c:v>
                </c:pt>
                <c:pt idx="14">
                  <c:v>6.0845345697752631</c:v>
                </c:pt>
                <c:pt idx="15">
                  <c:v>1.8314257442162676</c:v>
                </c:pt>
                <c:pt idx="16">
                  <c:v>16.223355299909763</c:v>
                </c:pt>
                <c:pt idx="17">
                  <c:v>7.4862059545167305</c:v>
                </c:pt>
                <c:pt idx="18">
                  <c:v>20.071732443474801</c:v>
                </c:pt>
                <c:pt idx="19">
                  <c:v>0.67953762562623821</c:v>
                </c:pt>
                <c:pt idx="20">
                  <c:v>11.083253547617812</c:v>
                </c:pt>
                <c:pt idx="21">
                  <c:v>1.2408638865099935</c:v>
                </c:pt>
                <c:pt idx="22">
                  <c:v>27.20231158356523</c:v>
                </c:pt>
                <c:pt idx="23">
                  <c:v>2.9716571151980715</c:v>
                </c:pt>
                <c:pt idx="24">
                  <c:v>12.368453146184621</c:v>
                </c:pt>
                <c:pt idx="25">
                  <c:v>24.777047202283036</c:v>
                </c:pt>
                <c:pt idx="26">
                  <c:v>0</c:v>
                </c:pt>
                <c:pt idx="27">
                  <c:v>0</c:v>
                </c:pt>
                <c:pt idx="28">
                  <c:v>4.2823913502454705</c:v>
                </c:pt>
                <c:pt idx="29">
                  <c:v>0.80423709136441168</c:v>
                </c:pt>
                <c:pt idx="30">
                  <c:v>0</c:v>
                </c:pt>
                <c:pt idx="31">
                  <c:v>-1.3280198327962269</c:v>
                </c:pt>
                <c:pt idx="32">
                  <c:v>11.878710433875824</c:v>
                </c:pt>
                <c:pt idx="33">
                  <c:v>11.515486765321862</c:v>
                </c:pt>
                <c:pt idx="34">
                  <c:v>0</c:v>
                </c:pt>
                <c:pt idx="35">
                  <c:v>6.8986105058301037</c:v>
                </c:pt>
                <c:pt idx="36">
                  <c:v>0.29580167471352919</c:v>
                </c:pt>
                <c:pt idx="37">
                  <c:v>0.969023997447364</c:v>
                </c:pt>
                <c:pt idx="38">
                  <c:v>10.521756450353998</c:v>
                </c:pt>
                <c:pt idx="39">
                  <c:v>0.30342238923902615</c:v>
                </c:pt>
                <c:pt idx="40">
                  <c:v>19.64847336291205</c:v>
                </c:pt>
                <c:pt idx="41">
                  <c:v>0</c:v>
                </c:pt>
                <c:pt idx="42">
                  <c:v>18.755820822845962</c:v>
                </c:pt>
                <c:pt idx="43">
                  <c:v>0</c:v>
                </c:pt>
                <c:pt idx="44">
                  <c:v>0</c:v>
                </c:pt>
                <c:pt idx="45">
                  <c:v>-1.2168309385772611</c:v>
                </c:pt>
                <c:pt idx="46">
                  <c:v>4.3450273576459892</c:v>
                </c:pt>
                <c:pt idx="47">
                  <c:v>-0.31106277457364562</c:v>
                </c:pt>
                <c:pt idx="48">
                  <c:v>-3.7679031050507468</c:v>
                </c:pt>
                <c:pt idx="49">
                  <c:v>17.836560612616246</c:v>
                </c:pt>
                <c:pt idx="50">
                  <c:v>0</c:v>
                </c:pt>
              </c:numCache>
            </c:numRef>
          </c:val>
          <c:extLst>
            <c:ext xmlns:c14="http://schemas.microsoft.com/office/drawing/2007/8/2/chart" uri="{6F2FDCE9-48DA-4B69-8628-5D25D57E5C99}">
              <c14:invertSolidFillFmt>
                <c14:spPr xmlns:c14="http://schemas.microsoft.com/office/drawing/2007/8/2/chart">
                  <a:solidFill>
                    <a:srgbClr val="92D050"/>
                  </a:solidFill>
                  <a:ln>
                    <a:noFill/>
                  </a:ln>
                  <a:effectLst/>
                </c14:spPr>
              </c14:invertSolidFillFmt>
            </c:ext>
            <c:ext xmlns:c16="http://schemas.microsoft.com/office/drawing/2014/chart" uri="{C3380CC4-5D6E-409C-BE32-E72D297353CC}">
              <c16:uniqueId val="{00000000-4A14-4161-A8C7-5A9B13820635}"/>
            </c:ext>
          </c:extLst>
        </c:ser>
        <c:dLbls>
          <c:showLegendKey val="0"/>
          <c:showVal val="0"/>
          <c:showCatName val="0"/>
          <c:showSerName val="0"/>
          <c:showPercent val="0"/>
          <c:showBubbleSize val="0"/>
        </c:dLbls>
        <c:gapWidth val="219"/>
        <c:overlap val="-27"/>
        <c:axId val="543280096"/>
        <c:axId val="330220800"/>
      </c:barChart>
      <c:catAx>
        <c:axId val="5432800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20800"/>
        <c:crosses val="autoZero"/>
        <c:auto val="1"/>
        <c:lblAlgn val="ctr"/>
        <c:lblOffset val="100"/>
        <c:noMultiLvlLbl val="0"/>
      </c:catAx>
      <c:valAx>
        <c:axId val="330220800"/>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USA Discrepancies between COVID-19</a:t>
            </a:r>
            <a:r>
              <a:rPr lang="en-GB" baseline="0"/>
              <a:t> Deaths and Population Makeup by State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Asian</c:v>
          </c:tx>
          <c:spPr>
            <a:solidFill>
              <a:schemeClr val="accent1"/>
            </a:solidFill>
            <a:ln>
              <a:noFill/>
            </a:ln>
            <a:effectLst/>
          </c:spPr>
          <c:invertIfNegative val="0"/>
          <c:cat>
            <c:strRef>
              <c:f>'Filtered list'!$A$11:$A$51</c:f>
              <c:strCache>
                <c:ptCount val="41"/>
                <c:pt idx="0">
                  <c:v>Alabama</c:v>
                </c:pt>
                <c:pt idx="1">
                  <c:v>Arizona</c:v>
                </c:pt>
                <c:pt idx="2">
                  <c:v>Arkansas</c:v>
                </c:pt>
                <c:pt idx="3">
                  <c:v>California </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Nevada</c:v>
                </c:pt>
                <c:pt idx="25">
                  <c:v>New Hampshire</c:v>
                </c:pt>
                <c:pt idx="26">
                  <c:v>New Mexico</c:v>
                </c:pt>
                <c:pt idx="27">
                  <c:v>New York</c:v>
                </c:pt>
                <c:pt idx="28">
                  <c:v>North Carolina</c:v>
                </c:pt>
                <c:pt idx="29">
                  <c:v>Ohio</c:v>
                </c:pt>
                <c:pt idx="30">
                  <c:v>Oklahoma</c:v>
                </c:pt>
                <c:pt idx="31">
                  <c:v>Oregon</c:v>
                </c:pt>
                <c:pt idx="32">
                  <c:v>Pennsylvania</c:v>
                </c:pt>
                <c:pt idx="33">
                  <c:v>Rhode Island</c:v>
                </c:pt>
                <c:pt idx="34">
                  <c:v>South Carolina</c:v>
                </c:pt>
                <c:pt idx="35">
                  <c:v>Tennessee</c:v>
                </c:pt>
                <c:pt idx="36">
                  <c:v>Vermont</c:v>
                </c:pt>
                <c:pt idx="37">
                  <c:v>Virginia</c:v>
                </c:pt>
                <c:pt idx="38">
                  <c:v>Washington</c:v>
                </c:pt>
                <c:pt idx="39">
                  <c:v>West Virginia</c:v>
                </c:pt>
                <c:pt idx="40">
                  <c:v>Wisconsin</c:v>
                </c:pt>
              </c:strCache>
            </c:strRef>
          </c:cat>
          <c:val>
            <c:numRef>
              <c:f>'Filtered list'!$B$11:$B$51</c:f>
              <c:numCache>
                <c:formatCode>General</c:formatCode>
                <c:ptCount val="41"/>
                <c:pt idx="0">
                  <c:v>-0.92066622440561441</c:v>
                </c:pt>
                <c:pt idx="1">
                  <c:v>-2.2145948425092983</c:v>
                </c:pt>
                <c:pt idx="2">
                  <c:v>-0.49852624598619771</c:v>
                </c:pt>
                <c:pt idx="3">
                  <c:v>-0.41166875802070291</c:v>
                </c:pt>
                <c:pt idx="4">
                  <c:v>0.38485582944393326</c:v>
                </c:pt>
                <c:pt idx="5">
                  <c:v>-3.5254575784492452</c:v>
                </c:pt>
                <c:pt idx="6">
                  <c:v>-3.8998473587161695</c:v>
                </c:pt>
                <c:pt idx="7">
                  <c:v>-2.4092544819851196</c:v>
                </c:pt>
                <c:pt idx="8">
                  <c:v>-1.9177145285120538</c:v>
                </c:pt>
                <c:pt idx="9">
                  <c:v>-2.4727195489428055</c:v>
                </c:pt>
                <c:pt idx="10">
                  <c:v>0.42951431461292522</c:v>
                </c:pt>
                <c:pt idx="11">
                  <c:v>-0.82677011398573019</c:v>
                </c:pt>
                <c:pt idx="12">
                  <c:v>-1.7502137497117556</c:v>
                </c:pt>
                <c:pt idx="13">
                  <c:v>0.85721962610529401</c:v>
                </c:pt>
                <c:pt idx="14">
                  <c:v>0.4292069027799234</c:v>
                </c:pt>
                <c:pt idx="15">
                  <c:v>-4.293282805615372E-2</c:v>
                </c:pt>
                <c:pt idx="16">
                  <c:v>-0.91942350997731259</c:v>
                </c:pt>
                <c:pt idx="17">
                  <c:v>-1.1473366786112416</c:v>
                </c:pt>
                <c:pt idx="18">
                  <c:v>-2.2492843515647944</c:v>
                </c:pt>
                <c:pt idx="19">
                  <c:v>-4.1633978282158317</c:v>
                </c:pt>
                <c:pt idx="20">
                  <c:v>-2.0047360049964618</c:v>
                </c:pt>
                <c:pt idx="21">
                  <c:v>-0.98474930409181638</c:v>
                </c:pt>
                <c:pt idx="22">
                  <c:v>-0.86451500570896656</c:v>
                </c:pt>
                <c:pt idx="23">
                  <c:v>-1.9818485479034194</c:v>
                </c:pt>
                <c:pt idx="24">
                  <c:v>7.2586436657723423</c:v>
                </c:pt>
                <c:pt idx="25">
                  <c:v>-1.7032762101808048</c:v>
                </c:pt>
                <c:pt idx="26">
                  <c:v>-1.3252455571839472</c:v>
                </c:pt>
                <c:pt idx="27">
                  <c:v>-1.3429672309910323</c:v>
                </c:pt>
                <c:pt idx="28">
                  <c:v>-1.4206704588362269</c:v>
                </c:pt>
                <c:pt idx="29">
                  <c:v>-1.2693512572470858</c:v>
                </c:pt>
                <c:pt idx="30">
                  <c:v>-0.15154221661223927</c:v>
                </c:pt>
                <c:pt idx="31">
                  <c:v>-0.15981714922449972</c:v>
                </c:pt>
                <c:pt idx="32">
                  <c:v>-1.2729570095639131</c:v>
                </c:pt>
                <c:pt idx="33">
                  <c:v>-3.346022708464365</c:v>
                </c:pt>
                <c:pt idx="34">
                  <c:v>-1.5925841348967087</c:v>
                </c:pt>
                <c:pt idx="35">
                  <c:v>6.5276535241836145E-2</c:v>
                </c:pt>
                <c:pt idx="36">
                  <c:v>1.6779240312648473</c:v>
                </c:pt>
                <c:pt idx="37">
                  <c:v>-0.57516948726752459</c:v>
                </c:pt>
                <c:pt idx="38">
                  <c:v>-0.16100716537580939</c:v>
                </c:pt>
                <c:pt idx="39">
                  <c:v>-0.73711175790438976</c:v>
                </c:pt>
                <c:pt idx="40">
                  <c:v>2.1922257064227804E-2</c:v>
                </c:pt>
              </c:numCache>
            </c:numRef>
          </c:val>
          <c:extLst>
            <c:ext xmlns:c16="http://schemas.microsoft.com/office/drawing/2014/chart" uri="{C3380CC4-5D6E-409C-BE32-E72D297353CC}">
              <c16:uniqueId val="{00000000-1408-4152-B36F-6F8EE3ADEB2D}"/>
            </c:ext>
          </c:extLst>
        </c:ser>
        <c:ser>
          <c:idx val="1"/>
          <c:order val="1"/>
          <c:tx>
            <c:v>Black</c:v>
          </c:tx>
          <c:spPr>
            <a:solidFill>
              <a:srgbClr val="FF0000"/>
            </a:solidFill>
            <a:ln>
              <a:noFill/>
            </a:ln>
            <a:effectLst/>
          </c:spPr>
          <c:invertIfNegative val="0"/>
          <c:cat>
            <c:strRef>
              <c:f>'Filtered list'!$A$11:$A$51</c:f>
              <c:strCache>
                <c:ptCount val="41"/>
                <c:pt idx="0">
                  <c:v>Alabama</c:v>
                </c:pt>
                <c:pt idx="1">
                  <c:v>Arizona</c:v>
                </c:pt>
                <c:pt idx="2">
                  <c:v>Arkansas</c:v>
                </c:pt>
                <c:pt idx="3">
                  <c:v>California </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Nevada</c:v>
                </c:pt>
                <c:pt idx="25">
                  <c:v>New Hampshire</c:v>
                </c:pt>
                <c:pt idx="26">
                  <c:v>New Mexico</c:v>
                </c:pt>
                <c:pt idx="27">
                  <c:v>New York</c:v>
                </c:pt>
                <c:pt idx="28">
                  <c:v>North Carolina</c:v>
                </c:pt>
                <c:pt idx="29">
                  <c:v>Ohio</c:v>
                </c:pt>
                <c:pt idx="30">
                  <c:v>Oklahoma</c:v>
                </c:pt>
                <c:pt idx="31">
                  <c:v>Oregon</c:v>
                </c:pt>
                <c:pt idx="32">
                  <c:v>Pennsylvania</c:v>
                </c:pt>
                <c:pt idx="33">
                  <c:v>Rhode Island</c:v>
                </c:pt>
                <c:pt idx="34">
                  <c:v>South Carolina</c:v>
                </c:pt>
                <c:pt idx="35">
                  <c:v>Tennessee</c:v>
                </c:pt>
                <c:pt idx="36">
                  <c:v>Vermont</c:v>
                </c:pt>
                <c:pt idx="37">
                  <c:v>Virginia</c:v>
                </c:pt>
                <c:pt idx="38">
                  <c:v>Washington</c:v>
                </c:pt>
                <c:pt idx="39">
                  <c:v>West Virginia</c:v>
                </c:pt>
                <c:pt idx="40">
                  <c:v>Wisconsin</c:v>
                </c:pt>
              </c:strCache>
            </c:strRef>
          </c:cat>
          <c:val>
            <c:numRef>
              <c:f>'Filtered list'!$C$11:$C$51</c:f>
              <c:numCache>
                <c:formatCode>General</c:formatCode>
                <c:ptCount val="41"/>
                <c:pt idx="0">
                  <c:v>19.611013656701719</c:v>
                </c:pt>
                <c:pt idx="1">
                  <c:v>-1.1572565955076899</c:v>
                </c:pt>
                <c:pt idx="2">
                  <c:v>10.025890639342066</c:v>
                </c:pt>
                <c:pt idx="3">
                  <c:v>3.676275309598747</c:v>
                </c:pt>
                <c:pt idx="4">
                  <c:v>2.8361792687327441</c:v>
                </c:pt>
                <c:pt idx="5">
                  <c:v>5.0180240545465518</c:v>
                </c:pt>
                <c:pt idx="6">
                  <c:v>4.7653162255994115</c:v>
                </c:pt>
                <c:pt idx="7">
                  <c:v>30.276456448150725</c:v>
                </c:pt>
                <c:pt idx="8">
                  <c:v>5.6970326524432124</c:v>
                </c:pt>
                <c:pt idx="9">
                  <c:v>15.757610587791005</c:v>
                </c:pt>
                <c:pt idx="10">
                  <c:v>0.37548496153492361</c:v>
                </c:pt>
                <c:pt idx="11">
                  <c:v>14.441674590708601</c:v>
                </c:pt>
                <c:pt idx="12">
                  <c:v>6.0845345697752631</c:v>
                </c:pt>
                <c:pt idx="13">
                  <c:v>1.8314257442162676</c:v>
                </c:pt>
                <c:pt idx="14">
                  <c:v>16.223355299909763</c:v>
                </c:pt>
                <c:pt idx="15">
                  <c:v>7.4862059545167305</c:v>
                </c:pt>
                <c:pt idx="16">
                  <c:v>20.071732443474801</c:v>
                </c:pt>
                <c:pt idx="17">
                  <c:v>0.67953762562623821</c:v>
                </c:pt>
                <c:pt idx="18">
                  <c:v>11.083253547617812</c:v>
                </c:pt>
                <c:pt idx="19">
                  <c:v>1.2408638865099935</c:v>
                </c:pt>
                <c:pt idx="20">
                  <c:v>27.20231158356523</c:v>
                </c:pt>
                <c:pt idx="21">
                  <c:v>2.9716571151980715</c:v>
                </c:pt>
                <c:pt idx="22">
                  <c:v>12.368453146184621</c:v>
                </c:pt>
                <c:pt idx="23">
                  <c:v>24.777047202283036</c:v>
                </c:pt>
                <c:pt idx="24">
                  <c:v>4.2823913502454705</c:v>
                </c:pt>
                <c:pt idx="25">
                  <c:v>0.80423709136441168</c:v>
                </c:pt>
                <c:pt idx="26">
                  <c:v>-1.3280198327962269</c:v>
                </c:pt>
                <c:pt idx="27">
                  <c:v>11.878710433875824</c:v>
                </c:pt>
                <c:pt idx="28">
                  <c:v>11.515486765321862</c:v>
                </c:pt>
                <c:pt idx="29">
                  <c:v>6.8986105058301037</c:v>
                </c:pt>
                <c:pt idx="30">
                  <c:v>0.29580167471352919</c:v>
                </c:pt>
                <c:pt idx="31">
                  <c:v>0.969023997447364</c:v>
                </c:pt>
                <c:pt idx="32">
                  <c:v>10.521756450353998</c:v>
                </c:pt>
                <c:pt idx="33">
                  <c:v>0.30342238923902615</c:v>
                </c:pt>
                <c:pt idx="34">
                  <c:v>19.64847336291205</c:v>
                </c:pt>
                <c:pt idx="35">
                  <c:v>18.755820822845962</c:v>
                </c:pt>
                <c:pt idx="36">
                  <c:v>-1.2168309385772611</c:v>
                </c:pt>
                <c:pt idx="37">
                  <c:v>4.3450273576459892</c:v>
                </c:pt>
                <c:pt idx="38">
                  <c:v>-0.31106277457364562</c:v>
                </c:pt>
                <c:pt idx="39">
                  <c:v>-3.7679031050507468</c:v>
                </c:pt>
                <c:pt idx="40">
                  <c:v>17.836560612616246</c:v>
                </c:pt>
              </c:numCache>
            </c:numRef>
          </c:val>
          <c:extLst>
            <c:ext xmlns:c16="http://schemas.microsoft.com/office/drawing/2014/chart" uri="{C3380CC4-5D6E-409C-BE32-E72D297353CC}">
              <c16:uniqueId val="{00000001-1408-4152-B36F-6F8EE3ADEB2D}"/>
            </c:ext>
          </c:extLst>
        </c:ser>
        <c:ser>
          <c:idx val="2"/>
          <c:order val="2"/>
          <c:tx>
            <c:v>Latino</c:v>
          </c:tx>
          <c:spPr>
            <a:solidFill>
              <a:srgbClr val="00B0F0"/>
            </a:solidFill>
            <a:ln>
              <a:noFill/>
            </a:ln>
            <a:effectLst/>
          </c:spPr>
          <c:invertIfNegative val="0"/>
          <c:cat>
            <c:strRef>
              <c:f>'Filtered list'!$A$11:$A$51</c:f>
              <c:strCache>
                <c:ptCount val="41"/>
                <c:pt idx="0">
                  <c:v>Alabama</c:v>
                </c:pt>
                <c:pt idx="1">
                  <c:v>Arizona</c:v>
                </c:pt>
                <c:pt idx="2">
                  <c:v>Arkansas</c:v>
                </c:pt>
                <c:pt idx="3">
                  <c:v>California </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Nevada</c:v>
                </c:pt>
                <c:pt idx="25">
                  <c:v>New Hampshire</c:v>
                </c:pt>
                <c:pt idx="26">
                  <c:v>New Mexico</c:v>
                </c:pt>
                <c:pt idx="27">
                  <c:v>New York</c:v>
                </c:pt>
                <c:pt idx="28">
                  <c:v>North Carolina</c:v>
                </c:pt>
                <c:pt idx="29">
                  <c:v>Ohio</c:v>
                </c:pt>
                <c:pt idx="30">
                  <c:v>Oklahoma</c:v>
                </c:pt>
                <c:pt idx="31">
                  <c:v>Oregon</c:v>
                </c:pt>
                <c:pt idx="32">
                  <c:v>Pennsylvania</c:v>
                </c:pt>
                <c:pt idx="33">
                  <c:v>Rhode Island</c:v>
                </c:pt>
                <c:pt idx="34">
                  <c:v>South Carolina</c:v>
                </c:pt>
                <c:pt idx="35">
                  <c:v>Tennessee</c:v>
                </c:pt>
                <c:pt idx="36">
                  <c:v>Vermont</c:v>
                </c:pt>
                <c:pt idx="37">
                  <c:v>Virginia</c:v>
                </c:pt>
                <c:pt idx="38">
                  <c:v>Washington</c:v>
                </c:pt>
                <c:pt idx="39">
                  <c:v>West Virginia</c:v>
                </c:pt>
                <c:pt idx="40">
                  <c:v>Wisconsin</c:v>
                </c:pt>
              </c:strCache>
            </c:strRef>
          </c:cat>
          <c:val>
            <c:numRef>
              <c:f>'Filtered list'!$D$11:$D$51</c:f>
              <c:numCache>
                <c:formatCode>General</c:formatCode>
                <c:ptCount val="41"/>
                <c:pt idx="0">
                  <c:v>-1.0379328569869304</c:v>
                </c:pt>
                <c:pt idx="1">
                  <c:v>-5.3209325664007325</c:v>
                </c:pt>
                <c:pt idx="2">
                  <c:v>0.63192898768009576</c:v>
                </c:pt>
                <c:pt idx="3">
                  <c:v>3.0578062307033695</c:v>
                </c:pt>
                <c:pt idx="4">
                  <c:v>0.67295076525066555</c:v>
                </c:pt>
                <c:pt idx="5">
                  <c:v>-7.7889832488232269</c:v>
                </c:pt>
                <c:pt idx="6">
                  <c:v>-3.0188215246942276</c:v>
                </c:pt>
                <c:pt idx="7">
                  <c:v>1.9325666006058353</c:v>
                </c:pt>
                <c:pt idx="8">
                  <c:v>0.41663233459276472</c:v>
                </c:pt>
                <c:pt idx="9">
                  <c:v>-4.5465397135296177</c:v>
                </c:pt>
                <c:pt idx="10">
                  <c:v>-5.2349259245028037</c:v>
                </c:pt>
                <c:pt idx="11">
                  <c:v>3.6127742451059266</c:v>
                </c:pt>
                <c:pt idx="12">
                  <c:v>-5.0126794414143987</c:v>
                </c:pt>
                <c:pt idx="13">
                  <c:v>1.5436769669782857</c:v>
                </c:pt>
                <c:pt idx="14">
                  <c:v>0.71336269660227791</c:v>
                </c:pt>
                <c:pt idx="15">
                  <c:v>0.28630747176118521</c:v>
                </c:pt>
                <c:pt idx="16">
                  <c:v>-3.1542393087555696</c:v>
                </c:pt>
                <c:pt idx="17">
                  <c:v>-1.6744570398773466</c:v>
                </c:pt>
                <c:pt idx="18">
                  <c:v>0.69407010241293454</c:v>
                </c:pt>
                <c:pt idx="19">
                  <c:v>-5.2473636221868274</c:v>
                </c:pt>
                <c:pt idx="20">
                  <c:v>-3.1022680943665821</c:v>
                </c:pt>
                <c:pt idx="21">
                  <c:v>-1.8262705162730986</c:v>
                </c:pt>
                <c:pt idx="22">
                  <c:v>-1.269423562620102</c:v>
                </c:pt>
                <c:pt idx="23">
                  <c:v>-1.6596695166037339</c:v>
                </c:pt>
                <c:pt idx="24">
                  <c:v>-11.696259130374431</c:v>
                </c:pt>
                <c:pt idx="25">
                  <c:v>-0.7366308466841186</c:v>
                </c:pt>
                <c:pt idx="26">
                  <c:v>-33.89626135782698</c:v>
                </c:pt>
                <c:pt idx="27">
                  <c:v>7.4197121641443458</c:v>
                </c:pt>
                <c:pt idx="28">
                  <c:v>-0.17143614050073863</c:v>
                </c:pt>
                <c:pt idx="29">
                  <c:v>-1.7892569892073353</c:v>
                </c:pt>
                <c:pt idx="30">
                  <c:v>-7.2169046399755254</c:v>
                </c:pt>
                <c:pt idx="31">
                  <c:v>-0.5939785565216682</c:v>
                </c:pt>
                <c:pt idx="32">
                  <c:v>-1.7287849780649482</c:v>
                </c:pt>
                <c:pt idx="33">
                  <c:v>-5.5634997509071891</c:v>
                </c:pt>
                <c:pt idx="34">
                  <c:v>-1.5509323212146653</c:v>
                </c:pt>
                <c:pt idx="35">
                  <c:v>3.306458953882021</c:v>
                </c:pt>
                <c:pt idx="36">
                  <c:v>-1.9878684142877443</c:v>
                </c:pt>
                <c:pt idx="37">
                  <c:v>2.0655376874260361</c:v>
                </c:pt>
                <c:pt idx="38">
                  <c:v>-0.30071343175048226</c:v>
                </c:pt>
                <c:pt idx="39">
                  <c:v>-1.4159124436824688</c:v>
                </c:pt>
                <c:pt idx="40">
                  <c:v>4.7812284723279888</c:v>
                </c:pt>
              </c:numCache>
            </c:numRef>
          </c:val>
          <c:extLst>
            <c:ext xmlns:c16="http://schemas.microsoft.com/office/drawing/2014/chart" uri="{C3380CC4-5D6E-409C-BE32-E72D297353CC}">
              <c16:uniqueId val="{00000002-1408-4152-B36F-6F8EE3ADEB2D}"/>
            </c:ext>
          </c:extLst>
        </c:ser>
        <c:ser>
          <c:idx val="3"/>
          <c:order val="3"/>
          <c:tx>
            <c:v>White</c:v>
          </c:tx>
          <c:spPr>
            <a:solidFill>
              <a:srgbClr val="FFFF00"/>
            </a:solidFill>
            <a:ln>
              <a:noFill/>
            </a:ln>
            <a:effectLst/>
          </c:spPr>
          <c:invertIfNegative val="0"/>
          <c:cat>
            <c:strRef>
              <c:f>'Filtered list'!$A$11:$A$51</c:f>
              <c:strCache>
                <c:ptCount val="41"/>
                <c:pt idx="0">
                  <c:v>Alabama</c:v>
                </c:pt>
                <c:pt idx="1">
                  <c:v>Arizona</c:v>
                </c:pt>
                <c:pt idx="2">
                  <c:v>Arkansas</c:v>
                </c:pt>
                <c:pt idx="3">
                  <c:v>California </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Nevada</c:v>
                </c:pt>
                <c:pt idx="25">
                  <c:v>New Hampshire</c:v>
                </c:pt>
                <c:pt idx="26">
                  <c:v>New Mexico</c:v>
                </c:pt>
                <c:pt idx="27">
                  <c:v>New York</c:v>
                </c:pt>
                <c:pt idx="28">
                  <c:v>North Carolina</c:v>
                </c:pt>
                <c:pt idx="29">
                  <c:v>Ohio</c:v>
                </c:pt>
                <c:pt idx="30">
                  <c:v>Oklahoma</c:v>
                </c:pt>
                <c:pt idx="31">
                  <c:v>Oregon</c:v>
                </c:pt>
                <c:pt idx="32">
                  <c:v>Pennsylvania</c:v>
                </c:pt>
                <c:pt idx="33">
                  <c:v>Rhode Island</c:v>
                </c:pt>
                <c:pt idx="34">
                  <c:v>South Carolina</c:v>
                </c:pt>
                <c:pt idx="35">
                  <c:v>Tennessee</c:v>
                </c:pt>
                <c:pt idx="36">
                  <c:v>Vermont</c:v>
                </c:pt>
                <c:pt idx="37">
                  <c:v>Virginia</c:v>
                </c:pt>
                <c:pt idx="38">
                  <c:v>Washington</c:v>
                </c:pt>
                <c:pt idx="39">
                  <c:v>West Virginia</c:v>
                </c:pt>
                <c:pt idx="40">
                  <c:v>Wisconsin</c:v>
                </c:pt>
              </c:strCache>
            </c:strRef>
          </c:cat>
          <c:val>
            <c:numRef>
              <c:f>'Filtered list'!$E$11:$E$51</c:f>
              <c:numCache>
                <c:formatCode>General</c:formatCode>
                <c:ptCount val="41"/>
                <c:pt idx="0">
                  <c:v>-16.266492583163917</c:v>
                </c:pt>
                <c:pt idx="1">
                  <c:v>-6.3738152420470655</c:v>
                </c:pt>
                <c:pt idx="2">
                  <c:v>-19.323005070100518</c:v>
                </c:pt>
                <c:pt idx="3">
                  <c:v>-4.7119884750352394</c:v>
                </c:pt>
                <c:pt idx="4">
                  <c:v>-3.0154716105220691</c:v>
                </c:pt>
                <c:pt idx="5">
                  <c:v>7.8489764283567691</c:v>
                </c:pt>
                <c:pt idx="6">
                  <c:v>3.6765741136458474</c:v>
                </c:pt>
                <c:pt idx="7">
                  <c:v>-26.209218282411584</c:v>
                </c:pt>
                <c:pt idx="8">
                  <c:v>-4.040699059711983</c:v>
                </c:pt>
                <c:pt idx="9">
                  <c:v>-6.6286838750525767</c:v>
                </c:pt>
                <c:pt idx="10">
                  <c:v>4.791510689142175</c:v>
                </c:pt>
                <c:pt idx="11">
                  <c:v>-15.809383233949603</c:v>
                </c:pt>
                <c:pt idx="12">
                  <c:v>-12.93508754361542</c:v>
                </c:pt>
                <c:pt idx="13">
                  <c:v>-1.7441657079235617</c:v>
                </c:pt>
                <c:pt idx="14">
                  <c:v>-12.662989127417024</c:v>
                </c:pt>
                <c:pt idx="15">
                  <c:v>-5.3375759625886365</c:v>
                </c:pt>
                <c:pt idx="16">
                  <c:v>-15.637465445142595</c:v>
                </c:pt>
                <c:pt idx="17">
                  <c:v>3.8859015555594678</c:v>
                </c:pt>
                <c:pt idx="18">
                  <c:v>-6.9649040056909914</c:v>
                </c:pt>
                <c:pt idx="19">
                  <c:v>4.7993575178222558</c:v>
                </c:pt>
                <c:pt idx="20">
                  <c:v>-24.568837315630699</c:v>
                </c:pt>
                <c:pt idx="21">
                  <c:v>-8.5132252543063114E-2</c:v>
                </c:pt>
                <c:pt idx="22">
                  <c:v>-17.453859532103415</c:v>
                </c:pt>
                <c:pt idx="23">
                  <c:v>-22.128349598610107</c:v>
                </c:pt>
                <c:pt idx="24">
                  <c:v>2.4696830490215147</c:v>
                </c:pt>
                <c:pt idx="25">
                  <c:v>1.1049995905447862</c:v>
                </c:pt>
                <c:pt idx="26">
                  <c:v>-13.192277487013538</c:v>
                </c:pt>
                <c:pt idx="27">
                  <c:v>-22.391578458712058</c:v>
                </c:pt>
                <c:pt idx="28">
                  <c:v>-10.47993142540321</c:v>
                </c:pt>
                <c:pt idx="29">
                  <c:v>-3.1867931862312515</c:v>
                </c:pt>
                <c:pt idx="30">
                  <c:v>7.4064376053301073</c:v>
                </c:pt>
                <c:pt idx="31">
                  <c:v>-4.8511459715339322</c:v>
                </c:pt>
                <c:pt idx="32">
                  <c:v>-8.7484569694444616</c:v>
                </c:pt>
                <c:pt idx="33">
                  <c:v>10.562964144822129</c:v>
                </c:pt>
                <c:pt idx="34">
                  <c:v>-17.540513256986262</c:v>
                </c:pt>
                <c:pt idx="35">
                  <c:v>-20.800056914697308</c:v>
                </c:pt>
                <c:pt idx="36">
                  <c:v>0.54451114517871657</c:v>
                </c:pt>
                <c:pt idx="37">
                  <c:v>-10.05614784536516</c:v>
                </c:pt>
                <c:pt idx="38">
                  <c:v>1.378874685572995</c:v>
                </c:pt>
                <c:pt idx="39">
                  <c:v>7.9774309016564127</c:v>
                </c:pt>
                <c:pt idx="40">
                  <c:v>-14.904533483655946</c:v>
                </c:pt>
              </c:numCache>
            </c:numRef>
          </c:val>
          <c:extLst>
            <c:ext xmlns:c16="http://schemas.microsoft.com/office/drawing/2014/chart" uri="{C3380CC4-5D6E-409C-BE32-E72D297353CC}">
              <c16:uniqueId val="{00000003-1408-4152-B36F-6F8EE3ADEB2D}"/>
            </c:ext>
          </c:extLst>
        </c:ser>
        <c:dLbls>
          <c:showLegendKey val="0"/>
          <c:showVal val="0"/>
          <c:showCatName val="0"/>
          <c:showSerName val="0"/>
          <c:showPercent val="0"/>
          <c:showBubbleSize val="0"/>
        </c:dLbls>
        <c:gapWidth val="219"/>
        <c:overlap val="-27"/>
        <c:axId val="698147200"/>
        <c:axId val="627196048"/>
      </c:barChart>
      <c:catAx>
        <c:axId val="6981472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96048"/>
        <c:crosses val="autoZero"/>
        <c:auto val="1"/>
        <c:lblAlgn val="ctr"/>
        <c:lblOffset val="100"/>
        <c:noMultiLvlLbl val="0"/>
      </c:catAx>
      <c:valAx>
        <c:axId val="62719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Difference Between Percentage</a:t>
                </a:r>
                <a:r>
                  <a:rPr lang="en-GB" baseline="0"/>
                  <a:t> of Deaths and Population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4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63500</xdr:rowOff>
    </xdr:from>
    <xdr:to>
      <xdr:col>12</xdr:col>
      <xdr:colOff>596900</xdr:colOff>
      <xdr:row>61</xdr:row>
      <xdr:rowOff>19050</xdr:rowOff>
    </xdr:to>
    <xdr:grpSp>
      <xdr:nvGrpSpPr>
        <xdr:cNvPr id="4" name="Group 3">
          <a:extLst>
            <a:ext uri="{FF2B5EF4-FFF2-40B4-BE49-F238E27FC236}">
              <a16:creationId xmlns:a16="http://schemas.microsoft.com/office/drawing/2014/main" id="{51E192B9-BCCA-408E-A54E-82FD45CBE884}"/>
            </a:ext>
          </a:extLst>
        </xdr:cNvPr>
        <xdr:cNvGrpSpPr/>
      </xdr:nvGrpSpPr>
      <xdr:grpSpPr>
        <a:xfrm>
          <a:off x="63500" y="63500"/>
          <a:ext cx="7486650" cy="11576050"/>
          <a:chOff x="1841500" y="88900"/>
          <a:chExt cx="7848600" cy="11188700"/>
        </a:xfrm>
      </xdr:grpSpPr>
      <xdr:sp macro="" textlink="">
        <xdr:nvSpPr>
          <xdr:cNvPr id="2" name="TextBox 1">
            <a:extLst>
              <a:ext uri="{FF2B5EF4-FFF2-40B4-BE49-F238E27FC236}">
                <a16:creationId xmlns:a16="http://schemas.microsoft.com/office/drawing/2014/main" id="{568481F0-1C1D-418E-A800-3B3D9D46C919}"/>
              </a:ext>
            </a:extLst>
          </xdr:cNvPr>
          <xdr:cNvSpPr txBox="1"/>
        </xdr:nvSpPr>
        <xdr:spPr>
          <a:xfrm>
            <a:off x="1841500" y="88900"/>
            <a:ext cx="7848600" cy="1118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REQUIRED</a:t>
            </a:r>
            <a:r>
              <a:rPr lang="en-US" sz="1100" b="1" i="0" u="none" strike="noStrike" baseline="0">
                <a:solidFill>
                  <a:schemeClr val="dk1"/>
                </a:solidFill>
                <a:effectLst/>
                <a:latin typeface="+mn-lt"/>
                <a:ea typeface="+mn-ea"/>
                <a:cs typeface="+mn-cs"/>
              </a:rPr>
              <a:t> CITATION:</a:t>
            </a:r>
            <a:br>
              <a:rPr lang="en-US" sz="1100" b="1" i="0" u="none" strike="noStrike" baseline="0">
                <a:solidFill>
                  <a:schemeClr val="dk1"/>
                </a:solidFill>
                <a:effectLst/>
                <a:latin typeface="+mn-lt"/>
                <a:ea typeface="+mn-ea"/>
                <a:cs typeface="+mn-cs"/>
              </a:rPr>
            </a:br>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Source: APM Research Lab, Color of Coronavirus. </a:t>
            </a:r>
            <a:r>
              <a:rPr lang="en-US" sz="1100" b="0" i="0" u="sng" strike="noStrike">
                <a:solidFill>
                  <a:schemeClr val="dk1"/>
                </a:solidFill>
                <a:effectLst/>
                <a:latin typeface="+mn-lt"/>
                <a:ea typeface="+mn-ea"/>
                <a:cs typeface="+mn-cs"/>
                <a:hlinkClick xmlns:r="http://schemas.openxmlformats.org/officeDocument/2006/relationships" r:id=""/>
              </a:rPr>
              <a:t>https://www.apmresearchlab.org/covid/deaths-by-race</a:t>
            </a:r>
            <a:br>
              <a:rPr lang="en-US" sz="1100" b="0" i="0" u="sng" strike="noStrike">
                <a:solidFill>
                  <a:schemeClr val="dk1"/>
                </a:solidFill>
                <a:effectLst/>
                <a:latin typeface="+mn-lt"/>
                <a:ea typeface="+mn-ea"/>
                <a:cs typeface="+mn-cs"/>
              </a:rPr>
            </a:br>
            <a:br>
              <a:rPr lang="en-US" sz="1100" b="0" i="0" u="sng" strike="noStrike">
                <a:solidFill>
                  <a:schemeClr val="dk1"/>
                </a:solidFill>
                <a:effectLst/>
                <a:latin typeface="+mn-lt"/>
                <a:ea typeface="+mn-ea"/>
                <a:cs typeface="+mn-cs"/>
              </a:rPr>
            </a:br>
            <a:r>
              <a:rPr lang="en-US" sz="1100" b="0" i="0">
                <a:solidFill>
                  <a:schemeClr val="dk1"/>
                </a:solidFill>
                <a:effectLst/>
                <a:latin typeface="+mn-lt"/>
                <a:ea typeface="+mn-ea"/>
                <a:cs typeface="+mn-cs"/>
              </a:rPr>
              <a:t>Released July 7, 2020.</a:t>
            </a:r>
            <a:r>
              <a:rPr lang="en-US" sz="1100" b="0">
                <a:solidFill>
                  <a:schemeClr val="dk1"/>
                </a:solidFill>
                <a:effectLst/>
                <a:latin typeface="+mn-lt"/>
                <a:ea typeface="+mn-ea"/>
                <a:cs typeface="+mn-cs"/>
              </a:rPr>
              <a:t> </a:t>
            </a:r>
            <a:r>
              <a:rPr lang="en-US" b="0"/>
              <a:t> </a:t>
            </a:r>
          </a:p>
          <a:p>
            <a:endParaRPr lang="en-US" sz="1100" b="1"/>
          </a:p>
          <a:p>
            <a:br>
              <a:rPr lang="en-US" sz="1100" b="1"/>
            </a:br>
            <a:r>
              <a:rPr lang="en-US" sz="1100" b="1"/>
              <a:t>NOTES:</a:t>
            </a:r>
            <a:br>
              <a:rPr lang="en-US" sz="1100"/>
            </a:br>
            <a:endParaRPr lang="en-US" sz="1100"/>
          </a:p>
          <a:p>
            <a:r>
              <a:rPr lang="en-US" sz="1100"/>
              <a:t>Deaths of unknown race are excluded prior to calculating percentages and rates. Presumed or probable deaths due to COVID-19 are included here in our death counts. Many of the data sources have labeled their data preliminary. In some cases, percentages will differ from those given by health departments due to our method of excluding deaths with an unknown race from the denominator before calculating percentages. Additionally states employ varying collection methods regarding ethnicity data, which results in percentages summing to more than 100%. Where states have reported only percentages, we have estimated deaths by racial subgroups; these deaths may differ by small amounts from actual due to rounding errors. States can improve this reporting by releasing complete data.</a:t>
            </a:r>
          </a:p>
          <a:p>
            <a:r>
              <a:rPr lang="en-US" sz="1100"/>
              <a:t>Data for Indigenous, Native Hawaiian and Other Pacific Islanders, and other races are tallied separately in some states, but exist in "other" in other states, due to inconsistent reporting among states. </a:t>
            </a:r>
          </a:p>
          <a:p>
            <a:endParaRPr lang="en-US" sz="1100"/>
          </a:p>
          <a:p>
            <a:r>
              <a:rPr lang="en-US" sz="1100"/>
              <a:t>Mortality rates are presented in two ways in</a:t>
            </a:r>
            <a:r>
              <a:rPr lang="en-US" sz="1100" baseline="0"/>
              <a:t> this workbook</a:t>
            </a:r>
            <a:r>
              <a:rPr lang="en-US" sz="1100"/>
              <a:t>: 1) As "crude" rates, meaning no adjustment has been made to standardize varying age distributions in the populations. These are labeled "actual mortality rates," as they reflect the actual death rates experienced in the population groups. 2) As indirectly age-adjusted mortality rates. Because the White population is older on balance in nearly all locations, age-adjusting generally widens disparities between Whites and other populations.</a:t>
            </a:r>
          </a:p>
          <a:p>
            <a:endParaRPr lang="en-US" sz="1100"/>
          </a:p>
          <a:p>
            <a:r>
              <a:rPr lang="en-US" sz="1100"/>
              <a:t>To create our age-adjusted death rates by race and ethnicity, we first calculated an “expected” death rate for each race group by state and the nation overall. We did so by multiplying the latest national age-specific death rates from COVID-19 by age-specific population shares for each race group within each of the geographies (sourced from the 2018 American Community Survey). We then divided the crude death rates for each race and geography by the expected race-based death rate we calculated (resulting in Standard Mortality Ratios), and finally multiplied by the nationwide overall crude death rate. The result is an Indirect Adjusted Death Rate (IADR) of COVID-19 by race.</a:t>
            </a:r>
          </a:p>
          <a:p>
            <a:endParaRPr lang="en-US" sz="1100"/>
          </a:p>
          <a:p>
            <a:r>
              <a:rPr lang="en-US" sz="1100"/>
              <a:t>We indirectly adjusted these data for age because direct age-adjustment was not possible; timely and complete COVID-19 mortality data by race and age group is not being released for all or even most states. However, users are cautioned that indirect standardization is done to approximate the impact resulting from varying age distributions in cases because age-specific death rates are not available. Indirect standardization may deviate more from directly age-adjusted rates when comparing two populations that differ significantly in their age distribution, as race groups may. For this reason, data from individual states that are directly age-adjusted should be considered superior. For more on direct and indirect methods of standardization see this CDC publication:</a:t>
            </a:r>
            <a:r>
              <a:rPr lang="en-US" sz="1100" baseline="0"/>
              <a:t> https://www.cdc.gov/nchs/data/statnt/statnt06rv.pdf.</a:t>
            </a:r>
          </a:p>
          <a:p>
            <a:endParaRPr lang="en-US" sz="1100"/>
          </a:p>
          <a:p>
            <a:br>
              <a:rPr lang="en-US" sz="1100"/>
            </a:br>
            <a:br>
              <a:rPr lang="en-US" sz="1100" b="1"/>
            </a:br>
            <a:r>
              <a:rPr lang="en-US" sz="1100" b="1"/>
              <a:t>SOURCES:</a:t>
            </a:r>
            <a:br>
              <a:rPr lang="en-US" sz="1100"/>
            </a:br>
            <a:endParaRPr lang="en-US" sz="1100"/>
          </a:p>
          <a:p>
            <a:r>
              <a:rPr lang="en-US" sz="1100"/>
              <a:t>State and local health department or other governmental reporting bodies publicly reporting online. Data from the following states,</a:t>
            </a:r>
            <a:r>
              <a:rPr lang="en-US" sz="1100" baseline="0"/>
              <a:t> however, was obtained from the National Center for Health Statistics, U.S. Centers for Disease Control and Prevention (CDC): Hawaii, Nebraska, North Dakota, South Dakota, Texas and West Virginia. This CDC data is lagged and has a high degree of data suppression, but was used in place of poor or no reporting directly by states. In addition, we have used the CDC estimate of only Asian deaths in Florida, parsing them from the "Other" data publicly reported by the state.</a:t>
            </a:r>
            <a:r>
              <a:rPr lang="en-US" sz="1100"/>
              <a:t> </a:t>
            </a:r>
          </a:p>
          <a:p>
            <a:endParaRPr lang="en-US" sz="1100"/>
          </a:p>
          <a:p>
            <a:r>
              <a:rPr lang="en-US" sz="1100"/>
              <a:t>Data collection and rate/percentage</a:t>
            </a:r>
            <a:r>
              <a:rPr lang="en-US" sz="1100" baseline="0"/>
              <a:t> </a:t>
            </a:r>
            <a:r>
              <a:rPr lang="en-US" sz="1100"/>
              <a:t>calculations</a:t>
            </a:r>
            <a:r>
              <a:rPr lang="en-US" sz="1100" baseline="0"/>
              <a:t> by APM Research Lab. </a:t>
            </a:r>
            <a:br>
              <a:rPr lang="en-US" sz="1100"/>
            </a:br>
            <a:endParaRPr lang="en-US" sz="1100"/>
          </a:p>
          <a:p>
            <a:r>
              <a:rPr lang="en-US" sz="1100"/>
              <a:t>Estimates from </a:t>
            </a:r>
            <a:r>
              <a:rPr lang="en-US" sz="1100" i="0"/>
              <a:t>the U.S. Census Bureau's 2018 (latest) American Community Survey (ACS) estimates were used for calculations regarding rates</a:t>
            </a:r>
            <a:r>
              <a:rPr lang="en-US" sz="1100" i="0" baseline="0"/>
              <a:t> and </a:t>
            </a:r>
            <a:r>
              <a:rPr lang="en-US" sz="1100" i="0"/>
              <a:t>population shares by race/ethnicity. The ACS is</a:t>
            </a:r>
            <a:r>
              <a:rPr lang="en-US" sz="1100" i="0" baseline="0"/>
              <a:t> preferred over Population Estimates because of their inclusion of "some other race" and multiracial categories, consistent with the death data (numerators) provided by most states.</a:t>
            </a:r>
            <a:r>
              <a:rPr lang="en-US" sz="1100" i="0"/>
              <a:t> We have aligned population data with each geography's method of collecting and reporting data </a:t>
            </a:r>
            <a:r>
              <a:rPr lang="en-US" sz="1100" b="0" i="0">
                <a:solidFill>
                  <a:schemeClr val="dk1"/>
                </a:solidFill>
                <a:effectLst/>
                <a:latin typeface="+mn-lt"/>
                <a:ea typeface="+mn-ea"/>
                <a:cs typeface="+mn-cs"/>
              </a:rPr>
              <a:t>where possible (i.e., if Latino ethnicity is overlapping with race or discrete, whether race groups are reported "alone" or "alone or in combination," and Asian and Pacific Islander merged groups).</a:t>
            </a:r>
          </a:p>
          <a:p>
            <a:endParaRPr lang="en-US" sz="1100"/>
          </a:p>
          <a:p>
            <a:r>
              <a:rPr lang="en-US" sz="1100">
                <a:solidFill>
                  <a:sysClr val="windowText" lastClr="000000"/>
                </a:solidFill>
              </a:rPr>
              <a:t>For more information, questions or feedback,</a:t>
            </a:r>
            <a:r>
              <a:rPr lang="en-US" sz="1100" baseline="0">
                <a:solidFill>
                  <a:sysClr val="windowText" lastClr="000000"/>
                </a:solidFill>
              </a:rPr>
              <a:t> please</a:t>
            </a:r>
            <a:r>
              <a:rPr lang="en-US" sz="1100">
                <a:solidFill>
                  <a:sysClr val="windowText" lastClr="000000"/>
                </a:solidFill>
              </a:rPr>
              <a:t> contact us at info@apmresearchlab.org.</a:t>
            </a:r>
            <a:r>
              <a:rPr lang="en-US" sz="1100" baseline="0">
                <a:solidFill>
                  <a:sysClr val="windowText" lastClr="000000"/>
                </a:solidFill>
              </a:rPr>
              <a:t> </a:t>
            </a:r>
            <a:endParaRPr lang="en-US" sz="1100">
              <a:solidFill>
                <a:sysClr val="windowText" lastClr="000000"/>
              </a:solidFill>
            </a:endParaRPr>
          </a:p>
          <a:p>
            <a:endParaRPr lang="en-US" sz="1100">
              <a:solidFill>
                <a:srgbClr val="FF0000"/>
              </a:solidFill>
            </a:endParaRPr>
          </a:p>
          <a:p>
            <a:endParaRPr lang="en-US" sz="1100"/>
          </a:p>
        </xdr:txBody>
      </xdr:sp>
      <xdr:pic>
        <xdr:nvPicPr>
          <xdr:cNvPr id="3" name="Picture 2">
            <a:extLst>
              <a:ext uri="{FF2B5EF4-FFF2-40B4-BE49-F238E27FC236}">
                <a16:creationId xmlns:a16="http://schemas.microsoft.com/office/drawing/2014/main" id="{94F235D1-6A83-4702-BC4C-9C2900F80707}"/>
              </a:ext>
            </a:extLst>
          </xdr:cNvPr>
          <xdr:cNvPicPr>
            <a:picLocks noChangeAspect="1"/>
          </xdr:cNvPicPr>
        </xdr:nvPicPr>
        <xdr:blipFill>
          <a:blip xmlns:r="http://schemas.openxmlformats.org/officeDocument/2006/relationships" r:embed="rId1"/>
          <a:stretch>
            <a:fillRect/>
          </a:stretch>
        </xdr:blipFill>
        <xdr:spPr>
          <a:xfrm>
            <a:off x="1873251" y="177801"/>
            <a:ext cx="1911349" cy="79405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7056</xdr:colOff>
      <xdr:row>56</xdr:row>
      <xdr:rowOff>7055</xdr:rowOff>
    </xdr:from>
    <xdr:to>
      <xdr:col>0</xdr:col>
      <xdr:colOff>1881932</xdr:colOff>
      <xdr:row>60</xdr:row>
      <xdr:rowOff>49388</xdr:rowOff>
    </xdr:to>
    <xdr:pic>
      <xdr:nvPicPr>
        <xdr:cNvPr id="4" name="Picture 3">
          <a:extLst>
            <a:ext uri="{FF2B5EF4-FFF2-40B4-BE49-F238E27FC236}">
              <a16:creationId xmlns:a16="http://schemas.microsoft.com/office/drawing/2014/main" id="{59BB5598-DD4E-4C45-8DF8-B0561D5CD843}"/>
            </a:ext>
          </a:extLst>
        </xdr:cNvPr>
        <xdr:cNvPicPr>
          <a:picLocks noChangeAspect="1"/>
        </xdr:cNvPicPr>
      </xdr:nvPicPr>
      <xdr:blipFill>
        <a:blip xmlns:r="http://schemas.openxmlformats.org/officeDocument/2006/relationships" r:embed="rId1"/>
        <a:stretch>
          <a:fillRect/>
        </a:stretch>
      </xdr:blipFill>
      <xdr:spPr>
        <a:xfrm>
          <a:off x="7056" y="10406944"/>
          <a:ext cx="1874876" cy="7761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514349</xdr:colOff>
      <xdr:row>18</xdr:row>
      <xdr:rowOff>47625</xdr:rowOff>
    </xdr:from>
    <xdr:to>
      <xdr:col>27</xdr:col>
      <xdr:colOff>409575</xdr:colOff>
      <xdr:row>50</xdr:row>
      <xdr:rowOff>38100</xdr:rowOff>
    </xdr:to>
    <xdr:graphicFrame macro="">
      <xdr:nvGraphicFramePr>
        <xdr:cNvPr id="2" name="Chart 1">
          <a:extLst>
            <a:ext uri="{FF2B5EF4-FFF2-40B4-BE49-F238E27FC236}">
              <a16:creationId xmlns:a16="http://schemas.microsoft.com/office/drawing/2014/main" id="{52320146-8766-4338-B212-9C07342D1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457201</xdr:colOff>
      <xdr:row>26</xdr:row>
      <xdr:rowOff>144780</xdr:rowOff>
    </xdr:from>
    <xdr:to>
      <xdr:col>21</xdr:col>
      <xdr:colOff>548641</xdr:colOff>
      <xdr:row>59</xdr:row>
      <xdr:rowOff>22859</xdr:rowOff>
    </xdr:to>
    <xdr:graphicFrame macro="">
      <xdr:nvGraphicFramePr>
        <xdr:cNvPr id="2" name="Chart 1">
          <a:extLst>
            <a:ext uri="{FF2B5EF4-FFF2-40B4-BE49-F238E27FC236}">
              <a16:creationId xmlns:a16="http://schemas.microsoft.com/office/drawing/2014/main" id="{51199BA0-81A6-4873-BA52-3DD8A07CE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39437-E145-48BF-9C26-2034345C53C2}">
  <dimension ref="A1"/>
  <sheetViews>
    <sheetView workbookViewId="0"/>
  </sheetViews>
  <sheetFormatPr defaultColWidth="8.7109375" defaultRowHeight="15" x14ac:dyDescent="0.25"/>
  <cols>
    <col min="1" max="16384" width="8.7109375" style="64"/>
  </cols>
  <sheetData>
    <row r="1" spans="1:1" x14ac:dyDescent="0.25">
      <c r="A1" s="8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9A068-EF80-4BB3-AF9E-802776F328B7}">
  <sheetPr>
    <tabColor theme="9" tint="-0.249977111117893"/>
  </sheetPr>
  <dimension ref="A1:AO60"/>
  <sheetViews>
    <sheetView zoomScale="90" zoomScaleNormal="90" workbookViewId="0">
      <pane xSplit="1" ySplit="2" topLeftCell="S24" activePane="bottomRight" state="frozen"/>
      <selection pane="topRight" activeCell="F1" sqref="F1"/>
      <selection pane="bottomLeft" activeCell="A3" sqref="A3"/>
      <selection pane="bottomRight" activeCell="AN38" sqref="AN38"/>
    </sheetView>
  </sheetViews>
  <sheetFormatPr defaultColWidth="8.7109375" defaultRowHeight="15" x14ac:dyDescent="0.25"/>
  <cols>
    <col min="1" max="1" width="28.140625" style="64" customWidth="1"/>
    <col min="2" max="2" width="11" style="66" customWidth="1"/>
    <col min="3" max="3" width="13.42578125" style="66" customWidth="1"/>
    <col min="4" max="4" width="11" style="66" customWidth="1"/>
    <col min="5" max="5" width="14.42578125" style="66" customWidth="1"/>
    <col min="6" max="6" width="14.28515625" style="67" customWidth="1"/>
    <col min="7" max="12" width="9.5703125" style="66" customWidth="1"/>
    <col min="13" max="13" width="11" style="66" customWidth="1"/>
    <col min="14" max="20" width="9.5703125" style="64" customWidth="1"/>
    <col min="21" max="26" width="9.42578125" style="64" customWidth="1"/>
    <col min="27" max="39" width="10.85546875" style="64" customWidth="1"/>
    <col min="40" max="40" width="53.140625" style="65" customWidth="1"/>
    <col min="41" max="41" width="52.7109375" style="64" customWidth="1"/>
    <col min="42" max="16384" width="8.7109375" style="64"/>
  </cols>
  <sheetData>
    <row r="1" spans="1:41" s="3" customFormat="1" ht="48.95" customHeight="1" x14ac:dyDescent="0.25">
      <c r="A1" s="54" t="s">
        <v>165</v>
      </c>
      <c r="B1" s="1"/>
      <c r="C1" s="1"/>
      <c r="D1" s="1"/>
      <c r="E1" s="1"/>
      <c r="F1" s="2"/>
      <c r="G1" s="111" t="s">
        <v>56</v>
      </c>
      <c r="H1" s="111"/>
      <c r="I1" s="111"/>
      <c r="J1" s="111"/>
      <c r="K1" s="111"/>
      <c r="L1" s="111"/>
      <c r="M1" s="111"/>
      <c r="N1" s="111" t="s">
        <v>58</v>
      </c>
      <c r="O1" s="111"/>
      <c r="P1" s="111"/>
      <c r="Q1" s="111"/>
      <c r="R1" s="111"/>
      <c r="S1" s="111"/>
      <c r="T1" s="111"/>
      <c r="U1" s="111" t="s">
        <v>59</v>
      </c>
      <c r="V1" s="111"/>
      <c r="W1" s="111"/>
      <c r="X1" s="111"/>
      <c r="Y1" s="111"/>
      <c r="Z1" s="111"/>
      <c r="AA1" s="112" t="s">
        <v>164</v>
      </c>
      <c r="AB1" s="112"/>
      <c r="AC1" s="112"/>
      <c r="AD1" s="112"/>
      <c r="AE1" s="112"/>
      <c r="AF1" s="112"/>
      <c r="AG1" s="112"/>
      <c r="AH1" s="112" t="s">
        <v>166</v>
      </c>
      <c r="AI1" s="112"/>
      <c r="AJ1" s="112"/>
      <c r="AK1" s="112"/>
      <c r="AL1" s="112"/>
      <c r="AM1" s="112"/>
      <c r="AN1" s="110" t="s">
        <v>97</v>
      </c>
      <c r="AO1" s="110"/>
    </row>
    <row r="2" spans="1:41" customFormat="1" ht="42.6" customHeight="1" x14ac:dyDescent="0.25">
      <c r="A2" s="4" t="s">
        <v>0</v>
      </c>
      <c r="B2" s="57" t="s">
        <v>53</v>
      </c>
      <c r="C2" s="57" t="s">
        <v>1</v>
      </c>
      <c r="D2" s="57" t="s">
        <v>54</v>
      </c>
      <c r="E2" s="57" t="s">
        <v>55</v>
      </c>
      <c r="F2" s="56" t="s">
        <v>2</v>
      </c>
      <c r="G2" s="55" t="s">
        <v>3</v>
      </c>
      <c r="H2" s="55" t="s">
        <v>4</v>
      </c>
      <c r="I2" s="55" t="s">
        <v>6</v>
      </c>
      <c r="J2" s="55" t="s">
        <v>7</v>
      </c>
      <c r="K2" s="55" t="s">
        <v>8</v>
      </c>
      <c r="L2" s="55" t="s">
        <v>5</v>
      </c>
      <c r="M2" s="55" t="s">
        <v>168</v>
      </c>
      <c r="N2" s="7" t="s">
        <v>3</v>
      </c>
      <c r="O2" s="7" t="s">
        <v>4</v>
      </c>
      <c r="P2" s="7" t="s">
        <v>6</v>
      </c>
      <c r="Q2" s="7" t="s">
        <v>7</v>
      </c>
      <c r="R2" s="7" t="s">
        <v>8</v>
      </c>
      <c r="S2" s="7" t="s">
        <v>5</v>
      </c>
      <c r="T2" s="7" t="s">
        <v>168</v>
      </c>
      <c r="U2" s="89" t="s">
        <v>3</v>
      </c>
      <c r="V2" s="89" t="s">
        <v>4</v>
      </c>
      <c r="W2" s="89" t="s">
        <v>6</v>
      </c>
      <c r="X2" s="89" t="s">
        <v>7</v>
      </c>
      <c r="Y2" s="89" t="s">
        <v>8</v>
      </c>
      <c r="Z2" s="90" t="s">
        <v>5</v>
      </c>
      <c r="AA2" s="55" t="s">
        <v>99</v>
      </c>
      <c r="AB2" s="55" t="s">
        <v>3</v>
      </c>
      <c r="AC2" s="55" t="s">
        <v>4</v>
      </c>
      <c r="AD2" s="55" t="s">
        <v>52</v>
      </c>
      <c r="AE2" s="55" t="s">
        <v>7</v>
      </c>
      <c r="AF2" s="55" t="s">
        <v>8</v>
      </c>
      <c r="AG2" s="107" t="s">
        <v>5</v>
      </c>
      <c r="AH2" s="5" t="s">
        <v>3</v>
      </c>
      <c r="AI2" s="5" t="s">
        <v>4</v>
      </c>
      <c r="AJ2" s="5" t="s">
        <v>52</v>
      </c>
      <c r="AK2" s="5" t="s">
        <v>7</v>
      </c>
      <c r="AL2" s="5" t="s">
        <v>8</v>
      </c>
      <c r="AM2" s="6" t="s">
        <v>5</v>
      </c>
      <c r="AN2" s="87" t="s">
        <v>60</v>
      </c>
      <c r="AO2" s="88" t="s">
        <v>62</v>
      </c>
    </row>
    <row r="3" spans="1:41" s="13" customFormat="1" ht="15.95" customHeight="1" x14ac:dyDescent="0.25">
      <c r="A3" s="8" t="s">
        <v>10</v>
      </c>
      <c r="B3" s="17">
        <v>1033</v>
      </c>
      <c r="C3" s="17">
        <v>973</v>
      </c>
      <c r="D3" s="17">
        <v>60</v>
      </c>
      <c r="E3" s="10">
        <v>0.94191674733785091</v>
      </c>
      <c r="F3" s="31" t="s">
        <v>11</v>
      </c>
      <c r="G3" s="19"/>
      <c r="H3" s="19">
        <v>4</v>
      </c>
      <c r="I3" s="11">
        <v>451</v>
      </c>
      <c r="J3" s="11">
        <v>32</v>
      </c>
      <c r="K3" s="11">
        <v>500</v>
      </c>
      <c r="L3" s="11"/>
      <c r="M3" s="12">
        <v>18</v>
      </c>
      <c r="N3" s="81">
        <v>0</v>
      </c>
      <c r="O3" s="81">
        <v>4.1109969167523125E-3</v>
      </c>
      <c r="P3" s="81">
        <v>0.4635149023638232</v>
      </c>
      <c r="Q3" s="81">
        <v>3.28879753340185E-2</v>
      </c>
      <c r="R3" s="81">
        <v>0.51387461459403905</v>
      </c>
      <c r="S3" s="81">
        <v>0</v>
      </c>
      <c r="T3" s="82">
        <v>1.8499486125385406E-2</v>
      </c>
      <c r="U3" s="81">
        <v>4.5138261627608424E-3</v>
      </c>
      <c r="V3" s="81">
        <v>1.3317659160808458E-2</v>
      </c>
      <c r="W3" s="81">
        <v>0.267404765796806</v>
      </c>
      <c r="X3" s="81">
        <v>4.3267303903887805E-2</v>
      </c>
      <c r="Y3" s="81">
        <v>0.67653954042567821</v>
      </c>
      <c r="Z3" s="82"/>
      <c r="AA3" s="42">
        <v>19.906417333845351</v>
      </c>
      <c r="AB3" s="44"/>
      <c r="AC3" s="44"/>
      <c r="AD3" s="44">
        <v>34.50544742318521</v>
      </c>
      <c r="AE3" s="44">
        <v>15.1310967680923</v>
      </c>
      <c r="AF3" s="44">
        <v>15.120184296902359</v>
      </c>
      <c r="AG3" s="49"/>
      <c r="AH3" s="44"/>
      <c r="AI3" s="44"/>
      <c r="AJ3" s="44">
        <v>45.128717432079966</v>
      </c>
      <c r="AK3" s="44">
        <v>44.977604751971285</v>
      </c>
      <c r="AL3" s="44">
        <v>12.661305948935949</v>
      </c>
      <c r="AM3" s="49"/>
      <c r="AN3" s="100" t="s">
        <v>118</v>
      </c>
      <c r="AO3" s="100" t="s">
        <v>63</v>
      </c>
    </row>
    <row r="4" spans="1:41" s="13" customFormat="1" ht="15.95" customHeight="1" x14ac:dyDescent="0.25">
      <c r="A4" s="8" t="s">
        <v>12</v>
      </c>
      <c r="B4" s="17">
        <v>17</v>
      </c>
      <c r="C4" s="17">
        <v>17</v>
      </c>
      <c r="D4" s="17">
        <v>0</v>
      </c>
      <c r="E4" s="10">
        <v>1</v>
      </c>
      <c r="F4" s="14" t="s">
        <v>11</v>
      </c>
      <c r="G4" s="19">
        <v>3</v>
      </c>
      <c r="H4" s="19">
        <v>2</v>
      </c>
      <c r="I4" s="11"/>
      <c r="J4" s="11"/>
      <c r="K4" s="11">
        <v>11</v>
      </c>
      <c r="L4" s="11">
        <v>1</v>
      </c>
      <c r="M4" s="12"/>
      <c r="N4" s="81">
        <v>0.17647058823529413</v>
      </c>
      <c r="O4" s="81">
        <v>0.11764705882352941</v>
      </c>
      <c r="P4" s="81">
        <v>0</v>
      </c>
      <c r="Q4" s="81">
        <v>0</v>
      </c>
      <c r="R4" s="81">
        <v>0.6470588235294118</v>
      </c>
      <c r="S4" s="81">
        <v>5.8823529411764705E-2</v>
      </c>
      <c r="T4" s="82">
        <v>0</v>
      </c>
      <c r="U4" s="81">
        <v>0.15102422169728166</v>
      </c>
      <c r="V4" s="81">
        <v>6.289477895090842E-2</v>
      </c>
      <c r="W4" s="81">
        <v>3.4168296182187523E-2</v>
      </c>
      <c r="X4" s="81">
        <v>7.1964015957951724E-2</v>
      </c>
      <c r="Y4" s="81">
        <v>0.64351850596253513</v>
      </c>
      <c r="Z4" s="82">
        <v>1.0791415685115224E-2</v>
      </c>
      <c r="AA4" s="42">
        <v>2.3052785454506006</v>
      </c>
      <c r="AB4" s="44"/>
      <c r="AC4" s="44"/>
      <c r="AD4" s="44"/>
      <c r="AE4" s="44"/>
      <c r="AF4" s="44"/>
      <c r="AG4" s="49"/>
      <c r="AH4" s="44"/>
      <c r="AI4" s="44"/>
      <c r="AJ4" s="44"/>
      <c r="AK4" s="44"/>
      <c r="AL4" s="44"/>
      <c r="AM4" s="49"/>
      <c r="AN4" s="100" t="s">
        <v>64</v>
      </c>
      <c r="AO4" s="100" t="s">
        <v>159</v>
      </c>
    </row>
    <row r="5" spans="1:41" s="13" customFormat="1" ht="15.95" customHeight="1" x14ac:dyDescent="0.25">
      <c r="A5" s="8" t="s">
        <v>13</v>
      </c>
      <c r="B5" s="17">
        <v>1927</v>
      </c>
      <c r="C5" s="17">
        <v>1640</v>
      </c>
      <c r="D5" s="17">
        <v>287</v>
      </c>
      <c r="E5" s="10">
        <v>0.85106382978723405</v>
      </c>
      <c r="F5" s="31" t="s">
        <v>9</v>
      </c>
      <c r="G5" s="19">
        <v>312</v>
      </c>
      <c r="H5" s="19">
        <v>20</v>
      </c>
      <c r="I5" s="11">
        <v>52</v>
      </c>
      <c r="J5" s="11">
        <v>431</v>
      </c>
      <c r="K5" s="11">
        <v>786</v>
      </c>
      <c r="L5" s="11"/>
      <c r="M5" s="12">
        <v>39</v>
      </c>
      <c r="N5" s="81">
        <v>0.19024390243902439</v>
      </c>
      <c r="O5" s="81">
        <v>1.2195121951219513E-2</v>
      </c>
      <c r="P5" s="81">
        <v>3.1707317073170732E-2</v>
      </c>
      <c r="Q5" s="81">
        <v>0.2628048780487805</v>
      </c>
      <c r="R5" s="81">
        <v>0.47926829268292681</v>
      </c>
      <c r="S5" s="81">
        <v>0</v>
      </c>
      <c r="T5" s="82">
        <v>2.3780487804878049E-2</v>
      </c>
      <c r="U5" s="81">
        <v>3.8735877370411197E-2</v>
      </c>
      <c r="V5" s="81">
        <v>3.4341070376312496E-2</v>
      </c>
      <c r="W5" s="81">
        <v>4.3279883028247632E-2</v>
      </c>
      <c r="X5" s="81">
        <v>0.31601420371278782</v>
      </c>
      <c r="Y5" s="81">
        <v>0.54300644510339746</v>
      </c>
      <c r="Z5" s="82"/>
      <c r="AA5" s="42">
        <v>22.867832572884943</v>
      </c>
      <c r="AB5" s="44">
        <v>112.31101511879049</v>
      </c>
      <c r="AC5" s="44">
        <v>8.120772123013456</v>
      </c>
      <c r="AD5" s="44">
        <v>16.753224995811696</v>
      </c>
      <c r="AE5" s="44">
        <v>19.017429849510798</v>
      </c>
      <c r="AF5" s="44">
        <v>20.18360403158503</v>
      </c>
      <c r="AG5" s="49"/>
      <c r="AH5" s="44">
        <v>187.24984270207469</v>
      </c>
      <c r="AI5" s="44">
        <v>11.065909088957861</v>
      </c>
      <c r="AJ5" s="44">
        <v>29.423816675689633</v>
      </c>
      <c r="AK5" s="44">
        <v>39.498342818592512</v>
      </c>
      <c r="AL5" s="44">
        <v>16.51384496254558</v>
      </c>
      <c r="AM5" s="49"/>
      <c r="AN5" s="100" t="s">
        <v>119</v>
      </c>
      <c r="AO5" s="100" t="s">
        <v>65</v>
      </c>
    </row>
    <row r="6" spans="1:41" s="13" customFormat="1" ht="15.95" customHeight="1" x14ac:dyDescent="0.25">
      <c r="A6" s="8" t="s">
        <v>14</v>
      </c>
      <c r="B6" s="17">
        <v>292</v>
      </c>
      <c r="C6" s="17">
        <v>278</v>
      </c>
      <c r="D6" s="17">
        <v>14</v>
      </c>
      <c r="E6" s="10">
        <v>0.95205479452054798</v>
      </c>
      <c r="F6" s="31" t="s">
        <v>11</v>
      </c>
      <c r="G6" s="19"/>
      <c r="H6" s="19">
        <v>3</v>
      </c>
      <c r="I6" s="11">
        <v>70</v>
      </c>
      <c r="J6" s="11">
        <v>23</v>
      </c>
      <c r="K6" s="11">
        <v>159</v>
      </c>
      <c r="L6" s="11">
        <v>27</v>
      </c>
      <c r="M6" s="12">
        <v>19</v>
      </c>
      <c r="N6" s="81">
        <v>0</v>
      </c>
      <c r="O6" s="81">
        <v>1.0791366906474821E-2</v>
      </c>
      <c r="P6" s="81">
        <v>0.25179856115107913</v>
      </c>
      <c r="Q6" s="81">
        <v>8.2733812949640287E-2</v>
      </c>
      <c r="R6" s="81">
        <v>0.57194244604316546</v>
      </c>
      <c r="S6" s="81">
        <v>9.7122302158273388E-2</v>
      </c>
      <c r="T6" s="82">
        <v>6.83453237410072E-2</v>
      </c>
      <c r="U6" s="81">
        <v>6.9516312327358096E-3</v>
      </c>
      <c r="V6" s="81">
        <v>1.5776629366336798E-2</v>
      </c>
      <c r="W6" s="81">
        <v>0.15153965475765846</v>
      </c>
      <c r="X6" s="81">
        <v>7.641452307283933E-2</v>
      </c>
      <c r="Y6" s="81">
        <v>0.76517249674417065</v>
      </c>
      <c r="Z6" s="82">
        <v>3.1182965168846896E-3</v>
      </c>
      <c r="AA6" s="42">
        <v>9.2241586688012749</v>
      </c>
      <c r="AB6" s="44"/>
      <c r="AC6" s="44"/>
      <c r="AD6" s="44">
        <v>15.326878527919003</v>
      </c>
      <c r="AE6" s="44">
        <v>9.9869735128093797</v>
      </c>
      <c r="AF6" s="44">
        <v>6.8947693417793534</v>
      </c>
      <c r="AG6" s="49">
        <v>287.29516918493294</v>
      </c>
      <c r="AH6" s="44"/>
      <c r="AI6" s="44"/>
      <c r="AJ6" s="44">
        <v>22.572338891575338</v>
      </c>
      <c r="AK6" s="44">
        <v>35.806978037724882</v>
      </c>
      <c r="AL6" s="44">
        <v>5.8314936414754532</v>
      </c>
      <c r="AM6" s="49">
        <v>1439.3219227163197</v>
      </c>
      <c r="AN6" s="100" t="s">
        <v>120</v>
      </c>
      <c r="AO6" s="100" t="s">
        <v>66</v>
      </c>
    </row>
    <row r="7" spans="1:41" s="13" customFormat="1" ht="15.95" customHeight="1" x14ac:dyDescent="0.25">
      <c r="A7" s="8" t="s">
        <v>15</v>
      </c>
      <c r="B7" s="17">
        <v>6362</v>
      </c>
      <c r="C7" s="17">
        <v>6282</v>
      </c>
      <c r="D7" s="17">
        <v>80</v>
      </c>
      <c r="E7" s="10">
        <v>0.98742533794404275</v>
      </c>
      <c r="F7" s="31" t="s">
        <v>9</v>
      </c>
      <c r="G7" s="19">
        <v>23</v>
      </c>
      <c r="H7" s="19">
        <v>886</v>
      </c>
      <c r="I7" s="11">
        <v>577</v>
      </c>
      <c r="J7" s="11">
        <v>2660</v>
      </c>
      <c r="K7" s="11">
        <v>2006</v>
      </c>
      <c r="L7" s="11">
        <v>25</v>
      </c>
      <c r="M7" s="12">
        <v>105</v>
      </c>
      <c r="N7" s="81">
        <v>3.6612543775867558E-3</v>
      </c>
      <c r="O7" s="81">
        <v>0.14103788602355938</v>
      </c>
      <c r="P7" s="81">
        <v>9.1849729385546003E-2</v>
      </c>
      <c r="Q7" s="81">
        <v>0.42343202801655522</v>
      </c>
      <c r="R7" s="81">
        <v>0.31932505571474051</v>
      </c>
      <c r="S7" s="81">
        <v>3.9796243234638653E-3</v>
      </c>
      <c r="T7" s="82">
        <v>1.6714422158548233E-2</v>
      </c>
      <c r="U7" s="81">
        <v>3.516845103065712E-3</v>
      </c>
      <c r="V7" s="81">
        <v>0.14515457360376641</v>
      </c>
      <c r="W7" s="81">
        <v>5.5086976289558533E-2</v>
      </c>
      <c r="X7" s="81">
        <v>0.39285396570952152</v>
      </c>
      <c r="Y7" s="81">
        <v>0.36644494046509291</v>
      </c>
      <c r="Z7" s="82">
        <v>3.6226669610937823E-3</v>
      </c>
      <c r="AA7" s="42">
        <v>15.880862688302425</v>
      </c>
      <c r="AB7" s="44">
        <v>16.532965295149371</v>
      </c>
      <c r="AC7" s="44">
        <v>15.430470058095894</v>
      </c>
      <c r="AD7" s="44">
        <v>26.479088862353709</v>
      </c>
      <c r="AE7" s="44">
        <v>17.116960707308852</v>
      </c>
      <c r="AF7" s="44">
        <v>13.83879760027247</v>
      </c>
      <c r="AG7" s="49">
        <v>17.44567417063265</v>
      </c>
      <c r="AH7" s="44">
        <v>21.78170692218611</v>
      </c>
      <c r="AI7" s="44">
        <v>15.704437227063069</v>
      </c>
      <c r="AJ7" s="44">
        <v>31.443415970636561</v>
      </c>
      <c r="AK7" s="44">
        <v>33.160311877722307</v>
      </c>
      <c r="AL7" s="44">
        <v>10.20459811661124</v>
      </c>
      <c r="AM7" s="49">
        <v>22.604777103259323</v>
      </c>
      <c r="AN7" s="100" t="s">
        <v>121</v>
      </c>
      <c r="AO7" s="100" t="s">
        <v>67</v>
      </c>
    </row>
    <row r="8" spans="1:41" s="13" customFormat="1" ht="15.95" customHeight="1" x14ac:dyDescent="0.25">
      <c r="A8" s="8" t="s">
        <v>16</v>
      </c>
      <c r="B8" s="17">
        <v>1691</v>
      </c>
      <c r="C8" s="17">
        <v>1628</v>
      </c>
      <c r="D8" s="17">
        <v>63</v>
      </c>
      <c r="E8" s="10">
        <v>0.96274393849793027</v>
      </c>
      <c r="F8" s="31" t="s">
        <v>9</v>
      </c>
      <c r="G8" s="19">
        <v>9</v>
      </c>
      <c r="H8" s="19">
        <v>57</v>
      </c>
      <c r="I8" s="11">
        <v>110</v>
      </c>
      <c r="J8" s="11">
        <v>364</v>
      </c>
      <c r="K8" s="11">
        <v>1054</v>
      </c>
      <c r="L8" s="11">
        <v>6</v>
      </c>
      <c r="M8" s="12">
        <v>28</v>
      </c>
      <c r="N8" s="81">
        <v>5.528255528255528E-3</v>
      </c>
      <c r="O8" s="81">
        <v>3.501228501228501E-2</v>
      </c>
      <c r="P8" s="81">
        <v>6.7567567567567571E-2</v>
      </c>
      <c r="Q8" s="81">
        <v>0.22358722358722358</v>
      </c>
      <c r="R8" s="81">
        <v>0.64742014742014742</v>
      </c>
      <c r="S8" s="81">
        <v>3.6855036855036856E-3</v>
      </c>
      <c r="T8" s="82">
        <v>1.7199017199017199E-2</v>
      </c>
      <c r="U8" s="81">
        <v>5.6143693583286924E-3</v>
      </c>
      <c r="V8" s="81">
        <v>3.1163726717845678E-2</v>
      </c>
      <c r="W8" s="81">
        <v>3.920577488024013E-2</v>
      </c>
      <c r="X8" s="81">
        <v>0.21685771593471692</v>
      </c>
      <c r="Y8" s="81">
        <v>0.67757486352536811</v>
      </c>
      <c r="Z8" s="82">
        <v>1.1616057689809122E-3</v>
      </c>
      <c r="AA8" s="42">
        <v>28.583648607934173</v>
      </c>
      <c r="AB8" s="44"/>
      <c r="AC8" s="44">
        <v>32.113580664244061</v>
      </c>
      <c r="AD8" s="44">
        <v>49.26130434977317</v>
      </c>
      <c r="AE8" s="44">
        <v>29.470653625092805</v>
      </c>
      <c r="AF8" s="44">
        <v>27.311565100380363</v>
      </c>
      <c r="AG8" s="49"/>
      <c r="AH8" s="44"/>
      <c r="AI8" s="44">
        <v>52.372795174023821</v>
      </c>
      <c r="AJ8" s="44">
        <v>82.685588098196845</v>
      </c>
      <c r="AK8" s="44">
        <v>61.913801226517876</v>
      </c>
      <c r="AL8" s="44">
        <v>26.160387625403722</v>
      </c>
      <c r="AM8" s="49"/>
      <c r="AN8" s="100" t="s">
        <v>122</v>
      </c>
      <c r="AO8" s="100" t="s">
        <v>68</v>
      </c>
    </row>
    <row r="9" spans="1:41" s="15" customFormat="1" ht="15.95" customHeight="1" x14ac:dyDescent="0.25">
      <c r="A9" s="8" t="s">
        <v>17</v>
      </c>
      <c r="B9" s="17">
        <v>4338</v>
      </c>
      <c r="C9" s="17">
        <v>4289</v>
      </c>
      <c r="D9" s="17">
        <v>49</v>
      </c>
      <c r="E9" s="10">
        <v>0.98870447210696177</v>
      </c>
      <c r="F9" s="31" t="s">
        <v>9</v>
      </c>
      <c r="G9" s="19">
        <v>2</v>
      </c>
      <c r="H9" s="19">
        <v>47</v>
      </c>
      <c r="I9" s="11">
        <v>644</v>
      </c>
      <c r="J9" s="11">
        <v>374</v>
      </c>
      <c r="K9" s="11">
        <v>3179</v>
      </c>
      <c r="L9" s="11"/>
      <c r="M9" s="12">
        <v>43</v>
      </c>
      <c r="N9" s="81">
        <v>4.6630916297505244E-4</v>
      </c>
      <c r="O9" s="81">
        <v>1.0958265329913734E-2</v>
      </c>
      <c r="P9" s="81">
        <v>0.15015155047796688</v>
      </c>
      <c r="Q9" s="81">
        <v>8.7199813476334806E-2</v>
      </c>
      <c r="R9" s="81">
        <v>0.74119841454884583</v>
      </c>
      <c r="S9" s="81">
        <v>0</v>
      </c>
      <c r="T9" s="82">
        <v>1.0025647003963628E-2</v>
      </c>
      <c r="U9" s="81">
        <v>1.428905312980646E-3</v>
      </c>
      <c r="V9" s="81">
        <v>4.621284111440619E-2</v>
      </c>
      <c r="W9" s="81">
        <v>9.9971309932501362E-2</v>
      </c>
      <c r="X9" s="81">
        <v>0.16508964596456707</v>
      </c>
      <c r="Y9" s="81">
        <v>0.66270865026527814</v>
      </c>
      <c r="Z9" s="82"/>
      <c r="AA9" s="42">
        <v>120.05043853817807</v>
      </c>
      <c r="AB9" s="44"/>
      <c r="AC9" s="44">
        <v>28.467078126987392</v>
      </c>
      <c r="AD9" s="44">
        <v>180.30932568791928</v>
      </c>
      <c r="AE9" s="44">
        <v>63.410250758718909</v>
      </c>
      <c r="AF9" s="44">
        <v>134.26895012577947</v>
      </c>
      <c r="AG9" s="49"/>
      <c r="AH9" s="44"/>
      <c r="AI9" s="44">
        <v>52.226373287250567</v>
      </c>
      <c r="AJ9" s="44">
        <v>255.20905730180962</v>
      </c>
      <c r="AK9" s="44">
        <v>137.46195276745604</v>
      </c>
      <c r="AL9" s="44">
        <v>97.323462244184995</v>
      </c>
      <c r="AM9" s="49"/>
      <c r="AN9" s="100" t="s">
        <v>123</v>
      </c>
      <c r="AO9" s="100" t="s">
        <v>69</v>
      </c>
    </row>
    <row r="10" spans="1:41" s="15" customFormat="1" ht="15.95" customHeight="1" x14ac:dyDescent="0.25">
      <c r="A10" s="8" t="s">
        <v>18</v>
      </c>
      <c r="B10" s="17">
        <v>571</v>
      </c>
      <c r="C10" s="17">
        <v>493</v>
      </c>
      <c r="D10" s="17">
        <v>78</v>
      </c>
      <c r="E10" s="10">
        <v>0.8633975481611208</v>
      </c>
      <c r="F10" s="16" t="s">
        <v>9</v>
      </c>
      <c r="G10" s="19"/>
      <c r="H10" s="19">
        <v>1</v>
      </c>
      <c r="I10" s="11">
        <v>131</v>
      </c>
      <c r="J10" s="11">
        <v>32</v>
      </c>
      <c r="K10" s="11">
        <v>323</v>
      </c>
      <c r="L10" s="11"/>
      <c r="M10" s="12">
        <v>6</v>
      </c>
      <c r="N10" s="81">
        <v>0</v>
      </c>
      <c r="O10" s="81">
        <v>2.0283975659229209E-3</v>
      </c>
      <c r="P10" s="81">
        <v>0.26572008113590262</v>
      </c>
      <c r="Q10" s="81">
        <v>6.4908722109533468E-2</v>
      </c>
      <c r="R10" s="81">
        <v>0.65517241379310343</v>
      </c>
      <c r="S10" s="81">
        <v>0</v>
      </c>
      <c r="T10" s="82">
        <v>1.2170385395537525E-2</v>
      </c>
      <c r="U10" s="81">
        <v>3.5123054764876118E-3</v>
      </c>
      <c r="V10" s="81">
        <v>4.1026871153084614E-2</v>
      </c>
      <c r="W10" s="81">
        <v>0.21806691887990851</v>
      </c>
      <c r="X10" s="81">
        <v>9.5096937356475744E-2</v>
      </c>
      <c r="Y10" s="81">
        <v>0.61840667265664495</v>
      </c>
      <c r="Z10" s="82"/>
      <c r="AA10" s="42">
        <v>50.973405943726604</v>
      </c>
      <c r="AB10" s="44"/>
      <c r="AC10" s="44"/>
      <c r="AD10" s="44">
        <v>62.112390236501227</v>
      </c>
      <c r="AE10" s="44">
        <v>34.792063060614296</v>
      </c>
      <c r="AF10" s="44">
        <v>54.003895637053695</v>
      </c>
      <c r="AG10" s="49"/>
      <c r="AH10" s="44"/>
      <c r="AI10" s="44"/>
      <c r="AJ10" s="44">
        <v>80.266777366717164</v>
      </c>
      <c r="AK10" s="44">
        <v>92.476931268558687</v>
      </c>
      <c r="AL10" s="44">
        <v>37.99505942923826</v>
      </c>
      <c r="AM10" s="49"/>
      <c r="AN10" s="100" t="s">
        <v>124</v>
      </c>
      <c r="AO10" s="100" t="s">
        <v>70</v>
      </c>
    </row>
    <row r="11" spans="1:41" s="15" customFormat="1" ht="15.95" customHeight="1" x14ac:dyDescent="0.25">
      <c r="A11" s="8" t="s">
        <v>19</v>
      </c>
      <c r="B11" s="17">
        <v>561</v>
      </c>
      <c r="C11" s="17">
        <v>560</v>
      </c>
      <c r="D11" s="17">
        <v>1</v>
      </c>
      <c r="E11" s="10">
        <v>0.99821746880570406</v>
      </c>
      <c r="F11" s="31" t="s">
        <v>9</v>
      </c>
      <c r="G11" s="19"/>
      <c r="H11" s="19">
        <v>8</v>
      </c>
      <c r="I11" s="11">
        <v>418</v>
      </c>
      <c r="J11" s="11">
        <v>74</v>
      </c>
      <c r="K11" s="11">
        <v>60</v>
      </c>
      <c r="L11" s="11"/>
      <c r="M11" s="12"/>
      <c r="N11" s="81">
        <v>0</v>
      </c>
      <c r="O11" s="81">
        <v>1.4285714285714285E-2</v>
      </c>
      <c r="P11" s="81">
        <v>0.74642857142857144</v>
      </c>
      <c r="Q11" s="81">
        <v>0.13214285714285715</v>
      </c>
      <c r="R11" s="81">
        <v>0.10714285714285714</v>
      </c>
      <c r="S11" s="81">
        <v>0</v>
      </c>
      <c r="T11" s="82">
        <v>0</v>
      </c>
      <c r="U11" s="81">
        <v>1.8236043589980853E-3</v>
      </c>
      <c r="V11" s="81">
        <v>3.8378259105565478E-2</v>
      </c>
      <c r="W11" s="81">
        <v>0.4436640069470642</v>
      </c>
      <c r="X11" s="81">
        <v>0.11281719113679879</v>
      </c>
      <c r="Y11" s="81">
        <v>0.36923503996697299</v>
      </c>
      <c r="Z11" s="82"/>
      <c r="AA11" s="42">
        <v>79.720409136528318</v>
      </c>
      <c r="AB11" s="44"/>
      <c r="AC11" s="44"/>
      <c r="AD11" s="44">
        <v>134.1230980510438</v>
      </c>
      <c r="AE11" s="44">
        <v>93.376572575048257</v>
      </c>
      <c r="AF11" s="44">
        <v>23.132886868616769</v>
      </c>
      <c r="AG11" s="49"/>
      <c r="AH11" s="44"/>
      <c r="AI11" s="44"/>
      <c r="AJ11" s="44">
        <v>136.10982514012241</v>
      </c>
      <c r="AK11" s="44">
        <v>202.53983530341543</v>
      </c>
      <c r="AL11" s="44">
        <v>32.677267288139724</v>
      </c>
      <c r="AM11" s="49"/>
      <c r="AN11" s="100" t="s">
        <v>125</v>
      </c>
      <c r="AO11" s="100" t="s">
        <v>71</v>
      </c>
    </row>
    <row r="12" spans="1:41" s="21" customFormat="1" ht="15.95" customHeight="1" x14ac:dyDescent="0.25">
      <c r="A12" s="8" t="s">
        <v>20</v>
      </c>
      <c r="B12" s="17">
        <v>3841</v>
      </c>
      <c r="C12" s="17">
        <v>3720</v>
      </c>
      <c r="D12" s="17">
        <v>121</v>
      </c>
      <c r="E12" s="18">
        <v>0.96849778703462641</v>
      </c>
      <c r="F12" s="46" t="s">
        <v>9</v>
      </c>
      <c r="G12" s="19"/>
      <c r="H12" s="19">
        <v>30</v>
      </c>
      <c r="I12" s="19">
        <v>780</v>
      </c>
      <c r="J12" s="19">
        <v>987</v>
      </c>
      <c r="K12" s="19">
        <v>1831</v>
      </c>
      <c r="L12" s="19"/>
      <c r="M12" s="20">
        <v>92</v>
      </c>
      <c r="N12" s="84">
        <v>0</v>
      </c>
      <c r="O12" s="81">
        <v>8.0645161290322578E-3</v>
      </c>
      <c r="P12" s="81">
        <v>0.20967741935483872</v>
      </c>
      <c r="Q12" s="81">
        <v>0.26532258064516129</v>
      </c>
      <c r="R12" s="81">
        <v>0.4922043010752688</v>
      </c>
      <c r="S12" s="81">
        <v>0</v>
      </c>
      <c r="T12" s="82">
        <v>2.4731182795698924E-2</v>
      </c>
      <c r="U12" s="81">
        <v>1.9480429544128746E-3</v>
      </c>
      <c r="V12" s="81">
        <v>2.7241661414152796E-2</v>
      </c>
      <c r="W12" s="81">
        <v>0.15270709283040659</v>
      </c>
      <c r="X12" s="81">
        <v>0.26115625729923364</v>
      </c>
      <c r="Y12" s="81">
        <v>0.53261129167238863</v>
      </c>
      <c r="Z12" s="82"/>
      <c r="AA12" s="42">
        <v>17.465342211548958</v>
      </c>
      <c r="AB12" s="44"/>
      <c r="AC12" s="44">
        <v>5.1703723874539191</v>
      </c>
      <c r="AD12" s="44">
        <v>23.981125009915271</v>
      </c>
      <c r="AE12" s="44">
        <v>17.743973341253103</v>
      </c>
      <c r="AF12" s="44">
        <v>16.140319761683902</v>
      </c>
      <c r="AG12" s="49"/>
      <c r="AH12" s="44"/>
      <c r="AI12" s="44">
        <v>6.0617060659345086</v>
      </c>
      <c r="AJ12" s="44">
        <v>32.880215606039393</v>
      </c>
      <c r="AK12" s="44">
        <v>22.0237572921781</v>
      </c>
      <c r="AL12" s="44">
        <v>9.4425281180559679</v>
      </c>
      <c r="AM12" s="49"/>
      <c r="AN12" s="100" t="s">
        <v>126</v>
      </c>
      <c r="AO12" s="100" t="s">
        <v>160</v>
      </c>
    </row>
    <row r="13" spans="1:41" s="15" customFormat="1" ht="15.95" customHeight="1" x14ac:dyDescent="0.25">
      <c r="A13" s="8" t="s">
        <v>21</v>
      </c>
      <c r="B13" s="17">
        <v>2899</v>
      </c>
      <c r="C13" s="17">
        <v>2884</v>
      </c>
      <c r="D13" s="17">
        <v>15</v>
      </c>
      <c r="E13" s="10">
        <v>0.99482580200068993</v>
      </c>
      <c r="F13" s="31" t="s">
        <v>9</v>
      </c>
      <c r="G13" s="19">
        <v>3</v>
      </c>
      <c r="H13" s="19">
        <v>47</v>
      </c>
      <c r="I13" s="11">
        <v>1354</v>
      </c>
      <c r="J13" s="11">
        <v>149</v>
      </c>
      <c r="K13" s="11">
        <v>1315</v>
      </c>
      <c r="L13" s="11">
        <v>6</v>
      </c>
      <c r="M13" s="12">
        <v>10</v>
      </c>
      <c r="N13" s="81">
        <v>1.0402219140083217E-3</v>
      </c>
      <c r="O13" s="81">
        <v>1.6296809986130374E-2</v>
      </c>
      <c r="P13" s="81">
        <v>0.46948682385575591</v>
      </c>
      <c r="Q13" s="81">
        <v>5.1664355062413313E-2</v>
      </c>
      <c r="R13" s="81">
        <v>0.45596393897364773</v>
      </c>
      <c r="S13" s="81">
        <v>2.0804438280166435E-3</v>
      </c>
      <c r="T13" s="82">
        <v>3.4674063800277394E-3</v>
      </c>
      <c r="U13" s="81">
        <v>1.6501774090437022E-3</v>
      </c>
      <c r="V13" s="81">
        <v>4.1024005475558428E-2</v>
      </c>
      <c r="W13" s="81">
        <v>0.31191071797784586</v>
      </c>
      <c r="X13" s="81">
        <v>9.7129752197709487E-2</v>
      </c>
      <c r="Y13" s="81">
        <v>0.5222507777241735</v>
      </c>
      <c r="Z13" s="82">
        <v>1.1044277399775179E-3</v>
      </c>
      <c r="AA13" s="42">
        <v>27.415816853977976</v>
      </c>
      <c r="AB13" s="44"/>
      <c r="AC13" s="44">
        <v>10.890949157805219</v>
      </c>
      <c r="AD13" s="44">
        <v>41.266183033503324</v>
      </c>
      <c r="AE13" s="44">
        <v>14.582766497610971</v>
      </c>
      <c r="AF13" s="44">
        <v>23.936055964137054</v>
      </c>
      <c r="AG13" s="49"/>
      <c r="AH13" s="44"/>
      <c r="AI13" s="44">
        <v>17.90905427784574</v>
      </c>
      <c r="AJ13" s="44">
        <v>63.901045916720953</v>
      </c>
      <c r="AK13" s="44">
        <v>46.054286223826622</v>
      </c>
      <c r="AL13" s="44">
        <v>21.25345312665711</v>
      </c>
      <c r="AM13" s="49"/>
      <c r="AN13" s="100" t="s">
        <v>127</v>
      </c>
      <c r="AO13" s="100" t="s">
        <v>72</v>
      </c>
    </row>
    <row r="14" spans="1:41" s="22" customFormat="1" ht="16.5" customHeight="1" x14ac:dyDescent="0.25">
      <c r="A14" s="8" t="s">
        <v>101</v>
      </c>
      <c r="B14" s="17">
        <v>19</v>
      </c>
      <c r="C14" s="17">
        <v>0</v>
      </c>
      <c r="D14" s="17">
        <v>19</v>
      </c>
      <c r="E14" s="10">
        <v>0</v>
      </c>
      <c r="F14" s="16" t="s">
        <v>9</v>
      </c>
      <c r="G14" s="19"/>
      <c r="H14" s="19"/>
      <c r="I14" s="11"/>
      <c r="J14" s="11"/>
      <c r="K14" s="11"/>
      <c r="L14" s="11"/>
      <c r="M14" s="12"/>
      <c r="N14" s="81"/>
      <c r="O14" s="81"/>
      <c r="P14" s="81"/>
      <c r="Q14" s="81"/>
      <c r="R14" s="81"/>
      <c r="S14" s="81"/>
      <c r="T14" s="82"/>
      <c r="U14" s="81">
        <v>1.3910682996231584E-3</v>
      </c>
      <c r="V14" s="81">
        <v>0.36694143081511954</v>
      </c>
      <c r="W14" s="81">
        <v>1.8992024588680954E-2</v>
      </c>
      <c r="X14" s="81">
        <v>0.10655188945230909</v>
      </c>
      <c r="Y14" s="81">
        <v>0.21709042859124064</v>
      </c>
      <c r="Z14" s="82"/>
      <c r="AA14" s="42"/>
      <c r="AB14" s="44"/>
      <c r="AC14" s="44"/>
      <c r="AD14" s="44"/>
      <c r="AE14" s="44"/>
      <c r="AF14" s="44"/>
      <c r="AG14" s="49"/>
      <c r="AH14" s="44"/>
      <c r="AI14" s="44"/>
      <c r="AJ14" s="44"/>
      <c r="AK14" s="44"/>
      <c r="AL14" s="44"/>
      <c r="AM14" s="49"/>
      <c r="AN14" s="100" t="s">
        <v>111</v>
      </c>
      <c r="AO14" s="100" t="s">
        <v>161</v>
      </c>
    </row>
    <row r="15" spans="1:41" s="22" customFormat="1" ht="15.95" customHeight="1" x14ac:dyDescent="0.25">
      <c r="A15" s="8" t="s">
        <v>22</v>
      </c>
      <c r="B15" s="17">
        <v>94</v>
      </c>
      <c r="C15" s="17">
        <v>94</v>
      </c>
      <c r="D15" s="17">
        <v>0</v>
      </c>
      <c r="E15" s="10">
        <v>1</v>
      </c>
      <c r="F15" s="16" t="s">
        <v>11</v>
      </c>
      <c r="G15" s="19">
        <v>1</v>
      </c>
      <c r="H15" s="19">
        <v>2</v>
      </c>
      <c r="I15" s="11">
        <v>1</v>
      </c>
      <c r="J15" s="11">
        <v>7</v>
      </c>
      <c r="K15" s="11">
        <v>89</v>
      </c>
      <c r="L15" s="11"/>
      <c r="M15" s="12">
        <v>1</v>
      </c>
      <c r="N15" s="81">
        <v>1.0638297872340425E-2</v>
      </c>
      <c r="O15" s="81">
        <v>2.1276595744680851E-2</v>
      </c>
      <c r="P15" s="81">
        <v>1.0638297872340425E-2</v>
      </c>
      <c r="Q15" s="81">
        <v>7.4468085106382975E-2</v>
      </c>
      <c r="R15" s="81">
        <v>0.94680851063829785</v>
      </c>
      <c r="S15" s="81">
        <v>0</v>
      </c>
      <c r="T15" s="82">
        <v>1.0638297872340425E-2</v>
      </c>
      <c r="U15" s="81">
        <v>1.3126151516809865E-2</v>
      </c>
      <c r="V15" s="81">
        <v>1.6981452598551598E-2</v>
      </c>
      <c r="W15" s="81">
        <v>6.8834482569911891E-3</v>
      </c>
      <c r="X15" s="81">
        <v>0.12681734435141101</v>
      </c>
      <c r="Y15" s="81">
        <v>0.8988934037468761</v>
      </c>
      <c r="Z15" s="82"/>
      <c r="AA15" s="42">
        <v>5.3585435706598075</v>
      </c>
      <c r="AB15" s="44"/>
      <c r="AC15" s="44"/>
      <c r="AD15" s="44"/>
      <c r="AE15" s="44"/>
      <c r="AF15" s="44">
        <v>5.6441783154474185</v>
      </c>
      <c r="AG15" s="49"/>
      <c r="AH15" s="44"/>
      <c r="AI15" s="44"/>
      <c r="AJ15" s="44"/>
      <c r="AK15" s="44"/>
      <c r="AL15" s="44">
        <v>5.5796903584181408</v>
      </c>
      <c r="AM15" s="49"/>
      <c r="AN15" s="100" t="s">
        <v>128</v>
      </c>
      <c r="AO15" s="100" t="s">
        <v>73</v>
      </c>
    </row>
    <row r="16" spans="1:41" s="22" customFormat="1" ht="16.5" customHeight="1" x14ac:dyDescent="0.25">
      <c r="A16" s="8" t="s">
        <v>23</v>
      </c>
      <c r="B16" s="17">
        <v>7026</v>
      </c>
      <c r="C16" s="17">
        <v>6931</v>
      </c>
      <c r="D16" s="17">
        <v>95</v>
      </c>
      <c r="E16" s="10">
        <v>0.98647879305436947</v>
      </c>
      <c r="F16" s="31" t="s">
        <v>9</v>
      </c>
      <c r="G16" s="19">
        <v>10</v>
      </c>
      <c r="H16" s="19">
        <v>330</v>
      </c>
      <c r="I16" s="11">
        <v>1958</v>
      </c>
      <c r="J16" s="11">
        <v>1452</v>
      </c>
      <c r="K16" s="11">
        <v>3126</v>
      </c>
      <c r="L16" s="11">
        <v>7</v>
      </c>
      <c r="M16" s="12">
        <v>48</v>
      </c>
      <c r="N16" s="81">
        <v>1.4427932477276007E-3</v>
      </c>
      <c r="O16" s="81">
        <v>4.7612177175010824E-2</v>
      </c>
      <c r="P16" s="81">
        <v>0.28249891790506421</v>
      </c>
      <c r="Q16" s="81">
        <v>0.20949357957004761</v>
      </c>
      <c r="R16" s="81">
        <v>0.45101716923964796</v>
      </c>
      <c r="S16" s="81">
        <v>1.0099552734093205E-3</v>
      </c>
      <c r="T16" s="82">
        <v>6.9254075890924829E-3</v>
      </c>
      <c r="U16" s="81">
        <v>1.3511413475152812E-3</v>
      </c>
      <c r="V16" s="81">
        <v>5.5879878314868126E-2</v>
      </c>
      <c r="W16" s="81">
        <v>0.1380821719979782</v>
      </c>
      <c r="X16" s="81">
        <v>0.17336583711898834</v>
      </c>
      <c r="Y16" s="81">
        <v>0.609111001579144</v>
      </c>
      <c r="Z16" s="82">
        <v>2.2658989661786914E-4</v>
      </c>
      <c r="AA16" s="42">
        <v>54.398842170365462</v>
      </c>
      <c r="AB16" s="44"/>
      <c r="AC16" s="44">
        <v>46.350267567453685</v>
      </c>
      <c r="AD16" s="44">
        <v>111.29325260498966</v>
      </c>
      <c r="AE16" s="44">
        <v>65.735028077730306</v>
      </c>
      <c r="AF16" s="44">
        <v>40.279705574164915</v>
      </c>
      <c r="AG16" s="49"/>
      <c r="AH16" s="44"/>
      <c r="AI16" s="44">
        <v>60.010623837898066</v>
      </c>
      <c r="AJ16" s="44">
        <v>134.36717319115917</v>
      </c>
      <c r="AK16" s="44">
        <v>149.09346612374699</v>
      </c>
      <c r="AL16" s="44">
        <v>32.803094056406735</v>
      </c>
      <c r="AM16" s="49"/>
      <c r="AN16" s="100" t="s">
        <v>129</v>
      </c>
      <c r="AO16" s="100" t="s">
        <v>74</v>
      </c>
    </row>
    <row r="17" spans="1:41" s="15" customFormat="1" ht="16.5" customHeight="1" x14ac:dyDescent="0.25">
      <c r="A17" s="8" t="s">
        <v>24</v>
      </c>
      <c r="B17" s="17">
        <v>2524</v>
      </c>
      <c r="C17" s="17">
        <v>2345</v>
      </c>
      <c r="D17" s="17">
        <v>179</v>
      </c>
      <c r="E17" s="10">
        <v>0.92908082408874804</v>
      </c>
      <c r="F17" s="31" t="s">
        <v>11</v>
      </c>
      <c r="G17" s="19">
        <v>0</v>
      </c>
      <c r="H17" s="19">
        <v>13</v>
      </c>
      <c r="I17" s="11">
        <v>366</v>
      </c>
      <c r="J17" s="11">
        <v>48</v>
      </c>
      <c r="K17" s="11">
        <v>1638</v>
      </c>
      <c r="L17" s="11">
        <v>0</v>
      </c>
      <c r="M17" s="12">
        <v>328</v>
      </c>
      <c r="N17" s="81">
        <v>0</v>
      </c>
      <c r="O17" s="81">
        <v>5.5437100213219619E-3</v>
      </c>
      <c r="P17" s="81">
        <v>0.15607675906183369</v>
      </c>
      <c r="Q17" s="81">
        <v>2.0469083155650322E-2</v>
      </c>
      <c r="R17" s="81">
        <v>0.69850746268656716</v>
      </c>
      <c r="S17" s="81">
        <v>0</v>
      </c>
      <c r="T17" s="82">
        <v>0.13987206823027717</v>
      </c>
      <c r="U17" s="81">
        <v>2.0980657447729921E-3</v>
      </c>
      <c r="V17" s="81">
        <v>2.3045847518439518E-2</v>
      </c>
      <c r="W17" s="81">
        <v>9.5231413364081058E-2</v>
      </c>
      <c r="X17" s="81">
        <v>7.059587756979431E-2</v>
      </c>
      <c r="Y17" s="81">
        <v>0.82785833812272136</v>
      </c>
      <c r="Z17" s="82"/>
      <c r="AA17" s="42">
        <v>35.042479853936371</v>
      </c>
      <c r="AB17" s="44"/>
      <c r="AC17" s="44"/>
      <c r="AD17" s="44">
        <v>57.431854593842239</v>
      </c>
      <c r="AE17" s="44">
        <v>10.16047195392226</v>
      </c>
      <c r="AF17" s="44">
        <v>29.567176607200782</v>
      </c>
      <c r="AG17" s="49"/>
      <c r="AH17" s="44"/>
      <c r="AI17" s="44"/>
      <c r="AJ17" s="44">
        <v>85.448519085040715</v>
      </c>
      <c r="AK17" s="44">
        <v>29.73708766209888</v>
      </c>
      <c r="AL17" s="44">
        <v>27.415461011441444</v>
      </c>
      <c r="AM17" s="49"/>
      <c r="AN17" s="100" t="s">
        <v>130</v>
      </c>
      <c r="AO17" s="100" t="s">
        <v>75</v>
      </c>
    </row>
    <row r="18" spans="1:41" s="15" customFormat="1" ht="16.5" customHeight="1" x14ac:dyDescent="0.25">
      <c r="A18" s="8" t="s">
        <v>25</v>
      </c>
      <c r="B18" s="17">
        <v>728</v>
      </c>
      <c r="C18" s="17">
        <v>657</v>
      </c>
      <c r="D18" s="17">
        <v>71</v>
      </c>
      <c r="E18" s="10">
        <v>0.90247252747252749</v>
      </c>
      <c r="F18" s="16" t="s">
        <v>11</v>
      </c>
      <c r="G18" s="19">
        <v>5</v>
      </c>
      <c r="H18" s="19">
        <v>23</v>
      </c>
      <c r="I18" s="11">
        <v>36</v>
      </c>
      <c r="J18" s="11">
        <v>50</v>
      </c>
      <c r="K18" s="11">
        <v>581</v>
      </c>
      <c r="L18" s="11">
        <v>12</v>
      </c>
      <c r="M18" s="12">
        <v>0</v>
      </c>
      <c r="N18" s="81">
        <v>7.6103500761035003E-3</v>
      </c>
      <c r="O18" s="81">
        <v>3.5007610350076102E-2</v>
      </c>
      <c r="P18" s="81">
        <v>5.4794520547945202E-2</v>
      </c>
      <c r="Q18" s="81">
        <v>7.6103500761035003E-2</v>
      </c>
      <c r="R18" s="81">
        <v>0.88432267884322679</v>
      </c>
      <c r="S18" s="81">
        <v>1.8264840182648401E-2</v>
      </c>
      <c r="T18" s="82">
        <v>0</v>
      </c>
      <c r="U18" s="81">
        <v>3.6417845187721098E-3</v>
      </c>
      <c r="V18" s="81">
        <v>2.6435414089023161E-2</v>
      </c>
      <c r="W18" s="81">
        <v>3.6480263105782527E-2</v>
      </c>
      <c r="X18" s="81">
        <v>6.0666731091252146E-2</v>
      </c>
      <c r="Y18" s="81">
        <v>0.90176433592246241</v>
      </c>
      <c r="Z18" s="82">
        <v>1.0972246205418318E-3</v>
      </c>
      <c r="AA18" s="42">
        <v>20.816534094599582</v>
      </c>
      <c r="AB18" s="44"/>
      <c r="AC18" s="44">
        <v>27.566699427092075</v>
      </c>
      <c r="AD18" s="44">
        <v>31.267099194872198</v>
      </c>
      <c r="AE18" s="44">
        <v>26.113342351140894</v>
      </c>
      <c r="AF18" s="44">
        <v>20.413906895016652</v>
      </c>
      <c r="AG18" s="49"/>
      <c r="AH18" s="44"/>
      <c r="AI18" s="44">
        <v>58.851584465458906</v>
      </c>
      <c r="AJ18" s="44">
        <v>89.142261885545395</v>
      </c>
      <c r="AK18" s="44">
        <v>94.987434029458726</v>
      </c>
      <c r="AL18" s="44">
        <v>17.606220164074053</v>
      </c>
      <c r="AM18" s="49"/>
      <c r="AN18" s="100" t="s">
        <v>131</v>
      </c>
      <c r="AO18" s="100" t="s">
        <v>76</v>
      </c>
    </row>
    <row r="19" spans="1:41" s="23" customFormat="1" ht="16.5" customHeight="1" x14ac:dyDescent="0.2">
      <c r="A19" s="8" t="s">
        <v>26</v>
      </c>
      <c r="B19" s="17">
        <v>280</v>
      </c>
      <c r="C19" s="17">
        <v>276</v>
      </c>
      <c r="D19" s="17">
        <v>4</v>
      </c>
      <c r="E19" s="10">
        <v>0.98571428571428577</v>
      </c>
      <c r="F19" s="31" t="s">
        <v>11</v>
      </c>
      <c r="G19" s="19">
        <v>2</v>
      </c>
      <c r="H19" s="19">
        <v>9</v>
      </c>
      <c r="I19" s="47">
        <v>61</v>
      </c>
      <c r="J19" s="47">
        <v>35</v>
      </c>
      <c r="K19" s="47">
        <v>197</v>
      </c>
      <c r="L19" s="47"/>
      <c r="M19" s="48">
        <v>7</v>
      </c>
      <c r="N19" s="81">
        <v>7.246376811594203E-3</v>
      </c>
      <c r="O19" s="81">
        <v>3.2608695652173912E-2</v>
      </c>
      <c r="P19" s="81">
        <v>0.2210144927536232</v>
      </c>
      <c r="Q19" s="81">
        <v>0.12681159420289856</v>
      </c>
      <c r="R19" s="81">
        <v>0.71376811594202894</v>
      </c>
      <c r="S19" s="81">
        <v>0</v>
      </c>
      <c r="T19" s="82">
        <v>2.5362318840579712E-2</v>
      </c>
      <c r="U19" s="81">
        <v>9.214821887649171E-3</v>
      </c>
      <c r="V19" s="81">
        <v>2.8316626624374678E-2</v>
      </c>
      <c r="W19" s="81">
        <v>5.8780939754525578E-2</v>
      </c>
      <c r="X19" s="81">
        <v>0.11967796723687578</v>
      </c>
      <c r="Y19" s="81">
        <v>0.84039800721619917</v>
      </c>
      <c r="Z19" s="82"/>
      <c r="AA19" s="42">
        <v>9.4796333854827655</v>
      </c>
      <c r="AB19" s="44"/>
      <c r="AC19" s="44"/>
      <c r="AD19" s="44">
        <v>35.643124674975603</v>
      </c>
      <c r="AE19" s="44">
        <v>10.044684496459967</v>
      </c>
      <c r="AF19" s="44">
        <v>8.0512566703844133</v>
      </c>
      <c r="AG19" s="49"/>
      <c r="AH19" s="44"/>
      <c r="AI19" s="44"/>
      <c r="AJ19" s="44">
        <v>51.646956970186331</v>
      </c>
      <c r="AK19" s="44">
        <v>27.028486897327738</v>
      </c>
      <c r="AL19" s="44">
        <v>7.3434534589111546</v>
      </c>
      <c r="AM19" s="49"/>
      <c r="AN19" s="100" t="s">
        <v>132</v>
      </c>
      <c r="AO19" s="100" t="s">
        <v>77</v>
      </c>
    </row>
    <row r="20" spans="1:41" s="21" customFormat="1" ht="16.5" customHeight="1" x14ac:dyDescent="0.25">
      <c r="A20" s="8" t="s">
        <v>27</v>
      </c>
      <c r="B20" s="17">
        <v>602</v>
      </c>
      <c r="C20" s="17">
        <v>564</v>
      </c>
      <c r="D20" s="17">
        <v>38</v>
      </c>
      <c r="E20" s="10">
        <v>0.93687707641196016</v>
      </c>
      <c r="F20" s="46" t="s">
        <v>11</v>
      </c>
      <c r="G20" s="19">
        <v>0</v>
      </c>
      <c r="H20" s="19">
        <v>8</v>
      </c>
      <c r="I20" s="19">
        <v>87</v>
      </c>
      <c r="J20" s="19">
        <v>22</v>
      </c>
      <c r="K20" s="19">
        <v>459</v>
      </c>
      <c r="L20" s="19">
        <v>0</v>
      </c>
      <c r="M20" s="20">
        <v>10</v>
      </c>
      <c r="N20" s="81">
        <v>0</v>
      </c>
      <c r="O20" s="81">
        <v>1.4184397163120567E-2</v>
      </c>
      <c r="P20" s="81">
        <v>0.15425531914893617</v>
      </c>
      <c r="Q20" s="81">
        <v>3.9007092198581561E-2</v>
      </c>
      <c r="R20" s="81">
        <v>0.81382978723404253</v>
      </c>
      <c r="S20" s="81">
        <v>0</v>
      </c>
      <c r="T20" s="82">
        <v>1.7730496453900711E-2</v>
      </c>
      <c r="U20" s="81">
        <v>1.8955322282999604E-3</v>
      </c>
      <c r="V20" s="81">
        <v>1.4613725443682104E-2</v>
      </c>
      <c r="W20" s="81">
        <v>7.9393259603768862E-2</v>
      </c>
      <c r="X20" s="81">
        <v>3.6144017480969709E-2</v>
      </c>
      <c r="Y20" s="81">
        <v>0.8672055468599289</v>
      </c>
      <c r="Z20" s="82"/>
      <c r="AA20" s="42">
        <v>12.621961945232323</v>
      </c>
      <c r="AB20" s="44"/>
      <c r="AC20" s="44"/>
      <c r="AD20" s="44">
        <v>24.5235524761741</v>
      </c>
      <c r="AE20" s="44">
        <v>13.621784949165974</v>
      </c>
      <c r="AF20" s="44">
        <v>11.845090983976096</v>
      </c>
      <c r="AG20" s="49"/>
      <c r="AH20" s="44"/>
      <c r="AI20" s="44"/>
      <c r="AJ20" s="44">
        <v>33.321210508320945</v>
      </c>
      <c r="AK20" s="44">
        <v>38.486754185105134</v>
      </c>
      <c r="AL20" s="44">
        <v>11.036718943912117</v>
      </c>
      <c r="AM20" s="49"/>
      <c r="AN20" s="100" t="s">
        <v>133</v>
      </c>
      <c r="AO20" s="100" t="s">
        <v>78</v>
      </c>
    </row>
    <row r="21" spans="1:41" s="21" customFormat="1" ht="16.5" customHeight="1" x14ac:dyDescent="0.25">
      <c r="A21" s="8" t="s">
        <v>28</v>
      </c>
      <c r="B21" s="17">
        <v>3319</v>
      </c>
      <c r="C21" s="17">
        <v>3208</v>
      </c>
      <c r="D21" s="17">
        <v>111</v>
      </c>
      <c r="E21" s="18">
        <v>0.9665561916239831</v>
      </c>
      <c r="F21" s="46" t="s">
        <v>11</v>
      </c>
      <c r="G21" s="19">
        <v>4</v>
      </c>
      <c r="H21" s="19">
        <v>23</v>
      </c>
      <c r="I21" s="19">
        <v>1683</v>
      </c>
      <c r="J21" s="19">
        <v>64</v>
      </c>
      <c r="K21" s="19">
        <v>1479</v>
      </c>
      <c r="L21" s="19">
        <v>3</v>
      </c>
      <c r="M21" s="20">
        <v>16</v>
      </c>
      <c r="N21" s="81">
        <v>1.2468827930174563E-3</v>
      </c>
      <c r="O21" s="81">
        <v>7.1695760598503742E-3</v>
      </c>
      <c r="P21" s="81">
        <v>0.52462593516209477</v>
      </c>
      <c r="Q21" s="81">
        <v>1.9950124688279301E-2</v>
      </c>
      <c r="R21" s="81">
        <v>0.46103491271820451</v>
      </c>
      <c r="S21" s="81">
        <v>9.3516209476309225E-4</v>
      </c>
      <c r="T21" s="82">
        <v>4.9875311720698253E-3</v>
      </c>
      <c r="U21" s="81">
        <v>5.505819984557867E-3</v>
      </c>
      <c r="V21" s="81">
        <v>1.6363811159623501E-2</v>
      </c>
      <c r="W21" s="81">
        <v>0.32390861072734678</v>
      </c>
      <c r="X21" s="81">
        <v>5.1492517775834995E-2</v>
      </c>
      <c r="Y21" s="81">
        <v>0.61740956716963047</v>
      </c>
      <c r="Z21" s="82">
        <v>2.4313419505413974E-4</v>
      </c>
      <c r="AA21" s="42">
        <v>68.841526719654041</v>
      </c>
      <c r="AB21" s="44"/>
      <c r="AC21" s="44">
        <v>30.161956593010295</v>
      </c>
      <c r="AD21" s="44">
        <v>111.50074168199829</v>
      </c>
      <c r="AE21" s="44">
        <v>26.671778757595206</v>
      </c>
      <c r="AF21" s="44">
        <v>51.405661574181075</v>
      </c>
      <c r="AG21" s="49"/>
      <c r="AH21" s="44"/>
      <c r="AI21" s="44">
        <v>46.557115671002457</v>
      </c>
      <c r="AJ21" s="44">
        <v>151.87082350252555</v>
      </c>
      <c r="AK21" s="44">
        <v>52.392396283131667</v>
      </c>
      <c r="AL21" s="44">
        <v>46.454702494572452</v>
      </c>
      <c r="AM21" s="49"/>
      <c r="AN21" s="100" t="s">
        <v>134</v>
      </c>
      <c r="AO21" s="100" t="s">
        <v>79</v>
      </c>
    </row>
    <row r="22" spans="1:41" s="21" customFormat="1" ht="16.5" customHeight="1" x14ac:dyDescent="0.25">
      <c r="A22" s="8" t="s">
        <v>102</v>
      </c>
      <c r="B22" s="17">
        <v>110</v>
      </c>
      <c r="C22" s="17">
        <v>97</v>
      </c>
      <c r="D22" s="17">
        <v>13</v>
      </c>
      <c r="E22" s="18">
        <v>0.88181818181818183</v>
      </c>
      <c r="F22" s="46" t="s">
        <v>9</v>
      </c>
      <c r="G22" s="19"/>
      <c r="H22" s="19"/>
      <c r="I22" s="9">
        <v>2</v>
      </c>
      <c r="J22" s="9"/>
      <c r="K22" s="9">
        <v>94</v>
      </c>
      <c r="L22" s="9"/>
      <c r="M22" s="24">
        <v>1</v>
      </c>
      <c r="N22" s="81">
        <v>0</v>
      </c>
      <c r="O22" s="81">
        <v>0</v>
      </c>
      <c r="P22" s="81">
        <v>2.0618556701030927E-2</v>
      </c>
      <c r="Q22" s="81">
        <v>0</v>
      </c>
      <c r="R22" s="81">
        <v>0.96907216494845361</v>
      </c>
      <c r="S22" s="81">
        <v>0</v>
      </c>
      <c r="T22" s="82">
        <v>1.0309278350515464E-2</v>
      </c>
      <c r="U22" s="81">
        <v>6.1296887935182497E-3</v>
      </c>
      <c r="V22" s="81">
        <v>1.1473366786112415E-2</v>
      </c>
      <c r="W22" s="81">
        <v>1.3823180444768546E-2</v>
      </c>
      <c r="X22" s="81">
        <v>1.6744570398773466E-2</v>
      </c>
      <c r="Y22" s="81">
        <v>0.93021314939285893</v>
      </c>
      <c r="Z22" s="82"/>
      <c r="AA22" s="42">
        <v>7.2474379933114372</v>
      </c>
      <c r="AB22" s="44"/>
      <c r="AC22" s="44"/>
      <c r="AD22" s="44"/>
      <c r="AE22" s="44"/>
      <c r="AF22" s="44">
        <v>7.5501947387994068</v>
      </c>
      <c r="AG22" s="49"/>
      <c r="AH22" s="44"/>
      <c r="AI22" s="44"/>
      <c r="AJ22" s="44"/>
      <c r="AK22" s="44"/>
      <c r="AL22" s="44">
        <v>5.8098563373609808</v>
      </c>
      <c r="AM22" s="49"/>
      <c r="AN22" s="100" t="s">
        <v>112</v>
      </c>
      <c r="AO22" s="100" t="s">
        <v>112</v>
      </c>
    </row>
    <row r="23" spans="1:41" s="15" customFormat="1" ht="16.5" customHeight="1" x14ac:dyDescent="0.25">
      <c r="A23" s="8" t="s">
        <v>29</v>
      </c>
      <c r="B23" s="17">
        <v>3266</v>
      </c>
      <c r="C23" s="17">
        <v>3236</v>
      </c>
      <c r="D23" s="17">
        <v>30</v>
      </c>
      <c r="E23" s="10">
        <v>0.99081445192896511</v>
      </c>
      <c r="F23" s="16" t="s">
        <v>9</v>
      </c>
      <c r="G23" s="19"/>
      <c r="H23" s="19">
        <v>129</v>
      </c>
      <c r="I23" s="11">
        <v>1313</v>
      </c>
      <c r="J23" s="11">
        <v>359</v>
      </c>
      <c r="K23" s="11">
        <v>1400</v>
      </c>
      <c r="L23" s="11"/>
      <c r="M23" s="12">
        <v>35</v>
      </c>
      <c r="N23" s="81">
        <v>0</v>
      </c>
      <c r="O23" s="81">
        <v>3.9864029666254637E-2</v>
      </c>
      <c r="P23" s="81">
        <v>0.40574783683559951</v>
      </c>
      <c r="Q23" s="81">
        <v>0.11093943139678615</v>
      </c>
      <c r="R23" s="81">
        <v>0.43263288009888751</v>
      </c>
      <c r="S23" s="81">
        <v>0</v>
      </c>
      <c r="T23" s="82">
        <v>1.0815822002472188E-2</v>
      </c>
      <c r="U23" s="81">
        <v>1.6054033962862406E-3</v>
      </c>
      <c r="V23" s="81">
        <v>6.2356873181902583E-2</v>
      </c>
      <c r="W23" s="81">
        <v>0.2949153013594214</v>
      </c>
      <c r="X23" s="81">
        <v>0.10399873037265681</v>
      </c>
      <c r="Y23" s="81">
        <v>0.50228192015579742</v>
      </c>
      <c r="Z23" s="82"/>
      <c r="AA23" s="42">
        <v>53.552060513166424</v>
      </c>
      <c r="AB23" s="44"/>
      <c r="AC23" s="44">
        <v>34.235214500869148</v>
      </c>
      <c r="AD23" s="44">
        <v>73.677535926917272</v>
      </c>
      <c r="AE23" s="44">
        <v>57.12603530993659</v>
      </c>
      <c r="AF23" s="44">
        <v>46.126251504045271</v>
      </c>
      <c r="AG23" s="49"/>
      <c r="AH23" s="44"/>
      <c r="AI23" s="44">
        <v>40.913533001992292</v>
      </c>
      <c r="AJ23" s="44">
        <v>92.500161076669386</v>
      </c>
      <c r="AK23" s="44">
        <v>149.70010898324071</v>
      </c>
      <c r="AL23" s="44">
        <v>36.789636746581557</v>
      </c>
      <c r="AM23" s="49"/>
      <c r="AN23" s="100" t="s">
        <v>135</v>
      </c>
      <c r="AO23" s="100" t="s">
        <v>80</v>
      </c>
    </row>
    <row r="24" spans="1:41" s="15" customFormat="1" ht="16.5" customHeight="1" x14ac:dyDescent="0.25">
      <c r="A24" s="8" t="s">
        <v>30</v>
      </c>
      <c r="B24" s="17">
        <v>8213</v>
      </c>
      <c r="C24" s="17">
        <v>8147</v>
      </c>
      <c r="D24" s="17">
        <v>66</v>
      </c>
      <c r="E24" s="10">
        <v>0.99196395957628147</v>
      </c>
      <c r="F24" s="16" t="s">
        <v>9</v>
      </c>
      <c r="G24" s="19"/>
      <c r="H24" s="19">
        <v>214</v>
      </c>
      <c r="I24" s="11">
        <v>672</v>
      </c>
      <c r="J24" s="11">
        <v>572</v>
      </c>
      <c r="K24" s="11">
        <v>6154</v>
      </c>
      <c r="L24" s="11"/>
      <c r="M24" s="12">
        <v>535</v>
      </c>
      <c r="N24" s="81">
        <v>0</v>
      </c>
      <c r="O24" s="81">
        <v>2.6267337670308089E-2</v>
      </c>
      <c r="P24" s="81">
        <v>8.248435006750951E-2</v>
      </c>
      <c r="Q24" s="81">
        <v>7.0209893212225358E-2</v>
      </c>
      <c r="R24" s="81">
        <v>0.75537007487418684</v>
      </c>
      <c r="S24" s="81">
        <v>0</v>
      </c>
      <c r="T24" s="82">
        <v>6.5668344175770221E-2</v>
      </c>
      <c r="U24" s="81">
        <v>1.558065466277242E-3</v>
      </c>
      <c r="V24" s="81">
        <v>6.7901315952466401E-2</v>
      </c>
      <c r="W24" s="81">
        <v>7.0075711202409574E-2</v>
      </c>
      <c r="X24" s="81">
        <v>0.12268352943409364</v>
      </c>
      <c r="Y24" s="81">
        <v>0.70737649969596428</v>
      </c>
      <c r="Z24" s="82"/>
      <c r="AA24" s="42">
        <v>118.03570163437503</v>
      </c>
      <c r="AB24" s="44"/>
      <c r="AC24" s="44">
        <v>45.661613305879463</v>
      </c>
      <c r="AD24" s="44">
        <v>138.93684369398332</v>
      </c>
      <c r="AE24" s="44">
        <v>67.550012990387117</v>
      </c>
      <c r="AF24" s="44">
        <v>126.04410355688515</v>
      </c>
      <c r="AG24" s="49"/>
      <c r="AH24" s="44"/>
      <c r="AI24" s="44">
        <v>74.61518592833896</v>
      </c>
      <c r="AJ24" s="44">
        <v>218.93512160437533</v>
      </c>
      <c r="AK24" s="44">
        <v>159.80754267627523</v>
      </c>
      <c r="AL24" s="44">
        <v>100.90372364330042</v>
      </c>
      <c r="AM24" s="49"/>
      <c r="AN24" s="100" t="s">
        <v>136</v>
      </c>
      <c r="AO24" s="100" t="s">
        <v>81</v>
      </c>
    </row>
    <row r="25" spans="1:41" s="15" customFormat="1" ht="16.5" customHeight="1" x14ac:dyDescent="0.25">
      <c r="A25" s="8" t="s">
        <v>31</v>
      </c>
      <c r="B25" s="17">
        <v>6251</v>
      </c>
      <c r="C25" s="17">
        <v>6028</v>
      </c>
      <c r="D25" s="17">
        <v>223</v>
      </c>
      <c r="E25" s="10">
        <v>0.9643257078867381</v>
      </c>
      <c r="F25" s="16" t="s">
        <v>11</v>
      </c>
      <c r="G25" s="19">
        <v>19</v>
      </c>
      <c r="H25" s="19">
        <v>78</v>
      </c>
      <c r="I25" s="11">
        <v>2470</v>
      </c>
      <c r="J25" s="11">
        <v>125</v>
      </c>
      <c r="K25" s="11">
        <v>3238</v>
      </c>
      <c r="L25" s="11"/>
      <c r="M25" s="12">
        <v>223</v>
      </c>
      <c r="N25" s="81">
        <v>3.1519575315195753E-3</v>
      </c>
      <c r="O25" s="81">
        <v>1.2939615129396152E-2</v>
      </c>
      <c r="P25" s="81">
        <v>0.40975447909754481</v>
      </c>
      <c r="Q25" s="81">
        <v>2.0736562707365628E-2</v>
      </c>
      <c r="R25" s="81">
        <v>0.53715992037159921</v>
      </c>
      <c r="S25" s="81">
        <v>0</v>
      </c>
      <c r="T25" s="82">
        <v>3.6994027869940278E-2</v>
      </c>
      <c r="U25" s="81">
        <v>5.3033664251846881E-3</v>
      </c>
      <c r="V25" s="81">
        <v>3.2986975179360771E-2</v>
      </c>
      <c r="W25" s="81">
        <v>0.13773136326189248</v>
      </c>
      <c r="X25" s="81">
        <v>5.1759243651031447E-2</v>
      </c>
      <c r="Y25" s="81">
        <v>0.78284829352790619</v>
      </c>
      <c r="Z25" s="82"/>
      <c r="AA25" s="42">
        <v>60.304634443170038</v>
      </c>
      <c r="AB25" s="44">
        <v>35.840941673583345</v>
      </c>
      <c r="AC25" s="44">
        <v>23.655359606957102</v>
      </c>
      <c r="AD25" s="44">
        <v>179.40789583592095</v>
      </c>
      <c r="AE25" s="44">
        <v>24.160145038182691</v>
      </c>
      <c r="AF25" s="44">
        <v>41.378684610209085</v>
      </c>
      <c r="AG25" s="49"/>
      <c r="AH25" s="44">
        <v>58.453851249736331</v>
      </c>
      <c r="AI25" s="44">
        <v>40.610793850489927</v>
      </c>
      <c r="AJ25" s="44">
        <v>222.9556323786058</v>
      </c>
      <c r="AK25" s="44">
        <v>55.695704936030587</v>
      </c>
      <c r="AL25" s="44">
        <v>35.317942815492039</v>
      </c>
      <c r="AM25" s="49"/>
      <c r="AN25" s="100" t="s">
        <v>137</v>
      </c>
      <c r="AO25" s="100" t="s">
        <v>137</v>
      </c>
    </row>
    <row r="26" spans="1:41" s="15" customFormat="1" ht="16.5" customHeight="1" x14ac:dyDescent="0.25">
      <c r="A26" s="8" t="s">
        <v>32</v>
      </c>
      <c r="B26" s="17">
        <v>1514</v>
      </c>
      <c r="C26" s="17">
        <v>1365</v>
      </c>
      <c r="D26" s="17">
        <v>149</v>
      </c>
      <c r="E26" s="10">
        <v>0.90158520475561432</v>
      </c>
      <c r="F26" s="16" t="s">
        <v>11</v>
      </c>
      <c r="G26" s="19">
        <v>23</v>
      </c>
      <c r="H26" s="19">
        <v>53</v>
      </c>
      <c r="I26" s="11">
        <v>130</v>
      </c>
      <c r="J26" s="11">
        <v>50</v>
      </c>
      <c r="K26" s="11">
        <v>1125</v>
      </c>
      <c r="L26" s="11">
        <v>3</v>
      </c>
      <c r="M26" s="12">
        <v>31</v>
      </c>
      <c r="N26" s="81">
        <v>1.6849816849816849E-2</v>
      </c>
      <c r="O26" s="81">
        <v>3.8827838827838829E-2</v>
      </c>
      <c r="P26" s="81">
        <v>9.5238095238095233E-2</v>
      </c>
      <c r="Q26" s="81">
        <v>3.6630036630036632E-2</v>
      </c>
      <c r="R26" s="81">
        <v>0.82417582417582413</v>
      </c>
      <c r="S26" s="81">
        <v>2.1978021978021978E-3</v>
      </c>
      <c r="T26" s="82">
        <v>2.271062271062271E-2</v>
      </c>
      <c r="U26" s="81">
        <v>1.0868125932179316E-2</v>
      </c>
      <c r="V26" s="81">
        <v>4.8675331868756992E-2</v>
      </c>
      <c r="W26" s="81">
        <v>6.5521524086114516E-2</v>
      </c>
      <c r="X26" s="81">
        <v>5.4892741792767617E-2</v>
      </c>
      <c r="Y26" s="81">
        <v>0.82502714670125477</v>
      </c>
      <c r="Z26" s="82">
        <v>4.2700473465558662E-4</v>
      </c>
      <c r="AA26" s="42">
        <v>24.326438347448903</v>
      </c>
      <c r="AB26" s="44">
        <v>37.715428890018529</v>
      </c>
      <c r="AC26" s="44">
        <v>19.404963277022329</v>
      </c>
      <c r="AD26" s="44">
        <v>35.359428591633957</v>
      </c>
      <c r="AE26" s="44">
        <v>16.233081071253487</v>
      </c>
      <c r="AF26" s="44">
        <v>24.301336573511545</v>
      </c>
      <c r="AG26" s="49"/>
      <c r="AH26" s="44">
        <v>83.672421092479482</v>
      </c>
      <c r="AI26" s="44">
        <v>44.967871895729473</v>
      </c>
      <c r="AJ26" s="44">
        <v>92.309580032839477</v>
      </c>
      <c r="AK26" s="44">
        <v>56.498877344163198</v>
      </c>
      <c r="AL26" s="44">
        <v>21.314376106649167</v>
      </c>
      <c r="AM26" s="49"/>
      <c r="AN26" s="100" t="s">
        <v>138</v>
      </c>
      <c r="AO26" s="100" t="s">
        <v>82</v>
      </c>
    </row>
    <row r="27" spans="1:41" s="22" customFormat="1" ht="16.5" customHeight="1" x14ac:dyDescent="0.25">
      <c r="A27" s="8" t="s">
        <v>33</v>
      </c>
      <c r="B27" s="17">
        <v>1158</v>
      </c>
      <c r="C27" s="17">
        <v>1153</v>
      </c>
      <c r="D27" s="17">
        <v>5</v>
      </c>
      <c r="E27" s="18">
        <v>0.99568221070811747</v>
      </c>
      <c r="F27" s="25" t="s">
        <v>9</v>
      </c>
      <c r="G27" s="19">
        <v>71</v>
      </c>
      <c r="H27" s="19"/>
      <c r="I27" s="26">
        <v>579</v>
      </c>
      <c r="J27" s="26">
        <v>19</v>
      </c>
      <c r="K27" s="26">
        <v>449</v>
      </c>
      <c r="L27" s="26"/>
      <c r="M27" s="27">
        <v>35</v>
      </c>
      <c r="N27" s="81">
        <v>6.157849089332177E-2</v>
      </c>
      <c r="O27" s="81">
        <v>0</v>
      </c>
      <c r="P27" s="81">
        <v>0.50216825672159582</v>
      </c>
      <c r="Q27" s="81">
        <v>1.647875108412836E-2</v>
      </c>
      <c r="R27" s="81">
        <v>0.38941890719861233</v>
      </c>
      <c r="S27" s="81">
        <v>0</v>
      </c>
      <c r="T27" s="82">
        <v>3.0355594102341718E-2</v>
      </c>
      <c r="U27" s="81">
        <v>4.2440558105895469E-3</v>
      </c>
      <c r="V27" s="81">
        <v>8.6451500570896653E-3</v>
      </c>
      <c r="W27" s="81">
        <v>0.3784837252597496</v>
      </c>
      <c r="X27" s="81">
        <v>2.917298671032938E-2</v>
      </c>
      <c r="Y27" s="81">
        <v>0.56395750251964649</v>
      </c>
      <c r="Z27" s="82"/>
      <c r="AA27" s="42">
        <v>38.606677314475327</v>
      </c>
      <c r="AB27" s="44">
        <v>560.15779092702178</v>
      </c>
      <c r="AC27" s="44"/>
      <c r="AD27" s="44">
        <v>51.222936551678991</v>
      </c>
      <c r="AE27" s="44">
        <v>21.807497187980626</v>
      </c>
      <c r="AF27" s="44">
        <v>26.658338657084702</v>
      </c>
      <c r="AG27" s="49"/>
      <c r="AH27" s="44">
        <v>920.31644466088414</v>
      </c>
      <c r="AI27" s="44"/>
      <c r="AJ27" s="44">
        <v>74.002181495850635</v>
      </c>
      <c r="AK27" s="44">
        <v>64.597088408090258</v>
      </c>
      <c r="AL27" s="44">
        <v>21.858749981342726</v>
      </c>
      <c r="AM27" s="49"/>
      <c r="AN27" s="100" t="s">
        <v>139</v>
      </c>
      <c r="AO27" s="100" t="s">
        <v>162</v>
      </c>
    </row>
    <row r="28" spans="1:41" s="22" customFormat="1" ht="16.5" customHeight="1" x14ac:dyDescent="0.25">
      <c r="A28" s="8" t="s">
        <v>34</v>
      </c>
      <c r="B28" s="17">
        <v>1042</v>
      </c>
      <c r="C28" s="17">
        <v>1009</v>
      </c>
      <c r="D28" s="17">
        <v>33</v>
      </c>
      <c r="E28" s="18">
        <v>0.96833013435700577</v>
      </c>
      <c r="F28" s="31" t="s">
        <v>11</v>
      </c>
      <c r="G28" s="19"/>
      <c r="H28" s="19"/>
      <c r="I28" s="26">
        <v>366</v>
      </c>
      <c r="J28" s="26">
        <v>25</v>
      </c>
      <c r="K28" s="26">
        <v>606</v>
      </c>
      <c r="L28" s="26"/>
      <c r="M28" s="12">
        <v>37</v>
      </c>
      <c r="N28" s="81">
        <v>0</v>
      </c>
      <c r="O28" s="81">
        <v>0</v>
      </c>
      <c r="P28" s="81">
        <v>0.36273538156590684</v>
      </c>
      <c r="Q28" s="81">
        <v>2.4777006937561942E-2</v>
      </c>
      <c r="R28" s="81">
        <v>0.60059464816650143</v>
      </c>
      <c r="S28" s="81">
        <v>0</v>
      </c>
      <c r="T28" s="82">
        <v>3.6669970267591674E-2</v>
      </c>
      <c r="U28" s="81">
        <v>4.5221932694486143E-3</v>
      </c>
      <c r="V28" s="81">
        <v>1.9818485479034195E-2</v>
      </c>
      <c r="W28" s="81">
        <v>0.11496490954307648</v>
      </c>
      <c r="X28" s="81">
        <v>4.137370210359928E-2</v>
      </c>
      <c r="Y28" s="81">
        <v>0.82187814415260252</v>
      </c>
      <c r="Z28" s="82"/>
      <c r="AA28" s="42">
        <v>16.469565092487464</v>
      </c>
      <c r="AB28" s="44"/>
      <c r="AC28" s="44"/>
      <c r="AD28" s="44">
        <v>51.964499444150235</v>
      </c>
      <c r="AE28" s="44">
        <v>9.8629445229096468</v>
      </c>
      <c r="AF28" s="44">
        <v>12.035278858006947</v>
      </c>
      <c r="AG28" s="49"/>
      <c r="AH28" s="44"/>
      <c r="AI28" s="44"/>
      <c r="AJ28" s="44">
        <v>70.264031398522278</v>
      </c>
      <c r="AK28" s="44">
        <v>25.489961375782762</v>
      </c>
      <c r="AL28" s="44">
        <v>10.507365344852381</v>
      </c>
      <c r="AM28" s="49"/>
      <c r="AN28" s="100" t="s">
        <v>140</v>
      </c>
      <c r="AO28" s="100" t="s">
        <v>83</v>
      </c>
    </row>
    <row r="29" spans="1:41" s="22" customFormat="1" ht="16.5" customHeight="1" x14ac:dyDescent="0.25">
      <c r="A29" s="8" t="s">
        <v>103</v>
      </c>
      <c r="B29" s="17">
        <v>23</v>
      </c>
      <c r="C29" s="17">
        <v>22</v>
      </c>
      <c r="D29" s="17">
        <v>1</v>
      </c>
      <c r="E29" s="18">
        <v>0.95652173913043481</v>
      </c>
      <c r="F29" s="25" t="s">
        <v>9</v>
      </c>
      <c r="G29" s="19">
        <v>8</v>
      </c>
      <c r="H29" s="19"/>
      <c r="I29" s="11"/>
      <c r="J29" s="11"/>
      <c r="K29" s="11">
        <v>14</v>
      </c>
      <c r="L29" s="11"/>
      <c r="M29" s="12"/>
      <c r="N29" s="81">
        <v>0.36363636363636365</v>
      </c>
      <c r="O29" s="81">
        <v>0</v>
      </c>
      <c r="P29" s="81">
        <v>0</v>
      </c>
      <c r="Q29" s="81">
        <v>0</v>
      </c>
      <c r="R29" s="81">
        <v>0.63636363636363635</v>
      </c>
      <c r="S29" s="81">
        <v>0</v>
      </c>
      <c r="T29" s="82">
        <v>0</v>
      </c>
      <c r="U29" s="81">
        <v>6.1613190185492869E-2</v>
      </c>
      <c r="V29" s="81">
        <v>7.976993424675588E-3</v>
      </c>
      <c r="W29" s="81">
        <v>4.6116699064769531E-3</v>
      </c>
      <c r="X29" s="81">
        <v>3.9164834957945226E-2</v>
      </c>
      <c r="Y29" s="81">
        <v>0.85869877295127106</v>
      </c>
      <c r="Z29" s="82"/>
      <c r="AA29" s="42">
        <v>2.0709683188914672</v>
      </c>
      <c r="AB29" s="44"/>
      <c r="AC29" s="44"/>
      <c r="AD29" s="44"/>
      <c r="AE29" s="44"/>
      <c r="AF29" s="44">
        <v>1.5347511510633634</v>
      </c>
      <c r="AG29" s="49"/>
      <c r="AH29" s="44"/>
      <c r="AI29" s="44"/>
      <c r="AJ29" s="44"/>
      <c r="AK29" s="44"/>
      <c r="AL29" s="44">
        <v>1.2578707181901665</v>
      </c>
      <c r="AM29" s="49"/>
      <c r="AN29" s="100" t="s">
        <v>113</v>
      </c>
      <c r="AO29" s="100" t="s">
        <v>113</v>
      </c>
    </row>
    <row r="30" spans="1:41" s="21" customFormat="1" ht="16.5" customHeight="1" x14ac:dyDescent="0.25">
      <c r="A30" s="8" t="s">
        <v>104</v>
      </c>
      <c r="B30" s="17">
        <v>287</v>
      </c>
      <c r="C30" s="17">
        <v>168</v>
      </c>
      <c r="D30" s="17">
        <v>119</v>
      </c>
      <c r="E30" s="18">
        <v>0.58536585365853655</v>
      </c>
      <c r="F30" s="25" t="s">
        <v>9</v>
      </c>
      <c r="G30" s="19"/>
      <c r="H30" s="19"/>
      <c r="I30" s="19"/>
      <c r="J30" s="19">
        <v>33</v>
      </c>
      <c r="K30" s="19">
        <v>135</v>
      </c>
      <c r="L30" s="19"/>
      <c r="M30" s="20"/>
      <c r="N30" s="83">
        <v>0</v>
      </c>
      <c r="O30" s="83">
        <v>0</v>
      </c>
      <c r="P30" s="81">
        <v>0</v>
      </c>
      <c r="Q30" s="81">
        <v>0.19642857142857142</v>
      </c>
      <c r="R30" s="81">
        <v>0.8035714285714286</v>
      </c>
      <c r="S30" s="81">
        <v>0</v>
      </c>
      <c r="T30" s="82">
        <v>0</v>
      </c>
      <c r="U30" s="81">
        <v>7.5007723136443459E-3</v>
      </c>
      <c r="V30" s="81">
        <v>2.3601697638689908E-2</v>
      </c>
      <c r="W30" s="81">
        <v>4.6326897040742915E-2</v>
      </c>
      <c r="X30" s="81">
        <v>0.11117325327533552</v>
      </c>
      <c r="Y30" s="81">
        <v>0.78540721143977921</v>
      </c>
      <c r="Z30" s="82"/>
      <c r="AA30" s="42">
        <v>8.7079659228266895</v>
      </c>
      <c r="AB30" s="44"/>
      <c r="AC30" s="44"/>
      <c r="AD30" s="44"/>
      <c r="AE30" s="44">
        <v>15.385834774784014</v>
      </c>
      <c r="AF30" s="44">
        <v>8.9093562099202703</v>
      </c>
      <c r="AG30" s="49"/>
      <c r="AH30" s="44"/>
      <c r="AI30" s="44"/>
      <c r="AJ30" s="44"/>
      <c r="AK30" s="44">
        <v>35.782588579456039</v>
      </c>
      <c r="AL30" s="44">
        <v>7.6713194231797495</v>
      </c>
      <c r="AM30" s="49"/>
      <c r="AN30" s="100" t="s">
        <v>141</v>
      </c>
      <c r="AO30" s="100" t="s">
        <v>141</v>
      </c>
    </row>
    <row r="31" spans="1:41" s="15" customFormat="1" ht="16.5" customHeight="1" x14ac:dyDescent="0.25">
      <c r="A31" s="8" t="s">
        <v>105</v>
      </c>
      <c r="B31" s="17">
        <v>548</v>
      </c>
      <c r="C31" s="17">
        <v>444</v>
      </c>
      <c r="D31" s="17">
        <v>104</v>
      </c>
      <c r="E31" s="18">
        <v>0.81021897810218979</v>
      </c>
      <c r="F31" s="16" t="s">
        <v>9</v>
      </c>
      <c r="G31" s="19">
        <v>3</v>
      </c>
      <c r="H31" s="19">
        <v>68</v>
      </c>
      <c r="I31" s="28">
        <v>58</v>
      </c>
      <c r="J31" s="28">
        <v>77</v>
      </c>
      <c r="K31" s="28">
        <v>226</v>
      </c>
      <c r="L31" s="28"/>
      <c r="M31" s="29">
        <v>12</v>
      </c>
      <c r="N31" s="81">
        <v>6.7567567567567571E-3</v>
      </c>
      <c r="O31" s="81">
        <v>0.15315315315315314</v>
      </c>
      <c r="P31" s="81">
        <v>0.13063063063063063</v>
      </c>
      <c r="Q31" s="81">
        <v>0.17342342342342343</v>
      </c>
      <c r="R31" s="81">
        <v>0.50900900900900903</v>
      </c>
      <c r="S31" s="81">
        <v>0</v>
      </c>
      <c r="T31" s="82">
        <v>2.7027027027027029E-2</v>
      </c>
      <c r="U31" s="81">
        <v>9.9476270699369092E-3</v>
      </c>
      <c r="V31" s="81">
        <v>8.0566716495429722E-2</v>
      </c>
      <c r="W31" s="81">
        <v>8.7806717128175921E-2</v>
      </c>
      <c r="X31" s="81">
        <v>0.29038601472716774</v>
      </c>
      <c r="Y31" s="81">
        <v>0.48431217851879388</v>
      </c>
      <c r="Z31" s="82"/>
      <c r="AA31" s="42">
        <v>14.632255819287685</v>
      </c>
      <c r="AB31" s="44"/>
      <c r="AC31" s="44">
        <v>27.815160080336724</v>
      </c>
      <c r="AD31" s="44">
        <v>21.768503227743579</v>
      </c>
      <c r="AE31" s="44">
        <v>8.7386298509325933</v>
      </c>
      <c r="AF31" s="44">
        <v>15.378407491053645</v>
      </c>
      <c r="AG31" s="49"/>
      <c r="AH31" s="44"/>
      <c r="AI31" s="44">
        <v>26.239959535820621</v>
      </c>
      <c r="AJ31" s="44">
        <v>30.881862685238346</v>
      </c>
      <c r="AK31" s="44">
        <v>22.183365629426763</v>
      </c>
      <c r="AL31" s="44">
        <v>11.506691621052695</v>
      </c>
      <c r="AM31" s="49"/>
      <c r="AN31" s="100" t="s">
        <v>114</v>
      </c>
      <c r="AO31" s="100" t="s">
        <v>114</v>
      </c>
    </row>
    <row r="32" spans="1:41" s="13" customFormat="1" ht="16.5" customHeight="1" x14ac:dyDescent="0.25">
      <c r="A32" s="8" t="s">
        <v>35</v>
      </c>
      <c r="B32" s="17">
        <v>382</v>
      </c>
      <c r="C32" s="17">
        <v>318</v>
      </c>
      <c r="D32" s="17">
        <v>64</v>
      </c>
      <c r="E32" s="18">
        <v>0.83246073298429324</v>
      </c>
      <c r="F32" s="16" t="s">
        <v>9</v>
      </c>
      <c r="G32" s="19"/>
      <c r="H32" s="19">
        <v>3</v>
      </c>
      <c r="I32" s="9">
        <v>7</v>
      </c>
      <c r="J32" s="9">
        <v>10</v>
      </c>
      <c r="K32" s="9">
        <v>289</v>
      </c>
      <c r="L32" s="9"/>
      <c r="M32" s="30">
        <v>9</v>
      </c>
      <c r="N32" s="81">
        <v>0</v>
      </c>
      <c r="O32" s="81">
        <v>9.433962264150943E-3</v>
      </c>
      <c r="P32" s="81">
        <v>2.20125786163522E-2</v>
      </c>
      <c r="Q32" s="81">
        <v>3.1446540880503145E-2</v>
      </c>
      <c r="R32" s="81">
        <v>0.9088050314465409</v>
      </c>
      <c r="S32" s="81">
        <v>0</v>
      </c>
      <c r="T32" s="82">
        <v>2.8301886792452831E-2</v>
      </c>
      <c r="U32" s="81">
        <v>2.6082635805900365E-3</v>
      </c>
      <c r="V32" s="81">
        <v>2.6466724365958989E-2</v>
      </c>
      <c r="W32" s="81">
        <v>1.3970207702708083E-2</v>
      </c>
      <c r="X32" s="81">
        <v>3.881284934734433E-2</v>
      </c>
      <c r="Y32" s="81">
        <v>0.89775503554109304</v>
      </c>
      <c r="Z32" s="82"/>
      <c r="AA32" s="42">
        <v>23.443409231985068</v>
      </c>
      <c r="AB32" s="44"/>
      <c r="AC32" s="44"/>
      <c r="AD32" s="44"/>
      <c r="AE32" s="44"/>
      <c r="AF32" s="44">
        <v>23.73196186134129</v>
      </c>
      <c r="AG32" s="49"/>
      <c r="AH32" s="44"/>
      <c r="AI32" s="44"/>
      <c r="AJ32" s="44"/>
      <c r="AK32" s="44"/>
      <c r="AL32" s="44">
        <v>19.973827807089172</v>
      </c>
      <c r="AM32" s="49"/>
      <c r="AN32" s="100" t="s">
        <v>142</v>
      </c>
      <c r="AO32" s="100" t="s">
        <v>84</v>
      </c>
    </row>
    <row r="33" spans="1:41" s="21" customFormat="1" ht="16.5" customHeight="1" x14ac:dyDescent="0.25">
      <c r="A33" s="8" t="s">
        <v>36</v>
      </c>
      <c r="B33" s="17">
        <v>15281</v>
      </c>
      <c r="C33" s="17">
        <v>10955</v>
      </c>
      <c r="D33" s="17">
        <v>4326</v>
      </c>
      <c r="E33" s="18">
        <v>0.71690334402198808</v>
      </c>
      <c r="F33" s="25" t="s">
        <v>11</v>
      </c>
      <c r="G33" s="19"/>
      <c r="H33" s="19">
        <v>597</v>
      </c>
      <c r="I33" s="28">
        <v>2029</v>
      </c>
      <c r="J33" s="28">
        <v>2125</v>
      </c>
      <c r="K33" s="28">
        <v>5835</v>
      </c>
      <c r="L33" s="28"/>
      <c r="M33" s="29">
        <v>369</v>
      </c>
      <c r="N33" s="81">
        <v>0</v>
      </c>
      <c r="O33" s="81">
        <v>5.4495664080328618E-2</v>
      </c>
      <c r="P33" s="81">
        <v>0.18521223185759927</v>
      </c>
      <c r="Q33" s="81">
        <v>0.19397535371976266</v>
      </c>
      <c r="R33" s="81">
        <v>0.5326335006846189</v>
      </c>
      <c r="S33" s="81">
        <v>0</v>
      </c>
      <c r="T33" s="82">
        <v>3.3683249657690553E-2</v>
      </c>
      <c r="U33" s="81">
        <v>2.3719989403402585E-3</v>
      </c>
      <c r="V33" s="81">
        <v>9.7458724906044999E-2</v>
      </c>
      <c r="W33" s="81">
        <v>0.13559996497734753</v>
      </c>
      <c r="X33" s="81">
        <v>0.20647189432139121</v>
      </c>
      <c r="Y33" s="81">
        <v>0.66863395940066361</v>
      </c>
      <c r="Z33" s="82"/>
      <c r="AA33" s="42">
        <v>122.97216597145204</v>
      </c>
      <c r="AB33" s="44"/>
      <c r="AC33" s="44">
        <v>68.761928236504176</v>
      </c>
      <c r="AD33" s="44">
        <v>167.96427137529543</v>
      </c>
      <c r="AE33" s="44">
        <v>115.52937735374115</v>
      </c>
      <c r="AF33" s="44">
        <v>97.959570146355134</v>
      </c>
      <c r="AG33" s="49"/>
      <c r="AH33" s="44"/>
      <c r="AI33" s="44">
        <v>92.856664674076811</v>
      </c>
      <c r="AJ33" s="44">
        <v>207.97156551165159</v>
      </c>
      <c r="AK33" s="44">
        <v>156.12230696963883</v>
      </c>
      <c r="AL33" s="44">
        <v>80.717626688999886</v>
      </c>
      <c r="AM33" s="49"/>
      <c r="AN33" s="100" t="s">
        <v>143</v>
      </c>
      <c r="AO33" s="100" t="s">
        <v>85</v>
      </c>
    </row>
    <row r="34" spans="1:41" s="15" customFormat="1" ht="16.5" customHeight="1" x14ac:dyDescent="0.25">
      <c r="A34" s="8" t="s">
        <v>37</v>
      </c>
      <c r="B34" s="17">
        <v>519</v>
      </c>
      <c r="C34" s="17">
        <v>519</v>
      </c>
      <c r="D34" s="17">
        <v>0</v>
      </c>
      <c r="E34" s="10">
        <v>1</v>
      </c>
      <c r="F34" s="16" t="s">
        <v>9</v>
      </c>
      <c r="G34" s="19">
        <v>313</v>
      </c>
      <c r="H34" s="19">
        <v>1</v>
      </c>
      <c r="I34" s="9">
        <v>3</v>
      </c>
      <c r="J34" s="9">
        <v>79</v>
      </c>
      <c r="K34" s="9">
        <v>123</v>
      </c>
      <c r="L34" s="9"/>
      <c r="M34" s="30"/>
      <c r="N34" s="81">
        <v>0.60308285163776498</v>
      </c>
      <c r="O34" s="81">
        <v>1.9267822736030828E-3</v>
      </c>
      <c r="P34" s="81">
        <v>5.7803468208092483E-3</v>
      </c>
      <c r="Q34" s="81">
        <v>0.15221579961464354</v>
      </c>
      <c r="R34" s="81">
        <v>0.23699421965317918</v>
      </c>
      <c r="S34" s="81">
        <v>0</v>
      </c>
      <c r="T34" s="82">
        <v>0</v>
      </c>
      <c r="U34" s="81">
        <v>8.7783498168393287E-2</v>
      </c>
      <c r="V34" s="81">
        <v>1.5179237845442554E-2</v>
      </c>
      <c r="W34" s="81">
        <v>1.9060545148771518E-2</v>
      </c>
      <c r="X34" s="81">
        <v>0.49117841319291333</v>
      </c>
      <c r="Y34" s="81">
        <v>0.36891699452331456</v>
      </c>
      <c r="Z34" s="82"/>
      <c r="AA34" s="42">
        <v>24.768209644998542</v>
      </c>
      <c r="AB34" s="44">
        <v>170.16048362545123</v>
      </c>
      <c r="AC34" s="44"/>
      <c r="AD34" s="44"/>
      <c r="AE34" s="44">
        <v>7.6756484708456529</v>
      </c>
      <c r="AF34" s="44">
        <v>15.911228282143592</v>
      </c>
      <c r="AG34" s="49"/>
      <c r="AH34" s="44">
        <v>252.0363865396661</v>
      </c>
      <c r="AI34" s="44"/>
      <c r="AJ34" s="44"/>
      <c r="AK34" s="44">
        <v>11.745987465820766</v>
      </c>
      <c r="AL34" s="44">
        <v>9.9928072753782828</v>
      </c>
      <c r="AM34" s="49"/>
      <c r="AN34" s="100" t="s">
        <v>61</v>
      </c>
      <c r="AO34" s="100" t="s">
        <v>61</v>
      </c>
    </row>
    <row r="35" spans="1:41" s="32" customFormat="1" ht="15.6" customHeight="1" x14ac:dyDescent="0.25">
      <c r="A35" s="8" t="s">
        <v>38</v>
      </c>
      <c r="B35" s="17">
        <v>31934</v>
      </c>
      <c r="C35" s="17">
        <v>29457</v>
      </c>
      <c r="D35" s="17">
        <v>2477</v>
      </c>
      <c r="E35" s="10">
        <v>0.92243376964990298</v>
      </c>
      <c r="F35" s="31" t="s">
        <v>9</v>
      </c>
      <c r="G35" s="19"/>
      <c r="H35" s="19">
        <v>2094</v>
      </c>
      <c r="I35" s="9">
        <v>7704</v>
      </c>
      <c r="J35" s="9">
        <v>7842</v>
      </c>
      <c r="K35" s="9">
        <v>9675</v>
      </c>
      <c r="L35" s="9"/>
      <c r="M35" s="24">
        <v>2142</v>
      </c>
      <c r="N35" s="81">
        <v>0</v>
      </c>
      <c r="O35" s="81">
        <v>7.1086668703533959E-2</v>
      </c>
      <c r="P35" s="81">
        <v>0.26153376107546594</v>
      </c>
      <c r="Q35" s="81">
        <v>0.26621855586108567</v>
      </c>
      <c r="R35" s="81">
        <v>0.32844485181790406</v>
      </c>
      <c r="S35" s="81">
        <v>0</v>
      </c>
      <c r="T35" s="82">
        <v>7.2716162542010382E-2</v>
      </c>
      <c r="U35" s="81">
        <v>2.3265025975313233E-3</v>
      </c>
      <c r="V35" s="81">
        <v>8.4516341013444282E-2</v>
      </c>
      <c r="W35" s="81">
        <v>0.14274665673670769</v>
      </c>
      <c r="X35" s="81">
        <v>0.19202143421964221</v>
      </c>
      <c r="Y35" s="81">
        <v>0.55236063640502464</v>
      </c>
      <c r="Z35" s="82"/>
      <c r="AA35" s="42">
        <v>150.73526232372194</v>
      </c>
      <c r="AB35" s="44"/>
      <c r="AC35" s="44">
        <v>126.78338326362467</v>
      </c>
      <c r="AD35" s="44">
        <v>276.1701113248028</v>
      </c>
      <c r="AE35" s="44">
        <v>208.97939866058118</v>
      </c>
      <c r="AF35" s="44">
        <v>89.630248128951195</v>
      </c>
      <c r="AG35" s="49"/>
      <c r="AH35" s="44"/>
      <c r="AI35" s="44">
        <v>153.18751358960066</v>
      </c>
      <c r="AJ35" s="44">
        <v>318.18439226537942</v>
      </c>
      <c r="AK35" s="44">
        <v>717.24740101095313</v>
      </c>
      <c r="AL35" s="44">
        <v>69.681390088056844</v>
      </c>
      <c r="AM35" s="49"/>
      <c r="AN35" s="100" t="s">
        <v>144</v>
      </c>
      <c r="AO35" s="100" t="s">
        <v>86</v>
      </c>
    </row>
    <row r="36" spans="1:41" s="22" customFormat="1" ht="16.5" customHeight="1" x14ac:dyDescent="0.25">
      <c r="A36" s="8" t="s">
        <v>39</v>
      </c>
      <c r="B36" s="17">
        <v>1420</v>
      </c>
      <c r="C36" s="17">
        <v>1370</v>
      </c>
      <c r="D36" s="17">
        <v>50</v>
      </c>
      <c r="E36" s="10">
        <v>0.96478873239436624</v>
      </c>
      <c r="F36" s="31" t="s">
        <v>11</v>
      </c>
      <c r="G36" s="19">
        <v>19</v>
      </c>
      <c r="H36" s="19">
        <v>21</v>
      </c>
      <c r="I36" s="33">
        <v>451</v>
      </c>
      <c r="J36" s="33">
        <v>129</v>
      </c>
      <c r="K36" s="33">
        <v>793</v>
      </c>
      <c r="L36" s="33">
        <v>4</v>
      </c>
      <c r="M36" s="34">
        <v>82</v>
      </c>
      <c r="N36" s="81">
        <v>1.3868613138686132E-2</v>
      </c>
      <c r="O36" s="81">
        <v>1.5328467153284672E-2</v>
      </c>
      <c r="P36" s="81">
        <v>0.32919708029197081</v>
      </c>
      <c r="Q36" s="81">
        <v>9.4160583941605841E-2</v>
      </c>
      <c r="R36" s="81">
        <v>0.57883211678832114</v>
      </c>
      <c r="S36" s="81">
        <v>2.9197080291970801E-3</v>
      </c>
      <c r="T36" s="82">
        <v>5.9854014598540145E-2</v>
      </c>
      <c r="U36" s="81">
        <v>1.1638041453751196E-2</v>
      </c>
      <c r="V36" s="81">
        <v>2.9535171741646941E-2</v>
      </c>
      <c r="W36" s="81">
        <v>0.2140422126387522</v>
      </c>
      <c r="X36" s="81">
        <v>9.5874945346613227E-2</v>
      </c>
      <c r="Y36" s="81">
        <v>0.68363143104235324</v>
      </c>
      <c r="Z36" s="82">
        <v>9.8404987855872997E-4</v>
      </c>
      <c r="AA36" s="42">
        <v>13.193857248242907</v>
      </c>
      <c r="AB36" s="44">
        <v>15.722619884976622</v>
      </c>
      <c r="AC36" s="44">
        <v>6.8474837127708836</v>
      </c>
      <c r="AD36" s="44">
        <v>20.292162141124564</v>
      </c>
      <c r="AE36" s="44">
        <v>12.957934927058879</v>
      </c>
      <c r="AF36" s="44">
        <v>11.171265645230751</v>
      </c>
      <c r="AG36" s="49"/>
      <c r="AH36" s="44">
        <v>19.602181632565408</v>
      </c>
      <c r="AI36" s="44">
        <v>14.057039312072526</v>
      </c>
      <c r="AJ36" s="44">
        <v>25.657032640758256</v>
      </c>
      <c r="AK36" s="44">
        <v>48.303575815496451</v>
      </c>
      <c r="AL36" s="44">
        <v>9.7366771209401346</v>
      </c>
      <c r="AM36" s="49"/>
      <c r="AN36" s="100" t="s">
        <v>145</v>
      </c>
      <c r="AO36" s="100" t="s">
        <v>87</v>
      </c>
    </row>
    <row r="37" spans="1:41" s="13" customFormat="1" ht="16.5" customHeight="1" x14ac:dyDescent="0.25">
      <c r="A37" s="8" t="s">
        <v>106</v>
      </c>
      <c r="B37" s="17">
        <v>89</v>
      </c>
      <c r="C37" s="17">
        <v>39</v>
      </c>
      <c r="D37" s="17">
        <v>50</v>
      </c>
      <c r="E37" s="10">
        <v>0.43820224719101125</v>
      </c>
      <c r="F37" s="14" t="s">
        <v>9</v>
      </c>
      <c r="G37" s="19"/>
      <c r="H37" s="19"/>
      <c r="I37" s="35"/>
      <c r="J37" s="35"/>
      <c r="K37" s="35">
        <v>39</v>
      </c>
      <c r="L37" s="35"/>
      <c r="M37" s="36"/>
      <c r="N37" s="81">
        <v>0</v>
      </c>
      <c r="O37" s="81">
        <v>0</v>
      </c>
      <c r="P37" s="81">
        <v>0</v>
      </c>
      <c r="Q37" s="81">
        <v>0</v>
      </c>
      <c r="R37" s="81">
        <v>1</v>
      </c>
      <c r="S37" s="81">
        <v>0</v>
      </c>
      <c r="T37" s="82">
        <v>0</v>
      </c>
      <c r="U37" s="81">
        <v>5.2046042703568191E-2</v>
      </c>
      <c r="V37" s="81">
        <v>1.7948181565815041E-2</v>
      </c>
      <c r="W37" s="81">
        <v>3.3603174415223723E-2</v>
      </c>
      <c r="X37" s="81">
        <v>3.6106868119940481E-2</v>
      </c>
      <c r="Y37" s="81">
        <v>0.83800983321426648</v>
      </c>
      <c r="Z37" s="82"/>
      <c r="AA37" s="42">
        <v>5.1310590900658744</v>
      </c>
      <c r="AB37" s="44"/>
      <c r="AC37" s="44"/>
      <c r="AD37" s="44"/>
      <c r="AE37" s="44"/>
      <c r="AF37" s="44">
        <v>6.1229103605923205</v>
      </c>
      <c r="AG37" s="49"/>
      <c r="AH37" s="44"/>
      <c r="AI37" s="44"/>
      <c r="AJ37" s="44">
        <v>0</v>
      </c>
      <c r="AK37" s="44"/>
      <c r="AL37" s="44">
        <v>5.4797118228873822</v>
      </c>
      <c r="AM37" s="49"/>
      <c r="AN37" s="100" t="s">
        <v>116</v>
      </c>
      <c r="AO37" s="100" t="s">
        <v>116</v>
      </c>
    </row>
    <row r="38" spans="1:41" s="15" customFormat="1" ht="16.5" customHeight="1" x14ac:dyDescent="0.25">
      <c r="A38" s="8" t="s">
        <v>40</v>
      </c>
      <c r="B38" s="17">
        <v>2970</v>
      </c>
      <c r="C38" s="17">
        <v>2937</v>
      </c>
      <c r="D38" s="17">
        <v>33</v>
      </c>
      <c r="E38" s="10">
        <v>0.98888888888888893</v>
      </c>
      <c r="F38" s="31" t="s">
        <v>11</v>
      </c>
      <c r="G38" s="19">
        <v>1</v>
      </c>
      <c r="H38" s="19">
        <v>31</v>
      </c>
      <c r="I38" s="43">
        <v>566</v>
      </c>
      <c r="J38" s="43">
        <v>62</v>
      </c>
      <c r="K38" s="43">
        <v>2286</v>
      </c>
      <c r="L38" s="43">
        <v>1</v>
      </c>
      <c r="M38" s="24">
        <v>52</v>
      </c>
      <c r="N38" s="84">
        <v>3.4048348655090226E-4</v>
      </c>
      <c r="O38" s="81">
        <v>1.0554988083077971E-2</v>
      </c>
      <c r="P38" s="81">
        <v>0.19271365338781068</v>
      </c>
      <c r="Q38" s="81">
        <v>2.1109976166155942E-2</v>
      </c>
      <c r="R38" s="81">
        <v>0.77834525025536261</v>
      </c>
      <c r="S38" s="81">
        <v>3.4048348655090226E-4</v>
      </c>
      <c r="T38" s="82">
        <v>1.7705141300646918E-2</v>
      </c>
      <c r="U38" s="81">
        <v>2.1961698428376651E-3</v>
      </c>
      <c r="V38" s="81">
        <v>2.3248500655548829E-2</v>
      </c>
      <c r="W38" s="81">
        <v>0.12372754832950965</v>
      </c>
      <c r="X38" s="81">
        <v>3.9002546058229295E-2</v>
      </c>
      <c r="Y38" s="81">
        <v>0.81021318211767512</v>
      </c>
      <c r="Z38" s="82">
        <v>3.6169391148012028E-4</v>
      </c>
      <c r="AA38" s="42">
        <v>25.125236944586408</v>
      </c>
      <c r="AB38" s="44"/>
      <c r="AC38" s="44">
        <v>11.407039983514988</v>
      </c>
      <c r="AD38" s="44">
        <v>39.134180456971066</v>
      </c>
      <c r="AE38" s="44">
        <v>13.598936650888977</v>
      </c>
      <c r="AF38" s="44">
        <v>24.136991681923867</v>
      </c>
      <c r="AG38" s="49"/>
      <c r="AH38" s="44"/>
      <c r="AI38" s="44">
        <v>18.799886256058134</v>
      </c>
      <c r="AJ38" s="44">
        <v>49.049921997763178</v>
      </c>
      <c r="AK38" s="44">
        <v>47.880182757479652</v>
      </c>
      <c r="AL38" s="44">
        <v>20.800141671015606</v>
      </c>
      <c r="AM38" s="49"/>
      <c r="AN38" s="100" t="s">
        <v>146</v>
      </c>
      <c r="AO38" s="100" t="s">
        <v>88</v>
      </c>
    </row>
    <row r="39" spans="1:41" s="15" customFormat="1" ht="16.5" customHeight="1" x14ac:dyDescent="0.25">
      <c r="A39" s="8" t="s">
        <v>41</v>
      </c>
      <c r="B39" s="17">
        <v>404</v>
      </c>
      <c r="C39" s="17">
        <v>382</v>
      </c>
      <c r="D39" s="17">
        <v>22</v>
      </c>
      <c r="E39" s="10">
        <v>0.9455445544554455</v>
      </c>
      <c r="F39" s="16" t="s">
        <v>11</v>
      </c>
      <c r="G39" s="19">
        <v>30</v>
      </c>
      <c r="H39" s="19">
        <v>8</v>
      </c>
      <c r="I39" s="43">
        <v>29</v>
      </c>
      <c r="J39" s="43">
        <v>14</v>
      </c>
      <c r="K39" s="43">
        <v>304</v>
      </c>
      <c r="L39" s="43"/>
      <c r="M39" s="24">
        <v>11</v>
      </c>
      <c r="N39" s="81">
        <v>7.8534031413612565E-2</v>
      </c>
      <c r="O39" s="81">
        <v>2.0942408376963352E-2</v>
      </c>
      <c r="P39" s="81">
        <v>7.5916230366492143E-2</v>
      </c>
      <c r="Q39" s="81">
        <v>3.6649214659685861E-2</v>
      </c>
      <c r="R39" s="81">
        <v>0.79581151832460728</v>
      </c>
      <c r="S39" s="81">
        <v>0</v>
      </c>
      <c r="T39" s="82">
        <v>2.8795811518324606E-2</v>
      </c>
      <c r="U39" s="81">
        <v>7.790434835315245E-2</v>
      </c>
      <c r="V39" s="81">
        <v>2.2457830543085745E-2</v>
      </c>
      <c r="W39" s="81">
        <v>7.2958213619356851E-2</v>
      </c>
      <c r="X39" s="81">
        <v>0.10881826105944112</v>
      </c>
      <c r="Y39" s="81">
        <v>0.72174714227130621</v>
      </c>
      <c r="Z39" s="82"/>
      <c r="AA39" s="42">
        <v>9.6878606794335091</v>
      </c>
      <c r="AB39" s="44">
        <v>9.7661654453534208</v>
      </c>
      <c r="AC39" s="44"/>
      <c r="AD39" s="44">
        <v>10.080645161290322</v>
      </c>
      <c r="AE39" s="44"/>
      <c r="AF39" s="44">
        <v>10.682011282171652</v>
      </c>
      <c r="AG39" s="49"/>
      <c r="AH39" s="44">
        <v>15.249323482470416</v>
      </c>
      <c r="AI39" s="44"/>
      <c r="AJ39" s="44">
        <v>14.86444248028171</v>
      </c>
      <c r="AK39" s="44"/>
      <c r="AL39" s="44">
        <v>9.3896139981544984</v>
      </c>
      <c r="AM39" s="49"/>
      <c r="AN39" s="100" t="s">
        <v>147</v>
      </c>
      <c r="AO39" s="100" t="s">
        <v>89</v>
      </c>
    </row>
    <row r="40" spans="1:41" s="15" customFormat="1" ht="16.5" customHeight="1" x14ac:dyDescent="0.25">
      <c r="A40" s="8" t="s">
        <v>42</v>
      </c>
      <c r="B40" s="17">
        <v>220</v>
      </c>
      <c r="C40" s="17">
        <v>205</v>
      </c>
      <c r="D40" s="17">
        <v>15</v>
      </c>
      <c r="E40" s="10">
        <v>0.93181818181818177</v>
      </c>
      <c r="F40" s="16" t="s">
        <v>11</v>
      </c>
      <c r="G40" s="19">
        <v>3</v>
      </c>
      <c r="H40" s="19">
        <v>9</v>
      </c>
      <c r="I40" s="43">
        <v>6</v>
      </c>
      <c r="J40" s="43">
        <v>26</v>
      </c>
      <c r="K40" s="43">
        <v>162</v>
      </c>
      <c r="L40" s="43">
        <v>6</v>
      </c>
      <c r="M40" s="24">
        <v>19</v>
      </c>
      <c r="N40" s="81">
        <v>1.4634146341463415E-2</v>
      </c>
      <c r="O40" s="81">
        <v>4.3902439024390241E-2</v>
      </c>
      <c r="P40" s="81">
        <v>2.9268292682926831E-2</v>
      </c>
      <c r="Q40" s="81">
        <v>0.12682926829268293</v>
      </c>
      <c r="R40" s="81">
        <v>0.79024390243902443</v>
      </c>
      <c r="S40" s="81">
        <v>2.9268292682926831E-2</v>
      </c>
      <c r="T40" s="82">
        <v>9.2682926829268292E-2</v>
      </c>
      <c r="U40" s="81">
        <v>1.1704690824687827E-2</v>
      </c>
      <c r="V40" s="81">
        <v>4.5500610516635238E-2</v>
      </c>
      <c r="W40" s="81">
        <v>1.9578052708453191E-2</v>
      </c>
      <c r="X40" s="81">
        <v>0.13276905385789961</v>
      </c>
      <c r="Y40" s="81">
        <v>0.83875536215436375</v>
      </c>
      <c r="Z40" s="82">
        <v>4.4760879592565753E-3</v>
      </c>
      <c r="AA40" s="42">
        <v>4.8917690140078784</v>
      </c>
      <c r="AB40" s="44"/>
      <c r="AC40" s="44"/>
      <c r="AD40" s="44"/>
      <c r="AE40" s="44">
        <v>4.6729223917454625</v>
      </c>
      <c r="AF40" s="44">
        <v>4.6088416359339428</v>
      </c>
      <c r="AG40" s="49"/>
      <c r="AH40" s="44"/>
      <c r="AI40" s="44"/>
      <c r="AJ40" s="44">
        <v>0</v>
      </c>
      <c r="AK40" s="44">
        <v>12.168142403640768</v>
      </c>
      <c r="AL40" s="44">
        <v>3.9822073697152036</v>
      </c>
      <c r="AM40" s="49"/>
      <c r="AN40" s="100" t="s">
        <v>148</v>
      </c>
      <c r="AO40" s="100" t="s">
        <v>90</v>
      </c>
    </row>
    <row r="41" spans="1:41" s="15" customFormat="1" ht="16.5" customHeight="1" x14ac:dyDescent="0.25">
      <c r="A41" s="8" t="s">
        <v>43</v>
      </c>
      <c r="B41" s="17">
        <v>6787</v>
      </c>
      <c r="C41" s="17">
        <v>6579</v>
      </c>
      <c r="D41" s="17">
        <v>208</v>
      </c>
      <c r="E41" s="10">
        <v>0.96935317518785913</v>
      </c>
      <c r="F41" s="16" t="s">
        <v>11</v>
      </c>
      <c r="G41" s="19"/>
      <c r="H41" s="19">
        <v>150</v>
      </c>
      <c r="I41" s="43">
        <v>1426</v>
      </c>
      <c r="J41" s="43">
        <v>387</v>
      </c>
      <c r="K41" s="43">
        <v>4693</v>
      </c>
      <c r="L41" s="43"/>
      <c r="M41" s="24">
        <v>310</v>
      </c>
      <c r="N41" s="81">
        <v>0</v>
      </c>
      <c r="O41" s="81">
        <v>2.2799817601459188E-2</v>
      </c>
      <c r="P41" s="81">
        <v>0.216750265997872</v>
      </c>
      <c r="Q41" s="81">
        <v>5.8823529411764705E-2</v>
      </c>
      <c r="R41" s="81">
        <v>0.71333029335765319</v>
      </c>
      <c r="S41" s="81">
        <v>0</v>
      </c>
      <c r="T41" s="82">
        <v>4.7119623043015653E-2</v>
      </c>
      <c r="U41" s="81">
        <v>1.6723588395775456E-3</v>
      </c>
      <c r="V41" s="81">
        <v>3.5529387697098319E-2</v>
      </c>
      <c r="W41" s="81">
        <v>0.11153270149433203</v>
      </c>
      <c r="X41" s="81">
        <v>7.6111379192414189E-2</v>
      </c>
      <c r="Y41" s="81">
        <v>0.80081486305209781</v>
      </c>
      <c r="Z41" s="82"/>
      <c r="AA41" s="42">
        <v>51.370103677190549</v>
      </c>
      <c r="AB41" s="44"/>
      <c r="AC41" s="44">
        <v>32.965076797640577</v>
      </c>
      <c r="AD41" s="44">
        <v>99.831560494705286</v>
      </c>
      <c r="AE41" s="44">
        <v>39.701958322176772</v>
      </c>
      <c r="AF41" s="44">
        <v>45.758205568519138</v>
      </c>
      <c r="AG41" s="49"/>
      <c r="AH41" s="44"/>
      <c r="AI41" s="44">
        <v>52.584770699528114</v>
      </c>
      <c r="AJ41" s="44">
        <v>129.52894386628975</v>
      </c>
      <c r="AK41" s="44">
        <v>30.735080870367689</v>
      </c>
      <c r="AL41" s="44">
        <v>35.920828196149429</v>
      </c>
      <c r="AM41" s="49"/>
      <c r="AN41" s="100" t="s">
        <v>149</v>
      </c>
      <c r="AO41" s="100" t="s">
        <v>98</v>
      </c>
    </row>
    <row r="42" spans="1:41" s="15" customFormat="1" ht="16.5" customHeight="1" x14ac:dyDescent="0.25">
      <c r="A42" s="8" t="s">
        <v>44</v>
      </c>
      <c r="B42" s="17">
        <v>960</v>
      </c>
      <c r="C42" s="17">
        <v>782</v>
      </c>
      <c r="D42" s="17">
        <v>178</v>
      </c>
      <c r="E42" s="10">
        <v>0.81458333333333333</v>
      </c>
      <c r="F42" s="16" t="s">
        <v>11</v>
      </c>
      <c r="G42" s="19"/>
      <c r="H42" s="19"/>
      <c r="I42" s="43">
        <v>48</v>
      </c>
      <c r="J42" s="43">
        <v>81</v>
      </c>
      <c r="K42" s="43">
        <v>641</v>
      </c>
      <c r="L42" s="43"/>
      <c r="M42" s="24">
        <v>12</v>
      </c>
      <c r="N42" s="81">
        <v>0</v>
      </c>
      <c r="O42" s="81">
        <v>0</v>
      </c>
      <c r="P42" s="81">
        <v>6.1381074168797956E-2</v>
      </c>
      <c r="Q42" s="81">
        <v>0.10358056265984655</v>
      </c>
      <c r="R42" s="81">
        <v>0.81969309462915596</v>
      </c>
      <c r="S42" s="81">
        <v>0</v>
      </c>
      <c r="T42" s="82">
        <v>1.5345268542199489E-2</v>
      </c>
      <c r="U42" s="81">
        <v>2.6217352444635705E-3</v>
      </c>
      <c r="V42" s="81">
        <v>3.3460227084643648E-2</v>
      </c>
      <c r="W42" s="81">
        <v>5.8346850276407694E-2</v>
      </c>
      <c r="X42" s="81">
        <v>0.15921556016891844</v>
      </c>
      <c r="Y42" s="81">
        <v>0.71406345318093467</v>
      </c>
      <c r="Z42" s="82"/>
      <c r="AA42" s="42">
        <v>73.960929335155569</v>
      </c>
      <c r="AB42" s="44"/>
      <c r="AC42" s="44"/>
      <c r="AD42" s="44">
        <v>77.8071355627239</v>
      </c>
      <c r="AE42" s="44">
        <v>48.116620431148675</v>
      </c>
      <c r="AF42" s="44">
        <v>84.90178677863284</v>
      </c>
      <c r="AG42" s="49"/>
      <c r="AH42" s="44"/>
      <c r="AI42" s="44"/>
      <c r="AJ42" s="44">
        <v>141.95619117866437</v>
      </c>
      <c r="AK42" s="44">
        <v>115.76797411114035</v>
      </c>
      <c r="AL42" s="44">
        <v>69.027725716009471</v>
      </c>
      <c r="AM42" s="49"/>
      <c r="AN42" s="100" t="s">
        <v>150</v>
      </c>
      <c r="AO42" s="100" t="s">
        <v>91</v>
      </c>
    </row>
    <row r="43" spans="1:41" s="15" customFormat="1" ht="16.5" customHeight="1" x14ac:dyDescent="0.25">
      <c r="A43" s="8" t="s">
        <v>45</v>
      </c>
      <c r="B43" s="17">
        <v>846</v>
      </c>
      <c r="C43" s="17">
        <v>778</v>
      </c>
      <c r="D43" s="17">
        <v>68</v>
      </c>
      <c r="E43" s="10">
        <v>0.91962174940898345</v>
      </c>
      <c r="F43" s="16" t="s">
        <v>11</v>
      </c>
      <c r="G43" s="19"/>
      <c r="H43" s="19"/>
      <c r="I43" s="43">
        <v>360</v>
      </c>
      <c r="J43" s="43">
        <v>33</v>
      </c>
      <c r="K43" s="43">
        <v>385</v>
      </c>
      <c r="L43" s="43"/>
      <c r="M43" s="24">
        <v>33</v>
      </c>
      <c r="N43" s="81">
        <v>0</v>
      </c>
      <c r="O43" s="81">
        <v>0</v>
      </c>
      <c r="P43" s="81">
        <v>0.46272493573264784</v>
      </c>
      <c r="Q43" s="81">
        <v>4.2416452442159386E-2</v>
      </c>
      <c r="R43" s="81">
        <v>0.49485861182519281</v>
      </c>
      <c r="S43" s="81">
        <v>0</v>
      </c>
      <c r="T43" s="82">
        <v>4.2416452442159386E-2</v>
      </c>
      <c r="U43" s="81">
        <v>4.6560599292661256E-3</v>
      </c>
      <c r="V43" s="81">
        <v>1.5925841348967087E-2</v>
      </c>
      <c r="W43" s="81">
        <v>0.26624020210352733</v>
      </c>
      <c r="X43" s="81">
        <v>5.7925775654306039E-2</v>
      </c>
      <c r="Y43" s="81">
        <v>0.67026374439505543</v>
      </c>
      <c r="Z43" s="82"/>
      <c r="AA43" s="42">
        <v>15.30252883140016</v>
      </c>
      <c r="AB43" s="44"/>
      <c r="AC43" s="44"/>
      <c r="AD43" s="44">
        <v>26.59576432902211</v>
      </c>
      <c r="AE43" s="44">
        <v>11.205356839681905</v>
      </c>
      <c r="AF43" s="44">
        <v>11.297923001573492</v>
      </c>
      <c r="AG43" s="49"/>
      <c r="AH43" s="44"/>
      <c r="AI43" s="44"/>
      <c r="AJ43" s="44">
        <v>32.696846468815181</v>
      </c>
      <c r="AK43" s="44">
        <v>32.278518592164183</v>
      </c>
      <c r="AL43" s="44">
        <v>9.371860302848452</v>
      </c>
      <c r="AM43" s="49"/>
      <c r="AN43" s="100" t="s">
        <v>100</v>
      </c>
      <c r="AO43" s="100" t="s">
        <v>100</v>
      </c>
    </row>
    <row r="44" spans="1:41" s="15" customFormat="1" ht="16.5" customHeight="1" x14ac:dyDescent="0.25">
      <c r="A44" s="8" t="s">
        <v>107</v>
      </c>
      <c r="B44" s="17">
        <v>98</v>
      </c>
      <c r="C44" s="17">
        <v>41</v>
      </c>
      <c r="D44" s="17">
        <v>57</v>
      </c>
      <c r="E44" s="10">
        <v>0.41836734693877553</v>
      </c>
      <c r="F44" s="16" t="s">
        <v>9</v>
      </c>
      <c r="G44" s="19"/>
      <c r="H44" s="19"/>
      <c r="I44" s="43"/>
      <c r="J44" s="43"/>
      <c r="K44" s="43">
        <v>41</v>
      </c>
      <c r="L44" s="43"/>
      <c r="M44" s="24"/>
      <c r="N44" s="81">
        <v>0</v>
      </c>
      <c r="O44" s="81">
        <v>0</v>
      </c>
      <c r="P44" s="81">
        <v>0</v>
      </c>
      <c r="Q44" s="81">
        <v>0</v>
      </c>
      <c r="R44" s="81">
        <v>1</v>
      </c>
      <c r="S44" s="81">
        <v>0</v>
      </c>
      <c r="T44" s="82">
        <v>0</v>
      </c>
      <c r="U44" s="81">
        <v>8.4905949095195721E-2</v>
      </c>
      <c r="V44" s="81">
        <v>1.6765374305032107E-2</v>
      </c>
      <c r="W44" s="81">
        <v>2.1417196098545171E-2</v>
      </c>
      <c r="X44" s="81">
        <v>3.851921540179204E-2</v>
      </c>
      <c r="Y44" s="81">
        <v>0.81472963552794886</v>
      </c>
      <c r="Z44" s="82"/>
      <c r="AA44" s="42">
        <v>4.6472878541431708</v>
      </c>
      <c r="AB44" s="44"/>
      <c r="AC44" s="44"/>
      <c r="AD44" s="44"/>
      <c r="AE44" s="44"/>
      <c r="AF44" s="44">
        <v>5.7040859341414585</v>
      </c>
      <c r="AG44" s="49"/>
      <c r="AH44" s="44"/>
      <c r="AI44" s="44"/>
      <c r="AJ44" s="44"/>
      <c r="AK44" s="44"/>
      <c r="AL44" s="44">
        <v>4.803042461138439</v>
      </c>
      <c r="AM44" s="49"/>
      <c r="AN44" s="100" t="s">
        <v>115</v>
      </c>
      <c r="AO44" s="100" t="s">
        <v>115</v>
      </c>
    </row>
    <row r="45" spans="1:41" s="15" customFormat="1" ht="16.5" customHeight="1" x14ac:dyDescent="0.25">
      <c r="A45" s="8" t="s">
        <v>46</v>
      </c>
      <c r="B45" s="17">
        <v>665</v>
      </c>
      <c r="C45" s="17">
        <v>658</v>
      </c>
      <c r="D45" s="17">
        <v>7</v>
      </c>
      <c r="E45" s="10">
        <v>0.98947368421052628</v>
      </c>
      <c r="F45" s="16" t="s">
        <v>11</v>
      </c>
      <c r="G45" s="19">
        <v>0</v>
      </c>
      <c r="H45" s="19">
        <v>12</v>
      </c>
      <c r="I45" s="43">
        <v>234</v>
      </c>
      <c r="J45" s="43">
        <v>58</v>
      </c>
      <c r="K45" s="43">
        <v>372</v>
      </c>
      <c r="L45" s="43">
        <v>1</v>
      </c>
      <c r="M45" s="24">
        <v>39</v>
      </c>
      <c r="N45" s="81">
        <v>0</v>
      </c>
      <c r="O45" s="81">
        <v>1.82370820668693E-2</v>
      </c>
      <c r="P45" s="81">
        <v>0.35562310030395139</v>
      </c>
      <c r="Q45" s="81">
        <v>8.8145896656534953E-2</v>
      </c>
      <c r="R45" s="81">
        <v>0.56534954407294835</v>
      </c>
      <c r="S45" s="81">
        <v>1.5197568389057751E-3</v>
      </c>
      <c r="T45" s="82">
        <v>5.9270516717325229E-2</v>
      </c>
      <c r="U45" s="81">
        <v>2.8265837125794496E-3</v>
      </c>
      <c r="V45" s="81">
        <v>1.7584316714450939E-2</v>
      </c>
      <c r="W45" s="81">
        <v>0.16806489207549177</v>
      </c>
      <c r="X45" s="81">
        <v>5.5081307117714744E-2</v>
      </c>
      <c r="Y45" s="81">
        <v>0.77335011321992142</v>
      </c>
      <c r="Z45" s="82">
        <v>8.1152021932020776E-4</v>
      </c>
      <c r="AA45" s="42">
        <v>9.7193357173770796</v>
      </c>
      <c r="AB45" s="44"/>
      <c r="AC45" s="44"/>
      <c r="AD45" s="44">
        <v>20.565986495002203</v>
      </c>
      <c r="AE45" s="44">
        <v>15.553726055977325</v>
      </c>
      <c r="AF45" s="44">
        <v>7.1052191272498906</v>
      </c>
      <c r="AG45" s="49"/>
      <c r="AH45" s="44"/>
      <c r="AI45" s="44"/>
      <c r="AJ45" s="44">
        <v>30.014030705787526</v>
      </c>
      <c r="AK45" s="44">
        <v>53.582759927415005</v>
      </c>
      <c r="AL45" s="44">
        <v>6.3461092863678967</v>
      </c>
      <c r="AM45" s="49"/>
      <c r="AN45" s="100" t="s">
        <v>151</v>
      </c>
      <c r="AO45" s="100" t="s">
        <v>92</v>
      </c>
    </row>
    <row r="46" spans="1:41" s="15" customFormat="1" ht="16.5" customHeight="1" x14ac:dyDescent="0.25">
      <c r="A46" s="8" t="s">
        <v>47</v>
      </c>
      <c r="B46" s="17">
        <v>2768</v>
      </c>
      <c r="C46" s="17">
        <v>2182</v>
      </c>
      <c r="D46" s="17">
        <v>586</v>
      </c>
      <c r="E46" s="10">
        <v>0.78829479768786126</v>
      </c>
      <c r="F46" s="16" t="s">
        <v>9</v>
      </c>
      <c r="G46" s="19"/>
      <c r="H46" s="19">
        <v>64</v>
      </c>
      <c r="I46" s="43">
        <v>436</v>
      </c>
      <c r="J46" s="43">
        <v>800</v>
      </c>
      <c r="K46" s="43">
        <v>882</v>
      </c>
      <c r="L46" s="43"/>
      <c r="M46" s="24"/>
      <c r="N46" s="81">
        <v>0</v>
      </c>
      <c r="O46" s="81">
        <v>2.933088909257562E-2</v>
      </c>
      <c r="P46" s="81">
        <v>0.1998166819431714</v>
      </c>
      <c r="Q46" s="81">
        <v>0.36663611365719523</v>
      </c>
      <c r="R46" s="81">
        <v>0.40421631530705776</v>
      </c>
      <c r="S46" s="81">
        <v>0</v>
      </c>
      <c r="T46" s="82">
        <v>0</v>
      </c>
      <c r="U46" s="81">
        <v>2.4624200987776223E-3</v>
      </c>
      <c r="V46" s="81">
        <v>4.9262198998008662E-2</v>
      </c>
      <c r="W46" s="81">
        <v>0.11877567452545298</v>
      </c>
      <c r="X46" s="81">
        <v>0.39610150497293817</v>
      </c>
      <c r="Y46" s="81">
        <v>0.4139544687806655</v>
      </c>
      <c r="Z46" s="82"/>
      <c r="AA46" s="42">
        <v>7.6022987372414565</v>
      </c>
      <c r="AB46" s="44"/>
      <c r="AC46" s="44">
        <v>4.5264357995807387</v>
      </c>
      <c r="AD46" s="44">
        <v>12.789370507770276</v>
      </c>
      <c r="AE46" s="44">
        <v>7.0367752429358683</v>
      </c>
      <c r="AF46" s="44">
        <v>7.4234569625082596</v>
      </c>
      <c r="AG46" s="49"/>
      <c r="AH46" s="44"/>
      <c r="AI46" s="44">
        <v>7.243053145781035</v>
      </c>
      <c r="AJ46" s="44">
        <v>21.09760560626221</v>
      </c>
      <c r="AK46" s="44">
        <v>14.085423286412734</v>
      </c>
      <c r="AL46" s="44">
        <v>6.3837989181462911</v>
      </c>
      <c r="AM46" s="49"/>
      <c r="AN46" s="100" t="s">
        <v>152</v>
      </c>
      <c r="AO46" s="100" t="s">
        <v>163</v>
      </c>
    </row>
    <row r="47" spans="1:41" s="15" customFormat="1" ht="16.5" customHeight="1" x14ac:dyDescent="0.25">
      <c r="A47" s="8" t="s">
        <v>108</v>
      </c>
      <c r="B47" s="17">
        <v>2715</v>
      </c>
      <c r="C47" s="17">
        <v>602</v>
      </c>
      <c r="D47" s="17">
        <v>2113</v>
      </c>
      <c r="E47" s="10">
        <v>0.22173112338858195</v>
      </c>
      <c r="F47" s="31" t="s">
        <v>9</v>
      </c>
      <c r="G47" s="19">
        <v>11</v>
      </c>
      <c r="H47" s="19">
        <v>10</v>
      </c>
      <c r="I47" s="9">
        <v>5</v>
      </c>
      <c r="J47" s="9">
        <v>46</v>
      </c>
      <c r="K47" s="9">
        <v>105</v>
      </c>
      <c r="L47" s="9">
        <v>11</v>
      </c>
      <c r="M47" s="30">
        <v>14</v>
      </c>
      <c r="N47" s="81">
        <v>1.8272425249169437E-2</v>
      </c>
      <c r="O47" s="81">
        <v>1.6611295681063124E-2</v>
      </c>
      <c r="P47" s="81">
        <v>8.3056478405315621E-3</v>
      </c>
      <c r="Q47" s="81">
        <v>7.6411960132890366E-2</v>
      </c>
      <c r="R47" s="81">
        <v>0.1744186046511628</v>
      </c>
      <c r="S47" s="81">
        <v>1.8272425249169437E-2</v>
      </c>
      <c r="T47" s="82">
        <v>2.3255813953488372E-2</v>
      </c>
      <c r="U47" s="81">
        <v>8.844691966891324E-3</v>
      </c>
      <c r="V47" s="81">
        <v>2.3657550128831532E-2</v>
      </c>
      <c r="W47" s="81">
        <v>1.1877492206048201E-2</v>
      </c>
      <c r="X47" s="81">
        <v>0.14242487990750069</v>
      </c>
      <c r="Y47" s="81">
        <v>0.77817440420359341</v>
      </c>
      <c r="Z47" s="82">
        <v>9.1139016261718615E-3</v>
      </c>
      <c r="AA47" s="42">
        <v>19.043973547224784</v>
      </c>
      <c r="AB47" s="44"/>
      <c r="AC47" s="44"/>
      <c r="AD47" s="44"/>
      <c r="AE47" s="44">
        <v>10.217227133401449</v>
      </c>
      <c r="AF47" s="44">
        <v>4.268481814844642</v>
      </c>
      <c r="AG47" s="49"/>
      <c r="AH47" s="44"/>
      <c r="AI47" s="44"/>
      <c r="AJ47" s="44"/>
      <c r="AK47" s="44">
        <v>30.417028242865229</v>
      </c>
      <c r="AL47" s="44">
        <v>5.3240115055884303</v>
      </c>
      <c r="AM47" s="49"/>
      <c r="AN47" s="100" t="s">
        <v>153</v>
      </c>
      <c r="AO47" s="100" t="s">
        <v>153</v>
      </c>
    </row>
    <row r="48" spans="1:41" s="15" customFormat="1" ht="16.5" customHeight="1" x14ac:dyDescent="0.25">
      <c r="A48" s="8" t="s">
        <v>48</v>
      </c>
      <c r="B48" s="17">
        <v>56</v>
      </c>
      <c r="C48" s="17">
        <v>56</v>
      </c>
      <c r="D48" s="17">
        <v>0</v>
      </c>
      <c r="E48" s="10">
        <v>1</v>
      </c>
      <c r="F48" s="16" t="s">
        <v>11</v>
      </c>
      <c r="G48" s="19"/>
      <c r="H48" s="19">
        <v>2</v>
      </c>
      <c r="I48" s="9"/>
      <c r="J48" s="9"/>
      <c r="K48" s="9">
        <v>53</v>
      </c>
      <c r="L48" s="9"/>
      <c r="M48" s="30">
        <v>1</v>
      </c>
      <c r="N48" s="81">
        <v>0</v>
      </c>
      <c r="O48" s="81">
        <v>3.5714285714285712E-2</v>
      </c>
      <c r="P48" s="81">
        <v>0</v>
      </c>
      <c r="Q48" s="81">
        <v>0</v>
      </c>
      <c r="R48" s="81">
        <v>0.9464285714285714</v>
      </c>
      <c r="S48" s="81">
        <v>0</v>
      </c>
      <c r="T48" s="82">
        <v>1.7857142857142856E-2</v>
      </c>
      <c r="U48" s="81">
        <v>2.7830157800028421E-3</v>
      </c>
      <c r="V48" s="81">
        <v>1.8935045401637238E-2</v>
      </c>
      <c r="W48" s="81">
        <v>1.216830938577261E-2</v>
      </c>
      <c r="X48" s="81">
        <v>1.9878684142877443E-2</v>
      </c>
      <c r="Y48" s="81">
        <v>0.94098345997678423</v>
      </c>
      <c r="Z48" s="82"/>
      <c r="AA48" s="42">
        <v>8.9414161606517002</v>
      </c>
      <c r="AB48" s="44"/>
      <c r="AC48" s="44"/>
      <c r="AD48" s="44"/>
      <c r="AE48" s="44"/>
      <c r="AF48" s="44">
        <v>8.9931567167851334</v>
      </c>
      <c r="AG48" s="49"/>
      <c r="AH48" s="44"/>
      <c r="AI48" s="44"/>
      <c r="AJ48" s="44"/>
      <c r="AK48" s="44"/>
      <c r="AL48" s="44">
        <v>7.4532283926412859</v>
      </c>
      <c r="AM48" s="49"/>
      <c r="AN48" s="100" t="s">
        <v>154</v>
      </c>
      <c r="AO48" s="100" t="s">
        <v>93</v>
      </c>
    </row>
    <row r="49" spans="1:41" s="15" customFormat="1" ht="16.5" customHeight="1" x14ac:dyDescent="0.25">
      <c r="A49" s="8" t="s">
        <v>49</v>
      </c>
      <c r="B49" s="17">
        <v>1881</v>
      </c>
      <c r="C49" s="17">
        <v>1766</v>
      </c>
      <c r="D49" s="17">
        <v>115</v>
      </c>
      <c r="E49" s="10">
        <v>0.93886230728335995</v>
      </c>
      <c r="F49" s="16" t="s">
        <v>11</v>
      </c>
      <c r="G49" s="19">
        <v>2</v>
      </c>
      <c r="H49" s="19">
        <v>105</v>
      </c>
      <c r="I49" s="9">
        <v>415</v>
      </c>
      <c r="J49" s="9">
        <v>205</v>
      </c>
      <c r="K49" s="9">
        <v>1012</v>
      </c>
      <c r="L49" s="9"/>
      <c r="M49" s="30">
        <v>27</v>
      </c>
      <c r="N49" s="81">
        <v>1.1325028312570782E-3</v>
      </c>
      <c r="O49" s="81">
        <v>5.9456398640996604E-2</v>
      </c>
      <c r="P49" s="81">
        <v>0.23499433748584372</v>
      </c>
      <c r="Q49" s="81">
        <v>0.1160815402038505</v>
      </c>
      <c r="R49" s="81">
        <v>0.57304643261608157</v>
      </c>
      <c r="S49" s="81">
        <v>0</v>
      </c>
      <c r="T49" s="82">
        <v>1.5288788221970554E-2</v>
      </c>
      <c r="U49" s="81">
        <v>2.613973162895787E-3</v>
      </c>
      <c r="V49" s="81">
        <v>6.520809351367185E-2</v>
      </c>
      <c r="W49" s="81">
        <v>0.19154406390938383</v>
      </c>
      <c r="X49" s="81">
        <v>9.5426163329590141E-2</v>
      </c>
      <c r="Y49" s="81">
        <v>0.67360791106973317</v>
      </c>
      <c r="Z49" s="82"/>
      <c r="AA49" s="42">
        <v>20.733333059393484</v>
      </c>
      <c r="AB49" s="44"/>
      <c r="AC49" s="44">
        <v>18.904544652534469</v>
      </c>
      <c r="AD49" s="44">
        <v>25.436527589132041</v>
      </c>
      <c r="AE49" s="44">
        <v>25.221146393376067</v>
      </c>
      <c r="AF49" s="44">
        <v>17.638098292311394</v>
      </c>
      <c r="AG49" s="49"/>
      <c r="AH49" s="44"/>
      <c r="AI49" s="44">
        <v>26.045156838947253</v>
      </c>
      <c r="AJ49" s="44">
        <v>31.58747521445607</v>
      </c>
      <c r="AK49" s="44">
        <v>67.319924137109453</v>
      </c>
      <c r="AL49" s="44">
        <v>16.02376665056596</v>
      </c>
      <c r="AM49" s="49"/>
      <c r="AN49" s="100" t="s">
        <v>155</v>
      </c>
      <c r="AO49" s="100" t="s">
        <v>94</v>
      </c>
    </row>
    <row r="50" spans="1:41" s="15" customFormat="1" ht="16.5" customHeight="1" x14ac:dyDescent="0.25">
      <c r="A50" s="8" t="s">
        <v>50</v>
      </c>
      <c r="B50" s="17">
        <v>1384</v>
      </c>
      <c r="C50" s="17">
        <v>1312</v>
      </c>
      <c r="D50" s="17">
        <v>72</v>
      </c>
      <c r="E50" s="10">
        <v>0.94797687861271673</v>
      </c>
      <c r="F50" s="16" t="s">
        <v>9</v>
      </c>
      <c r="G50" s="19">
        <v>24</v>
      </c>
      <c r="H50" s="19">
        <v>112</v>
      </c>
      <c r="I50" s="9">
        <v>45</v>
      </c>
      <c r="J50" s="9">
        <v>165</v>
      </c>
      <c r="K50" s="9">
        <v>908</v>
      </c>
      <c r="L50" s="9">
        <v>12</v>
      </c>
      <c r="M50" s="30">
        <v>46</v>
      </c>
      <c r="N50" s="81">
        <v>1.8292682926829267E-2</v>
      </c>
      <c r="O50" s="81">
        <v>8.5365853658536592E-2</v>
      </c>
      <c r="P50" s="81">
        <v>3.4298780487804881E-2</v>
      </c>
      <c r="Q50" s="81">
        <v>0.12576219512195122</v>
      </c>
      <c r="R50" s="81">
        <v>0.69207317073170727</v>
      </c>
      <c r="S50" s="81">
        <v>9.1463414634146336E-3</v>
      </c>
      <c r="T50" s="82">
        <v>3.5060975609756101E-2</v>
      </c>
      <c r="U50" s="81">
        <v>1.0802072458550364E-2</v>
      </c>
      <c r="V50" s="81">
        <v>8.6975925312294686E-2</v>
      </c>
      <c r="W50" s="81">
        <v>3.7409408233541337E-2</v>
      </c>
      <c r="X50" s="81">
        <v>0.12876932943945604</v>
      </c>
      <c r="Y50" s="81">
        <v>0.67828442387597732</v>
      </c>
      <c r="Z50" s="82">
        <v>6.9198288495222202E-3</v>
      </c>
      <c r="AA50" s="42">
        <v>17.410711382823191</v>
      </c>
      <c r="AB50" s="44">
        <v>29.484029484029485</v>
      </c>
      <c r="AC50" s="44">
        <v>17.088409633590931</v>
      </c>
      <c r="AD50" s="44">
        <v>15.962994232038085</v>
      </c>
      <c r="AE50" s="44">
        <v>17.004121180642507</v>
      </c>
      <c r="AF50" s="44">
        <v>17.764651239593103</v>
      </c>
      <c r="AG50" s="49"/>
      <c r="AH50" s="44">
        <v>39.501630904185141</v>
      </c>
      <c r="AI50" s="44">
        <v>22.571372960529999</v>
      </c>
      <c r="AJ50" s="44">
        <v>30.171536614168286</v>
      </c>
      <c r="AK50" s="44">
        <v>53.184130538691626</v>
      </c>
      <c r="AL50" s="44">
        <v>15.342232150551178</v>
      </c>
      <c r="AM50" s="49"/>
      <c r="AN50" s="100" t="s">
        <v>156</v>
      </c>
      <c r="AO50" s="100" t="s">
        <v>95</v>
      </c>
    </row>
    <row r="51" spans="1:41" s="15" customFormat="1" ht="16.5" customHeight="1" x14ac:dyDescent="0.25">
      <c r="A51" s="8" t="s">
        <v>109</v>
      </c>
      <c r="B51" s="17">
        <v>95</v>
      </c>
      <c r="C51" s="17">
        <v>81</v>
      </c>
      <c r="D51" s="17">
        <v>14</v>
      </c>
      <c r="E51" s="10">
        <v>0.85</v>
      </c>
      <c r="F51" s="31" t="s">
        <v>9</v>
      </c>
      <c r="G51" s="19"/>
      <c r="H51" s="19"/>
      <c r="I51" s="9"/>
      <c r="J51" s="9"/>
      <c r="K51" s="9">
        <v>81</v>
      </c>
      <c r="L51" s="9"/>
      <c r="M51" s="24"/>
      <c r="N51" s="81">
        <v>0</v>
      </c>
      <c r="O51" s="81">
        <v>0</v>
      </c>
      <c r="P51" s="81">
        <v>0</v>
      </c>
      <c r="Q51" s="81">
        <v>0</v>
      </c>
      <c r="R51" s="81">
        <v>1</v>
      </c>
      <c r="S51" s="81">
        <v>0</v>
      </c>
      <c r="T51" s="82">
        <v>0</v>
      </c>
      <c r="U51" s="81">
        <v>1.4037850697074812E-3</v>
      </c>
      <c r="V51" s="81">
        <v>7.3711175790438978E-3</v>
      </c>
      <c r="W51" s="81">
        <v>3.7679031050507468E-2</v>
      </c>
      <c r="X51" s="81">
        <v>1.4159124436824688E-2</v>
      </c>
      <c r="Y51" s="81">
        <v>0.92022569098343587</v>
      </c>
      <c r="Z51" s="82"/>
      <c r="AA51" s="42"/>
      <c r="AB51" s="44"/>
      <c r="AC51" s="44"/>
      <c r="AD51" s="44"/>
      <c r="AE51" s="44"/>
      <c r="AF51" s="44">
        <v>4.8743119547615708</v>
      </c>
      <c r="AG51" s="49"/>
      <c r="AH51" s="44"/>
      <c r="AI51" s="44"/>
      <c r="AJ51" s="44"/>
      <c r="AK51" s="44"/>
      <c r="AL51" s="44">
        <v>3.9408593395526168</v>
      </c>
      <c r="AM51" s="49"/>
      <c r="AN51" s="100" t="s">
        <v>115</v>
      </c>
      <c r="AO51" s="100" t="s">
        <v>115</v>
      </c>
    </row>
    <row r="52" spans="1:41" s="13" customFormat="1" ht="16.5" customHeight="1" x14ac:dyDescent="0.25">
      <c r="A52" s="8" t="s">
        <v>51</v>
      </c>
      <c r="B52" s="17">
        <v>805</v>
      </c>
      <c r="C52" s="17">
        <v>793</v>
      </c>
      <c r="D52" s="17">
        <v>12</v>
      </c>
      <c r="E52" s="10">
        <v>0.98509316770186339</v>
      </c>
      <c r="F52" s="31" t="s">
        <v>11</v>
      </c>
      <c r="G52" s="19">
        <v>10</v>
      </c>
      <c r="H52" s="19">
        <v>23</v>
      </c>
      <c r="I52" s="9">
        <v>192</v>
      </c>
      <c r="J52" s="9">
        <v>93</v>
      </c>
      <c r="K52" s="9">
        <v>558</v>
      </c>
      <c r="L52" s="9"/>
      <c r="M52" s="30">
        <v>10</v>
      </c>
      <c r="N52" s="81">
        <v>1.2610340479192938E-2</v>
      </c>
      <c r="O52" s="81">
        <v>2.9003783102143757E-2</v>
      </c>
      <c r="P52" s="81">
        <v>0.24211853720050441</v>
      </c>
      <c r="Q52" s="81">
        <v>0.11727616645649433</v>
      </c>
      <c r="R52" s="81">
        <v>0.70365699873896592</v>
      </c>
      <c r="S52" s="81">
        <v>0</v>
      </c>
      <c r="T52" s="82">
        <v>1.2610340479192938E-2</v>
      </c>
      <c r="U52" s="81">
        <v>8.6631824036460907E-3</v>
      </c>
      <c r="V52" s="81">
        <v>2.8784560531501479E-2</v>
      </c>
      <c r="W52" s="81">
        <v>6.3752931074341948E-2</v>
      </c>
      <c r="X52" s="81">
        <v>6.9463881733214439E-2</v>
      </c>
      <c r="Y52" s="81">
        <v>0.85270233357552538</v>
      </c>
      <c r="Z52" s="82"/>
      <c r="AA52" s="42">
        <v>13.640504420005064</v>
      </c>
      <c r="AB52" s="44"/>
      <c r="AC52" s="44">
        <v>13.744390197261877</v>
      </c>
      <c r="AD52" s="44">
        <v>51.803406073949361</v>
      </c>
      <c r="AE52" s="44">
        <v>23.029321526472575</v>
      </c>
      <c r="AF52" s="44">
        <v>11.256256754006209</v>
      </c>
      <c r="AG52" s="49"/>
      <c r="AH52" s="44"/>
      <c r="AI52" s="44">
        <v>32.470133795619404</v>
      </c>
      <c r="AJ52" s="44">
        <v>96.767755424816301</v>
      </c>
      <c r="AK52" s="44">
        <v>63.562390670587028</v>
      </c>
      <c r="AL52" s="44">
        <v>9.6389492926802269</v>
      </c>
      <c r="AM52" s="49"/>
      <c r="AN52" s="100" t="s">
        <v>157</v>
      </c>
      <c r="AO52" s="100" t="s">
        <v>96</v>
      </c>
    </row>
    <row r="53" spans="1:41" s="15" customFormat="1" ht="16.5" customHeight="1" x14ac:dyDescent="0.25">
      <c r="A53" s="8" t="s">
        <v>110</v>
      </c>
      <c r="B53" s="17">
        <v>21</v>
      </c>
      <c r="C53" s="17">
        <v>20</v>
      </c>
      <c r="D53" s="17">
        <v>1</v>
      </c>
      <c r="E53" s="10">
        <v>0.95238095238095233</v>
      </c>
      <c r="F53" s="16" t="s">
        <v>9</v>
      </c>
      <c r="G53" s="19">
        <v>9</v>
      </c>
      <c r="H53" s="19"/>
      <c r="I53" s="9"/>
      <c r="J53" s="9">
        <v>2</v>
      </c>
      <c r="K53" s="9">
        <v>9</v>
      </c>
      <c r="L53" s="9"/>
      <c r="M53" s="30"/>
      <c r="N53" s="81">
        <v>0.45</v>
      </c>
      <c r="O53" s="81">
        <v>0</v>
      </c>
      <c r="P53" s="81">
        <v>0</v>
      </c>
      <c r="Q53" s="81">
        <v>0.1</v>
      </c>
      <c r="R53" s="81">
        <v>0.45</v>
      </c>
      <c r="S53" s="81">
        <v>0</v>
      </c>
      <c r="T53" s="82">
        <v>0</v>
      </c>
      <c r="U53" s="81">
        <v>2.4737899771003068E-2</v>
      </c>
      <c r="V53" s="81">
        <v>9.7137624905450064E-3</v>
      </c>
      <c r="W53" s="81">
        <v>5.3692250972328243E-3</v>
      </c>
      <c r="X53" s="81">
        <v>0.10020995712582023</v>
      </c>
      <c r="Y53" s="81">
        <v>0.83955156065822334</v>
      </c>
      <c r="Z53" s="82"/>
      <c r="AA53" s="42">
        <v>3.4617827835156825</v>
      </c>
      <c r="AB53" s="44"/>
      <c r="AC53" s="44"/>
      <c r="AD53" s="44"/>
      <c r="AE53" s="44"/>
      <c r="AF53" s="44"/>
      <c r="AG53" s="49"/>
      <c r="AH53" s="44"/>
      <c r="AI53" s="44"/>
      <c r="AJ53" s="44"/>
      <c r="AK53" s="44"/>
      <c r="AL53" s="44"/>
      <c r="AM53" s="49"/>
      <c r="AN53" s="100" t="s">
        <v>169</v>
      </c>
      <c r="AO53" s="100" t="s">
        <v>167</v>
      </c>
    </row>
    <row r="54" spans="1:41" s="86" customFormat="1" ht="16.5" customHeight="1" x14ac:dyDescent="0.25">
      <c r="A54" s="37" t="s">
        <v>117</v>
      </c>
      <c r="B54" s="38">
        <v>132836</v>
      </c>
      <c r="C54" s="38">
        <v>120340</v>
      </c>
      <c r="D54" s="38">
        <v>12496</v>
      </c>
      <c r="E54" s="39">
        <v>0.90531934114246138</v>
      </c>
      <c r="F54" s="53" t="s">
        <v>57</v>
      </c>
      <c r="G54" s="96">
        <v>920</v>
      </c>
      <c r="H54" s="40">
        <v>5297</v>
      </c>
      <c r="I54" s="40">
        <v>28325</v>
      </c>
      <c r="J54" s="40">
        <v>20221</v>
      </c>
      <c r="K54" s="40">
        <v>61480</v>
      </c>
      <c r="L54" s="40">
        <v>125</v>
      </c>
      <c r="M54" s="41">
        <v>4855</v>
      </c>
      <c r="N54" s="103">
        <v>1.9648043738253899E-2</v>
      </c>
      <c r="O54" s="50">
        <v>4.4710986562225677E-2</v>
      </c>
      <c r="P54" s="51">
        <v>0.23553330727845734</v>
      </c>
      <c r="Q54" s="51">
        <v>0.16814541946964467</v>
      </c>
      <c r="R54" s="51">
        <v>0.51122992873714235</v>
      </c>
      <c r="S54" s="104">
        <v>4.1207885540977098E-3</v>
      </c>
      <c r="T54" s="52">
        <v>4.0371198829193655E-2</v>
      </c>
      <c r="U54" s="103">
        <v>1.03552252289553E-2</v>
      </c>
      <c r="V54" s="51">
        <v>4.4710986562225677E-2</v>
      </c>
      <c r="W54" s="85">
        <v>0.12426572688771952</v>
      </c>
      <c r="X54" s="85">
        <v>0.18266986499640425</v>
      </c>
      <c r="Y54" s="85">
        <v>0.62179125077589481</v>
      </c>
      <c r="Z54" s="104">
        <v>2.5146226484319099E-3</v>
      </c>
      <c r="AA54" s="45">
        <v>36.757631567939001</v>
      </c>
      <c r="AB54" s="105">
        <v>51.332668612472389</v>
      </c>
      <c r="AC54" s="45">
        <v>29.327378755206965</v>
      </c>
      <c r="AD54" s="45">
        <v>69.67042923059816</v>
      </c>
      <c r="AE54" s="45">
        <v>33.834958923429532</v>
      </c>
      <c r="AF54" s="45">
        <v>30.2217204625744</v>
      </c>
      <c r="AG54" s="106">
        <v>40.528622934661371</v>
      </c>
      <c r="AH54" s="105">
        <v>79.111081237953329</v>
      </c>
      <c r="AI54" s="45">
        <v>36.197010323938187</v>
      </c>
      <c r="AJ54" s="45">
        <v>94.164448957572546</v>
      </c>
      <c r="AK54" s="45">
        <v>61.532769901027649</v>
      </c>
      <c r="AL54" s="45">
        <v>24.819642294141929</v>
      </c>
      <c r="AM54" s="106">
        <v>63.331467063775143</v>
      </c>
      <c r="AN54" s="101" t="s">
        <v>158</v>
      </c>
      <c r="AO54" s="102" t="s">
        <v>170</v>
      </c>
    </row>
    <row r="55" spans="1:41" s="94" customFormat="1" ht="16.5" customHeight="1" x14ac:dyDescent="0.25">
      <c r="A55" s="76"/>
      <c r="B55" s="77"/>
      <c r="C55" s="78"/>
      <c r="D55" s="79"/>
      <c r="E55" s="91"/>
      <c r="F55" s="92"/>
      <c r="G55" s="93"/>
      <c r="H55" s="93"/>
      <c r="I55" s="93"/>
      <c r="J55" s="93"/>
      <c r="K55" s="93"/>
      <c r="L55" s="93"/>
      <c r="M55" s="93"/>
      <c r="N55" s="98"/>
      <c r="O55" s="97"/>
      <c r="P55" s="76"/>
      <c r="Q55" s="76"/>
      <c r="R55" s="76"/>
      <c r="S55" s="76"/>
      <c r="T55" s="76"/>
      <c r="U55" s="99"/>
      <c r="V55" s="97"/>
      <c r="AN55" s="95"/>
    </row>
    <row r="56" spans="1:41" s="58" customFormat="1" ht="16.5" customHeight="1" x14ac:dyDescent="0.25">
      <c r="B56" s="70"/>
      <c r="C56" s="71"/>
      <c r="D56" s="70"/>
      <c r="E56" s="72"/>
      <c r="F56" s="61"/>
      <c r="G56" s="73"/>
      <c r="H56" s="73"/>
      <c r="I56" s="73"/>
      <c r="J56" s="73"/>
      <c r="K56" s="73"/>
      <c r="L56" s="73"/>
      <c r="M56" s="73"/>
      <c r="N56" s="73"/>
      <c r="O56" s="73"/>
      <c r="P56" s="73"/>
      <c r="Q56" s="73"/>
      <c r="R56" s="73"/>
      <c r="S56" s="73"/>
      <c r="T56" s="73"/>
      <c r="U56" s="74"/>
      <c r="V56" s="74"/>
      <c r="W56" s="74"/>
      <c r="X56" s="74"/>
      <c r="Y56" s="74"/>
      <c r="Z56" s="75"/>
      <c r="AA56" s="64"/>
      <c r="AB56" s="64"/>
      <c r="AC56" s="64"/>
      <c r="AD56" s="64"/>
      <c r="AE56" s="64"/>
      <c r="AF56" s="64"/>
      <c r="AG56" s="64"/>
      <c r="AH56" s="64"/>
      <c r="AI56" s="64"/>
      <c r="AJ56" s="64"/>
      <c r="AK56" s="64"/>
      <c r="AL56" s="64"/>
      <c r="AM56" s="64"/>
      <c r="AN56" s="65"/>
    </row>
    <row r="57" spans="1:41" s="58" customFormat="1" x14ac:dyDescent="0.25">
      <c r="B57" s="59"/>
      <c r="C57" s="60"/>
      <c r="D57" s="59"/>
      <c r="E57" s="60"/>
      <c r="F57" s="61"/>
      <c r="G57" s="62"/>
      <c r="H57" s="62"/>
      <c r="I57" s="62"/>
      <c r="J57" s="62"/>
      <c r="K57" s="62"/>
      <c r="L57" s="62"/>
      <c r="M57" s="62"/>
      <c r="U57" s="63"/>
      <c r="V57" s="63"/>
      <c r="W57" s="63"/>
      <c r="X57" s="63"/>
      <c r="Y57" s="63"/>
      <c r="Z57" s="64"/>
      <c r="AA57" s="64"/>
      <c r="AB57" s="64"/>
      <c r="AC57" s="64"/>
      <c r="AD57" s="64"/>
      <c r="AE57" s="64"/>
      <c r="AF57" s="64"/>
      <c r="AG57" s="64"/>
      <c r="AH57" s="64"/>
      <c r="AI57" s="64"/>
      <c r="AJ57" s="64"/>
      <c r="AK57" s="64"/>
      <c r="AL57" s="64"/>
      <c r="AM57" s="64"/>
      <c r="AN57" s="65"/>
    </row>
    <row r="58" spans="1:41" x14ac:dyDescent="0.25">
      <c r="J58" s="68"/>
      <c r="K58" s="68"/>
      <c r="L58" s="68"/>
      <c r="M58" s="68"/>
    </row>
    <row r="59" spans="1:41" x14ac:dyDescent="0.25">
      <c r="M59" s="69"/>
    </row>
    <row r="60" spans="1:41" x14ac:dyDescent="0.25">
      <c r="J60" s="69"/>
      <c r="K60" s="69"/>
      <c r="L60" s="69"/>
    </row>
  </sheetData>
  <mergeCells count="6">
    <mergeCell ref="AN1:AO1"/>
    <mergeCell ref="G1:M1"/>
    <mergeCell ref="N1:T1"/>
    <mergeCell ref="U1:Z1"/>
    <mergeCell ref="AA1:AG1"/>
    <mergeCell ref="AH1:AM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9004-9933-47E9-A666-7F956B388234}">
  <dimension ref="A2:E53"/>
  <sheetViews>
    <sheetView tabSelected="1" topLeftCell="A16" workbookViewId="0">
      <selection activeCell="A54" sqref="A54"/>
    </sheetView>
  </sheetViews>
  <sheetFormatPr defaultRowHeight="15" x14ac:dyDescent="0.25"/>
  <cols>
    <col min="1" max="1" width="15.85546875" customWidth="1"/>
    <col min="2" max="2" width="10.7109375" customWidth="1"/>
    <col min="3" max="3" width="8" customWidth="1"/>
    <col min="4" max="4" width="6.5703125" customWidth="1"/>
    <col min="5" max="5" width="6.42578125" customWidth="1"/>
  </cols>
  <sheetData>
    <row r="2" spans="1:5" s="109" customFormat="1" x14ac:dyDescent="0.25">
      <c r="A2" s="109" t="s">
        <v>171</v>
      </c>
      <c r="B2" s="109" t="s">
        <v>4</v>
      </c>
      <c r="C2" s="109" t="s">
        <v>6</v>
      </c>
      <c r="D2" s="109" t="s">
        <v>7</v>
      </c>
      <c r="E2" s="109" t="s">
        <v>8</v>
      </c>
    </row>
    <row r="3" spans="1:5" x14ac:dyDescent="0.25">
      <c r="A3" t="str">
        <f>RawData!A3</f>
        <v>Alabama</v>
      </c>
      <c r="B3" s="108">
        <f>IF(RawData!$E3&lt;0.8, "", IF(RawData!$B3&lt;50, "",IF(RawData!O3="", "", (RawData!O3-RawData!V3)*100)))</f>
        <v>-0.92066622440561441</v>
      </c>
      <c r="C3" s="108">
        <f>IF(RawData!$E3&lt;0.8, "", IF(RawData!$B3&lt;50, "",IF(RawData!P3="", "", (RawData!P3-RawData!W3)*100)))</f>
        <v>19.611013656701719</v>
      </c>
      <c r="D3" s="108">
        <f>IF(RawData!$E3&lt;0.8, "", IF(RawData!$B3&lt;50, "",IF(RawData!Q3="", "", (RawData!Q3-RawData!X3)*100)))</f>
        <v>-1.0379328569869304</v>
      </c>
      <c r="E3" s="108">
        <f>IF(RawData!$E3&lt;0.8, "", IF(RawData!$B3&lt;50, "",IF(RawData!R3="", "", (RawData!R3-RawData!Y3)*100)))</f>
        <v>-16.266492583163917</v>
      </c>
    </row>
    <row r="4" spans="1:5" x14ac:dyDescent="0.25">
      <c r="A4" t="str">
        <f>RawData!A4</f>
        <v>Alaska</v>
      </c>
      <c r="B4" s="108" t="str">
        <f>IF(RawData!$E4&lt;0.8, "", IF(RawData!$B4&lt;50, "",IF(RawData!O4="", "", (RawData!O4-RawData!V4)*100)))</f>
        <v/>
      </c>
      <c r="C4" s="108" t="str">
        <f>IF(RawData!$E4&lt;0.8, "", IF(RawData!$B4&lt;50, "",IF(RawData!P4="", "", (RawData!P4-RawData!W4)*100)))</f>
        <v/>
      </c>
      <c r="D4" s="108" t="str">
        <f>IF(RawData!$E4&lt;0.8, "", IF(RawData!$B4&lt;50, "",IF(RawData!Q4="", "", (RawData!Q4-RawData!X4)*100)))</f>
        <v/>
      </c>
      <c r="E4" s="108" t="str">
        <f>IF(RawData!$E4&lt;0.8, "", IF(RawData!$B4&lt;50, "",IF(RawData!R4="", "", (RawData!R4-RawData!Y4)*100)))</f>
        <v/>
      </c>
    </row>
    <row r="5" spans="1:5" x14ac:dyDescent="0.25">
      <c r="A5" t="str">
        <f>RawData!A5</f>
        <v>Arizona</v>
      </c>
      <c r="B5" s="108">
        <f>IF(RawData!$E5&lt;0.8, "", IF(RawData!$B5&lt;50, "",IF(RawData!O5="", "", (RawData!O5-RawData!V5)*100)))</f>
        <v>-2.2145948425092983</v>
      </c>
      <c r="C5" s="108">
        <f>IF(RawData!$E5&lt;0.8, "", IF(RawData!$B5&lt;50, "",IF(RawData!P5="", "", (RawData!P5-RawData!W5)*100)))</f>
        <v>-1.1572565955076899</v>
      </c>
      <c r="D5" s="108">
        <f>IF(RawData!$E5&lt;0.8, "", IF(RawData!$B5&lt;50, "",IF(RawData!Q5="", "", (RawData!Q5-RawData!X5)*100)))</f>
        <v>-5.3209325664007325</v>
      </c>
      <c r="E5" s="108">
        <f>IF(RawData!$E5&lt;0.8, "", IF(RawData!$B5&lt;50, "",IF(RawData!R5="", "", (RawData!R5-RawData!Y5)*100)))</f>
        <v>-6.3738152420470655</v>
      </c>
    </row>
    <row r="6" spans="1:5" x14ac:dyDescent="0.25">
      <c r="A6" t="str">
        <f>RawData!A6</f>
        <v>Arkansas</v>
      </c>
      <c r="B6" s="108">
        <f>IF(RawData!$E6&lt;0.8, "", IF(RawData!$B6&lt;50, "",IF(RawData!O6="", "", (RawData!O6-RawData!V6)*100)))</f>
        <v>-0.49852624598619771</v>
      </c>
      <c r="C6" s="108">
        <f>IF(RawData!$E6&lt;0.8, "", IF(RawData!$B6&lt;50, "",IF(RawData!P6="", "", (RawData!P6-RawData!W6)*100)))</f>
        <v>10.025890639342066</v>
      </c>
      <c r="D6" s="108">
        <f>IF(RawData!$E6&lt;0.8, "", IF(RawData!$B6&lt;50, "",IF(RawData!Q6="", "", (RawData!Q6-RawData!X6)*100)))</f>
        <v>0.63192898768009576</v>
      </c>
      <c r="E6" s="108">
        <f>IF(RawData!$E6&lt;0.8, "", IF(RawData!$B6&lt;50, "",IF(RawData!R6="", "", (RawData!R6-RawData!Y6)*100)))</f>
        <v>-19.323005070100518</v>
      </c>
    </row>
    <row r="7" spans="1:5" x14ac:dyDescent="0.25">
      <c r="A7" t="str">
        <f>RawData!A7</f>
        <v xml:space="preserve">California </v>
      </c>
      <c r="B7" s="108">
        <f>IF(RawData!$E7&lt;0.8, "", IF(RawData!$B7&lt;50, "",IF(RawData!O7="", "", (RawData!O7-RawData!V7)*100)))</f>
        <v>-0.41166875802070291</v>
      </c>
      <c r="C7" s="108">
        <f>IF(RawData!$E7&lt;0.8, "", IF(RawData!$B7&lt;50, "",IF(RawData!P7="", "", (RawData!P7-RawData!W7)*100)))</f>
        <v>3.676275309598747</v>
      </c>
      <c r="D7" s="108">
        <f>IF(RawData!$E7&lt;0.8, "", IF(RawData!$B7&lt;50, "",IF(RawData!Q7="", "", (RawData!Q7-RawData!X7)*100)))</f>
        <v>3.0578062307033695</v>
      </c>
      <c r="E7" s="108">
        <f>IF(RawData!$E7&lt;0.8, "", IF(RawData!$B7&lt;50, "",IF(RawData!R7="", "", (RawData!R7-RawData!Y7)*100)))</f>
        <v>-4.7119884750352394</v>
      </c>
    </row>
    <row r="8" spans="1:5" x14ac:dyDescent="0.25">
      <c r="A8" t="str">
        <f>RawData!A8</f>
        <v>Colorado</v>
      </c>
      <c r="B8" s="108">
        <f>IF(RawData!$E8&lt;0.8, "", IF(RawData!$B8&lt;50, "",IF(RawData!O8="", "", (RawData!O8-RawData!V8)*100)))</f>
        <v>0.38485582944393326</v>
      </c>
      <c r="C8" s="108">
        <f>IF(RawData!$E8&lt;0.8, "", IF(RawData!$B8&lt;50, "",IF(RawData!P8="", "", (RawData!P8-RawData!W8)*100)))</f>
        <v>2.8361792687327441</v>
      </c>
      <c r="D8" s="108">
        <f>IF(RawData!$E8&lt;0.8, "", IF(RawData!$B8&lt;50, "",IF(RawData!Q8="", "", (RawData!Q8-RawData!X8)*100)))</f>
        <v>0.67295076525066555</v>
      </c>
      <c r="E8" s="108">
        <f>IF(RawData!$E8&lt;0.8, "", IF(RawData!$B8&lt;50, "",IF(RawData!R8="", "", (RawData!R8-RawData!Y8)*100)))</f>
        <v>-3.0154716105220691</v>
      </c>
    </row>
    <row r="9" spans="1:5" x14ac:dyDescent="0.25">
      <c r="A9" t="str">
        <f>RawData!A9</f>
        <v>Connecticut</v>
      </c>
      <c r="B9" s="108">
        <f>IF(RawData!$E9&lt;0.8, "", IF(RawData!$B9&lt;50, "",IF(RawData!O9="", "", (RawData!O9-RawData!V9)*100)))</f>
        <v>-3.5254575784492452</v>
      </c>
      <c r="C9" s="108">
        <f>IF(RawData!$E9&lt;0.8, "", IF(RawData!$B9&lt;50, "",IF(RawData!P9="", "", (RawData!P9-RawData!W9)*100)))</f>
        <v>5.0180240545465518</v>
      </c>
      <c r="D9" s="108">
        <f>IF(RawData!$E9&lt;0.8, "", IF(RawData!$B9&lt;50, "",IF(RawData!Q9="", "", (RawData!Q9-RawData!X9)*100)))</f>
        <v>-7.7889832488232269</v>
      </c>
      <c r="E9" s="108">
        <f>IF(RawData!$E9&lt;0.8, "", IF(RawData!$B9&lt;50, "",IF(RawData!R9="", "", (RawData!R9-RawData!Y9)*100)))</f>
        <v>7.8489764283567691</v>
      </c>
    </row>
    <row r="10" spans="1:5" x14ac:dyDescent="0.25">
      <c r="A10" t="str">
        <f>RawData!A10</f>
        <v>Delaware</v>
      </c>
      <c r="B10" s="108">
        <f>IF(RawData!$E10&lt;0.8, "", IF(RawData!$B10&lt;50, "",IF(RawData!O10="", "", (RawData!O10-RawData!V10)*100)))</f>
        <v>-3.8998473587161695</v>
      </c>
      <c r="C10" s="108">
        <f>IF(RawData!$E10&lt;0.8, "", IF(RawData!$B10&lt;50, "",IF(RawData!P10="", "", (RawData!P10-RawData!W10)*100)))</f>
        <v>4.7653162255994115</v>
      </c>
      <c r="D10" s="108">
        <f>IF(RawData!$E10&lt;0.8, "", IF(RawData!$B10&lt;50, "",IF(RawData!Q10="", "", (RawData!Q10-RawData!X10)*100)))</f>
        <v>-3.0188215246942276</v>
      </c>
      <c r="E10" s="108">
        <f>IF(RawData!$E10&lt;0.8, "", IF(RawData!$B10&lt;50, "",IF(RawData!R10="", "", (RawData!R10-RawData!Y10)*100)))</f>
        <v>3.6765741136458474</v>
      </c>
    </row>
    <row r="11" spans="1:5" x14ac:dyDescent="0.25">
      <c r="A11" t="str">
        <f>RawData!A11</f>
        <v>District of Columbia</v>
      </c>
      <c r="B11" s="108">
        <f>IF(RawData!$E11&lt;0.8, "", IF(RawData!$B11&lt;50, "",IF(RawData!O11="", "", (RawData!O11-RawData!V11)*100)))</f>
        <v>-2.4092544819851196</v>
      </c>
      <c r="C11" s="108">
        <f>IF(RawData!$E11&lt;0.8, "", IF(RawData!$B11&lt;50, "",IF(RawData!P11="", "", (RawData!P11-RawData!W11)*100)))</f>
        <v>30.276456448150725</v>
      </c>
      <c r="D11" s="108">
        <f>IF(RawData!$E11&lt;0.8, "", IF(RawData!$B11&lt;50, "",IF(RawData!Q11="", "", (RawData!Q11-RawData!X11)*100)))</f>
        <v>1.9325666006058353</v>
      </c>
      <c r="E11" s="108">
        <f>IF(RawData!$E11&lt;0.8, "", IF(RawData!$B11&lt;50, "",IF(RawData!R11="", "", (RawData!R11-RawData!Y11)*100)))</f>
        <v>-26.209218282411584</v>
      </c>
    </row>
    <row r="12" spans="1:5" x14ac:dyDescent="0.25">
      <c r="A12" t="str">
        <f>RawData!A12</f>
        <v>Florida</v>
      </c>
      <c r="B12" s="108">
        <f>IF(RawData!$E12&lt;0.8, "", IF(RawData!$B12&lt;50, "",IF(RawData!O12="", "", (RawData!O12-RawData!V12)*100)))</f>
        <v>-1.9177145285120538</v>
      </c>
      <c r="C12" s="108">
        <f>IF(RawData!$E12&lt;0.8, "", IF(RawData!$B12&lt;50, "",IF(RawData!P12="", "", (RawData!P12-RawData!W12)*100)))</f>
        <v>5.6970326524432124</v>
      </c>
      <c r="D12" s="108">
        <f>IF(RawData!$E12&lt;0.8, "", IF(RawData!$B12&lt;50, "",IF(RawData!Q12="", "", (RawData!Q12-RawData!X12)*100)))</f>
        <v>0.41663233459276472</v>
      </c>
      <c r="E12" s="108">
        <f>IF(RawData!$E12&lt;0.8, "", IF(RawData!$B12&lt;50, "",IF(RawData!R12="", "", (RawData!R12-RawData!Y12)*100)))</f>
        <v>-4.040699059711983</v>
      </c>
    </row>
    <row r="13" spans="1:5" x14ac:dyDescent="0.25">
      <c r="A13" t="str">
        <f>RawData!A13</f>
        <v>Georgia</v>
      </c>
      <c r="B13" s="108">
        <f>IF(RawData!$E13&lt;0.8, "", IF(RawData!$B13&lt;50, "",IF(RawData!O13="", "", (RawData!O13-RawData!V13)*100)))</f>
        <v>-2.4727195489428055</v>
      </c>
      <c r="C13" s="108">
        <f>IF(RawData!$E13&lt;0.8, "", IF(RawData!$B13&lt;50, "",IF(RawData!P13="", "", (RawData!P13-RawData!W13)*100)))</f>
        <v>15.757610587791005</v>
      </c>
      <c r="D13" s="108">
        <f>IF(RawData!$E13&lt;0.8, "", IF(RawData!$B13&lt;50, "",IF(RawData!Q13="", "", (RawData!Q13-RawData!X13)*100)))</f>
        <v>-4.5465397135296177</v>
      </c>
      <c r="E13" s="108">
        <f>IF(RawData!$E13&lt;0.8, "", IF(RawData!$B13&lt;50, "",IF(RawData!R13="", "", (RawData!R13-RawData!Y13)*100)))</f>
        <v>-6.6286838750525767</v>
      </c>
    </row>
    <row r="14" spans="1:5" x14ac:dyDescent="0.25">
      <c r="A14" t="str">
        <f>RawData!A14</f>
        <v>Hawaii</v>
      </c>
      <c r="B14" s="108" t="str">
        <f>IF(RawData!$E14&lt;0.8, "", IF(RawData!$B14&lt;50, "",IF(RawData!O14="", "", (RawData!O14-RawData!V14)*100)))</f>
        <v/>
      </c>
      <c r="C14" s="108" t="str">
        <f>IF(RawData!$E14&lt;0.8, "", IF(RawData!$B14&lt;50, "",IF(RawData!P14="", "", (RawData!P14-RawData!W14)*100)))</f>
        <v/>
      </c>
      <c r="D14" s="108" t="str">
        <f>IF(RawData!$E14&lt;0.8, "", IF(RawData!$B14&lt;50, "",IF(RawData!Q14="", "", (RawData!Q14-RawData!X14)*100)))</f>
        <v/>
      </c>
      <c r="E14" s="108" t="str">
        <f>IF(RawData!$E14&lt;0.8, "", IF(RawData!$B14&lt;50, "",IF(RawData!R14="", "", (RawData!R14-RawData!Y14)*100)))</f>
        <v/>
      </c>
    </row>
    <row r="15" spans="1:5" x14ac:dyDescent="0.25">
      <c r="A15" t="str">
        <f>RawData!A15</f>
        <v>Idaho</v>
      </c>
      <c r="B15" s="108">
        <f>IF(RawData!$E15&lt;0.8, "", IF(RawData!$B15&lt;50, "",IF(RawData!O15="", "", (RawData!O15-RawData!V15)*100)))</f>
        <v>0.42951431461292522</v>
      </c>
      <c r="C15" s="108">
        <f>IF(RawData!$E15&lt;0.8, "", IF(RawData!$B15&lt;50, "",IF(RawData!P15="", "", (RawData!P15-RawData!W15)*100)))</f>
        <v>0.37548496153492361</v>
      </c>
      <c r="D15" s="108">
        <f>IF(RawData!$E15&lt;0.8, "", IF(RawData!$B15&lt;50, "",IF(RawData!Q15="", "", (RawData!Q15-RawData!X15)*100)))</f>
        <v>-5.2349259245028037</v>
      </c>
      <c r="E15" s="108">
        <f>IF(RawData!$E15&lt;0.8, "", IF(RawData!$B15&lt;50, "",IF(RawData!R15="", "", (RawData!R15-RawData!Y15)*100)))</f>
        <v>4.791510689142175</v>
      </c>
    </row>
    <row r="16" spans="1:5" x14ac:dyDescent="0.25">
      <c r="A16" t="str">
        <f>RawData!A16</f>
        <v>Illinois</v>
      </c>
      <c r="B16" s="108">
        <f>IF(RawData!$E16&lt;0.8, "", IF(RawData!$B16&lt;50, "",IF(RawData!O16="", "", (RawData!O16-RawData!V16)*100)))</f>
        <v>-0.82677011398573019</v>
      </c>
      <c r="C16" s="108">
        <f>IF(RawData!$E16&lt;0.8, "", IF(RawData!$B16&lt;50, "",IF(RawData!P16="", "", (RawData!P16-RawData!W16)*100)))</f>
        <v>14.441674590708601</v>
      </c>
      <c r="D16" s="108">
        <f>IF(RawData!$E16&lt;0.8, "", IF(RawData!$B16&lt;50, "",IF(RawData!Q16="", "", (RawData!Q16-RawData!X16)*100)))</f>
        <v>3.6127742451059266</v>
      </c>
      <c r="E16" s="108">
        <f>IF(RawData!$E16&lt;0.8, "", IF(RawData!$B16&lt;50, "",IF(RawData!R16="", "", (RawData!R16-RawData!Y16)*100)))</f>
        <v>-15.809383233949603</v>
      </c>
    </row>
    <row r="17" spans="1:5" x14ac:dyDescent="0.25">
      <c r="A17" t="str">
        <f>RawData!A17</f>
        <v>Indiana</v>
      </c>
      <c r="B17" s="108">
        <f>IF(RawData!$E17&lt;0.8, "", IF(RawData!$B17&lt;50, "",IF(RawData!O17="", "", (RawData!O17-RawData!V17)*100)))</f>
        <v>-1.7502137497117556</v>
      </c>
      <c r="C17" s="108">
        <f>IF(RawData!$E17&lt;0.8, "", IF(RawData!$B17&lt;50, "",IF(RawData!P17="", "", (RawData!P17-RawData!W17)*100)))</f>
        <v>6.0845345697752631</v>
      </c>
      <c r="D17" s="108">
        <f>IF(RawData!$E17&lt;0.8, "", IF(RawData!$B17&lt;50, "",IF(RawData!Q17="", "", (RawData!Q17-RawData!X17)*100)))</f>
        <v>-5.0126794414143987</v>
      </c>
      <c r="E17" s="108">
        <f>IF(RawData!$E17&lt;0.8, "", IF(RawData!$B17&lt;50, "",IF(RawData!R17="", "", (RawData!R17-RawData!Y17)*100)))</f>
        <v>-12.93508754361542</v>
      </c>
    </row>
    <row r="18" spans="1:5" x14ac:dyDescent="0.25">
      <c r="A18" t="str">
        <f>RawData!A18</f>
        <v>Iowa</v>
      </c>
      <c r="B18" s="108">
        <f>IF(RawData!$E18&lt;0.8, "", IF(RawData!$B18&lt;50, "",IF(RawData!O18="", "", (RawData!O18-RawData!V18)*100)))</f>
        <v>0.85721962610529401</v>
      </c>
      <c r="C18" s="108">
        <f>IF(RawData!$E18&lt;0.8, "", IF(RawData!$B18&lt;50, "",IF(RawData!P18="", "", (RawData!P18-RawData!W18)*100)))</f>
        <v>1.8314257442162676</v>
      </c>
      <c r="D18" s="108">
        <f>IF(RawData!$E18&lt;0.8, "", IF(RawData!$B18&lt;50, "",IF(RawData!Q18="", "", (RawData!Q18-RawData!X18)*100)))</f>
        <v>1.5436769669782857</v>
      </c>
      <c r="E18" s="108">
        <f>IF(RawData!$E18&lt;0.8, "", IF(RawData!$B18&lt;50, "",IF(RawData!R18="", "", (RawData!R18-RawData!Y18)*100)))</f>
        <v>-1.7441657079235617</v>
      </c>
    </row>
    <row r="19" spans="1:5" x14ac:dyDescent="0.25">
      <c r="A19" t="str">
        <f>RawData!A19</f>
        <v>Kansas</v>
      </c>
      <c r="B19" s="108">
        <f>IF(RawData!$E19&lt;0.8, "", IF(RawData!$B19&lt;50, "",IF(RawData!O19="", "", (RawData!O19-RawData!V19)*100)))</f>
        <v>0.4292069027799234</v>
      </c>
      <c r="C19" s="108">
        <f>IF(RawData!$E19&lt;0.8, "", IF(RawData!$B19&lt;50, "",IF(RawData!P19="", "", (RawData!P19-RawData!W19)*100)))</f>
        <v>16.223355299909763</v>
      </c>
      <c r="D19" s="108">
        <f>IF(RawData!$E19&lt;0.8, "", IF(RawData!$B19&lt;50, "",IF(RawData!Q19="", "", (RawData!Q19-RawData!X19)*100)))</f>
        <v>0.71336269660227791</v>
      </c>
      <c r="E19" s="108">
        <f>IF(RawData!$E19&lt;0.8, "", IF(RawData!$B19&lt;50, "",IF(RawData!R19="", "", (RawData!R19-RawData!Y19)*100)))</f>
        <v>-12.662989127417024</v>
      </c>
    </row>
    <row r="20" spans="1:5" x14ac:dyDescent="0.25">
      <c r="A20" t="str">
        <f>RawData!A20</f>
        <v>Kentucky</v>
      </c>
      <c r="B20" s="108">
        <f>IF(RawData!$E20&lt;0.8, "", IF(RawData!$B20&lt;50, "",IF(RawData!O20="", "", (RawData!O20-RawData!V20)*100)))</f>
        <v>-4.293282805615372E-2</v>
      </c>
      <c r="C20" s="108">
        <f>IF(RawData!$E20&lt;0.8, "", IF(RawData!$B20&lt;50, "",IF(RawData!P20="", "", (RawData!P20-RawData!W20)*100)))</f>
        <v>7.4862059545167305</v>
      </c>
      <c r="D20" s="108">
        <f>IF(RawData!$E20&lt;0.8, "", IF(RawData!$B20&lt;50, "",IF(RawData!Q20="", "", (RawData!Q20-RawData!X20)*100)))</f>
        <v>0.28630747176118521</v>
      </c>
      <c r="E20" s="108">
        <f>IF(RawData!$E20&lt;0.8, "", IF(RawData!$B20&lt;50, "",IF(RawData!R20="", "", (RawData!R20-RawData!Y20)*100)))</f>
        <v>-5.3375759625886365</v>
      </c>
    </row>
    <row r="21" spans="1:5" x14ac:dyDescent="0.25">
      <c r="A21" t="str">
        <f>RawData!A21</f>
        <v>Louisiana</v>
      </c>
      <c r="B21" s="108">
        <f>IF(RawData!$E21&lt;0.8, "", IF(RawData!$B21&lt;50, "",IF(RawData!O21="", "", (RawData!O21-RawData!V21)*100)))</f>
        <v>-0.91942350997731259</v>
      </c>
      <c r="C21" s="108">
        <f>IF(RawData!$E21&lt;0.8, "", IF(RawData!$B21&lt;50, "",IF(RawData!P21="", "", (RawData!P21-RawData!W21)*100)))</f>
        <v>20.071732443474801</v>
      </c>
      <c r="D21" s="108">
        <f>IF(RawData!$E21&lt;0.8, "", IF(RawData!$B21&lt;50, "",IF(RawData!Q21="", "", (RawData!Q21-RawData!X21)*100)))</f>
        <v>-3.1542393087555696</v>
      </c>
      <c r="E21" s="108">
        <f>IF(RawData!$E21&lt;0.8, "", IF(RawData!$B21&lt;50, "",IF(RawData!R21="", "", (RawData!R21-RawData!Y21)*100)))</f>
        <v>-15.637465445142595</v>
      </c>
    </row>
    <row r="22" spans="1:5" x14ac:dyDescent="0.25">
      <c r="A22" t="str">
        <f>RawData!A22</f>
        <v>Maine</v>
      </c>
      <c r="B22" s="108">
        <f>IF(RawData!$E22&lt;0.8, "", IF(RawData!$B22&lt;50, "",IF(RawData!O22="", "", (RawData!O22-RawData!V22)*100)))</f>
        <v>-1.1473366786112416</v>
      </c>
      <c r="C22" s="108">
        <f>IF(RawData!$E22&lt;0.8, "", IF(RawData!$B22&lt;50, "",IF(RawData!P22="", "", (RawData!P22-RawData!W22)*100)))</f>
        <v>0.67953762562623821</v>
      </c>
      <c r="D22" s="108">
        <f>IF(RawData!$E22&lt;0.8, "", IF(RawData!$B22&lt;50, "",IF(RawData!Q22="", "", (RawData!Q22-RawData!X22)*100)))</f>
        <v>-1.6744570398773466</v>
      </c>
      <c r="E22" s="108">
        <f>IF(RawData!$E22&lt;0.8, "", IF(RawData!$B22&lt;50, "",IF(RawData!R22="", "", (RawData!R22-RawData!Y22)*100)))</f>
        <v>3.8859015555594678</v>
      </c>
    </row>
    <row r="23" spans="1:5" x14ac:dyDescent="0.25">
      <c r="A23" t="str">
        <f>RawData!A23</f>
        <v>Maryland</v>
      </c>
      <c r="B23" s="108">
        <f>IF(RawData!$E23&lt;0.8, "", IF(RawData!$B23&lt;50, "",IF(RawData!O23="", "", (RawData!O23-RawData!V23)*100)))</f>
        <v>-2.2492843515647944</v>
      </c>
      <c r="C23" s="108">
        <f>IF(RawData!$E23&lt;0.8, "", IF(RawData!$B23&lt;50, "",IF(RawData!P23="", "", (RawData!P23-RawData!W23)*100)))</f>
        <v>11.083253547617812</v>
      </c>
      <c r="D23" s="108">
        <f>IF(RawData!$E23&lt;0.8, "", IF(RawData!$B23&lt;50, "",IF(RawData!Q23="", "", (RawData!Q23-RawData!X23)*100)))</f>
        <v>0.69407010241293454</v>
      </c>
      <c r="E23" s="108">
        <f>IF(RawData!$E23&lt;0.8, "", IF(RawData!$B23&lt;50, "",IF(RawData!R23="", "", (RawData!R23-RawData!Y23)*100)))</f>
        <v>-6.9649040056909914</v>
      </c>
    </row>
    <row r="24" spans="1:5" x14ac:dyDescent="0.25">
      <c r="A24" t="str">
        <f>RawData!A24</f>
        <v>Massachusetts</v>
      </c>
      <c r="B24" s="108">
        <f>IF(RawData!$E24&lt;0.8, "", IF(RawData!$B24&lt;50, "",IF(RawData!O24="", "", (RawData!O24-RawData!V24)*100)))</f>
        <v>-4.1633978282158317</v>
      </c>
      <c r="C24" s="108">
        <f>IF(RawData!$E24&lt;0.8, "", IF(RawData!$B24&lt;50, "",IF(RawData!P24="", "", (RawData!P24-RawData!W24)*100)))</f>
        <v>1.2408638865099935</v>
      </c>
      <c r="D24" s="108">
        <f>IF(RawData!$E24&lt;0.8, "", IF(RawData!$B24&lt;50, "",IF(RawData!Q24="", "", (RawData!Q24-RawData!X24)*100)))</f>
        <v>-5.2473636221868274</v>
      </c>
      <c r="E24" s="108">
        <f>IF(RawData!$E24&lt;0.8, "", IF(RawData!$B24&lt;50, "",IF(RawData!R24="", "", (RawData!R24-RawData!Y24)*100)))</f>
        <v>4.7993575178222558</v>
      </c>
    </row>
    <row r="25" spans="1:5" x14ac:dyDescent="0.25">
      <c r="A25" t="str">
        <f>RawData!A25</f>
        <v>Michigan</v>
      </c>
      <c r="B25" s="108">
        <f>IF(RawData!$E25&lt;0.8, "", IF(RawData!$B25&lt;50, "",IF(RawData!O25="", "", (RawData!O25-RawData!V25)*100)))</f>
        <v>-2.0047360049964618</v>
      </c>
      <c r="C25" s="108">
        <f>IF(RawData!$E25&lt;0.8, "", IF(RawData!$B25&lt;50, "",IF(RawData!P25="", "", (RawData!P25-RawData!W25)*100)))</f>
        <v>27.20231158356523</v>
      </c>
      <c r="D25" s="108">
        <f>IF(RawData!$E25&lt;0.8, "", IF(RawData!$B25&lt;50, "",IF(RawData!Q25="", "", (RawData!Q25-RawData!X25)*100)))</f>
        <v>-3.1022680943665821</v>
      </c>
      <c r="E25" s="108">
        <f>IF(RawData!$E25&lt;0.8, "", IF(RawData!$B25&lt;50, "",IF(RawData!R25="", "", (RawData!R25-RawData!Y25)*100)))</f>
        <v>-24.568837315630699</v>
      </c>
    </row>
    <row r="26" spans="1:5" x14ac:dyDescent="0.25">
      <c r="A26" t="str">
        <f>RawData!A26</f>
        <v>Minnesota</v>
      </c>
      <c r="B26" s="108">
        <f>IF(RawData!$E26&lt;0.8, "", IF(RawData!$B26&lt;50, "",IF(RawData!O26="", "", (RawData!O26-RawData!V26)*100)))</f>
        <v>-0.98474930409181638</v>
      </c>
      <c r="C26" s="108">
        <f>IF(RawData!$E26&lt;0.8, "", IF(RawData!$B26&lt;50, "",IF(RawData!P26="", "", (RawData!P26-RawData!W26)*100)))</f>
        <v>2.9716571151980715</v>
      </c>
      <c r="D26" s="108">
        <f>IF(RawData!$E26&lt;0.8, "", IF(RawData!$B26&lt;50, "",IF(RawData!Q26="", "", (RawData!Q26-RawData!X26)*100)))</f>
        <v>-1.8262705162730986</v>
      </c>
      <c r="E26" s="108">
        <f>IF(RawData!$E26&lt;0.8, "", IF(RawData!$B26&lt;50, "",IF(RawData!R26="", "", (RawData!R26-RawData!Y26)*100)))</f>
        <v>-8.5132252543063114E-2</v>
      </c>
    </row>
    <row r="27" spans="1:5" x14ac:dyDescent="0.25">
      <c r="A27" t="str">
        <f>RawData!A27</f>
        <v>Mississippi</v>
      </c>
      <c r="B27" s="108">
        <f>IF(RawData!$E27&lt;0.8, "", IF(RawData!$B27&lt;50, "",IF(RawData!O27="", "", (RawData!O27-RawData!V27)*100)))</f>
        <v>-0.86451500570896656</v>
      </c>
      <c r="C27" s="108">
        <f>IF(RawData!$E27&lt;0.8, "", IF(RawData!$B27&lt;50, "",IF(RawData!P27="", "", (RawData!P27-RawData!W27)*100)))</f>
        <v>12.368453146184621</v>
      </c>
      <c r="D27" s="108">
        <f>IF(RawData!$E27&lt;0.8, "", IF(RawData!$B27&lt;50, "",IF(RawData!Q27="", "", (RawData!Q27-RawData!X27)*100)))</f>
        <v>-1.269423562620102</v>
      </c>
      <c r="E27" s="108">
        <f>IF(RawData!$E27&lt;0.8, "", IF(RawData!$B27&lt;50, "",IF(RawData!R27="", "", (RawData!R27-RawData!Y27)*100)))</f>
        <v>-17.453859532103415</v>
      </c>
    </row>
    <row r="28" spans="1:5" x14ac:dyDescent="0.25">
      <c r="A28" t="str">
        <f>RawData!A28</f>
        <v>Missouri</v>
      </c>
      <c r="B28" s="108">
        <f>IF(RawData!$E28&lt;0.8, "", IF(RawData!$B28&lt;50, "",IF(RawData!O28="", "", (RawData!O28-RawData!V28)*100)))</f>
        <v>-1.9818485479034194</v>
      </c>
      <c r="C28" s="108">
        <f>IF(RawData!$E28&lt;0.8, "", IF(RawData!$B28&lt;50, "",IF(RawData!P28="", "", (RawData!P28-RawData!W28)*100)))</f>
        <v>24.777047202283036</v>
      </c>
      <c r="D28" s="108">
        <f>IF(RawData!$E28&lt;0.8, "", IF(RawData!$B28&lt;50, "",IF(RawData!Q28="", "", (RawData!Q28-RawData!X28)*100)))</f>
        <v>-1.6596695166037339</v>
      </c>
      <c r="E28" s="108">
        <f>IF(RawData!$E28&lt;0.8, "", IF(RawData!$B28&lt;50, "",IF(RawData!R28="", "", (RawData!R28-RawData!Y28)*100)))</f>
        <v>-22.128349598610107</v>
      </c>
    </row>
    <row r="29" spans="1:5" x14ac:dyDescent="0.25">
      <c r="A29" t="str">
        <f>RawData!A29</f>
        <v>Montana</v>
      </c>
      <c r="B29" s="108" t="str">
        <f>IF(RawData!$E29&lt;0.8, "", IF(RawData!$B29&lt;50, "",IF(RawData!O29="", "", (RawData!O29-RawData!V29)*100)))</f>
        <v/>
      </c>
      <c r="C29" s="108" t="str">
        <f>IF(RawData!$E29&lt;0.8, "", IF(RawData!$B29&lt;50, "",IF(RawData!P29="", "", (RawData!P29-RawData!W29)*100)))</f>
        <v/>
      </c>
      <c r="D29" s="108" t="str">
        <f>IF(RawData!$E29&lt;0.8, "", IF(RawData!$B29&lt;50, "",IF(RawData!Q29="", "", (RawData!Q29-RawData!X29)*100)))</f>
        <v/>
      </c>
      <c r="E29" s="108" t="str">
        <f>IF(RawData!$E29&lt;0.8, "", IF(RawData!$B29&lt;50, "",IF(RawData!R29="", "", (RawData!R29-RawData!Y29)*100)))</f>
        <v/>
      </c>
    </row>
    <row r="30" spans="1:5" x14ac:dyDescent="0.25">
      <c r="A30" t="str">
        <f>RawData!A30</f>
        <v>Nebraska</v>
      </c>
      <c r="B30" s="108" t="str">
        <f>IF(RawData!$E30&lt;0.8, "", IF(RawData!$B30&lt;50, "",IF(RawData!O30="", "", (RawData!O30-RawData!V30)*100)))</f>
        <v/>
      </c>
      <c r="C30" s="108" t="str">
        <f>IF(RawData!$E30&lt;0.8, "", IF(RawData!$B30&lt;50, "",IF(RawData!P30="", "", (RawData!P30-RawData!W30)*100)))</f>
        <v/>
      </c>
      <c r="D30" s="108" t="str">
        <f>IF(RawData!$E30&lt;0.8, "", IF(RawData!$B30&lt;50, "",IF(RawData!Q30="", "", (RawData!Q30-RawData!X30)*100)))</f>
        <v/>
      </c>
      <c r="E30" s="108" t="str">
        <f>IF(RawData!$E30&lt;0.8, "", IF(RawData!$B30&lt;50, "",IF(RawData!R30="", "", (RawData!R30-RawData!Y30)*100)))</f>
        <v/>
      </c>
    </row>
    <row r="31" spans="1:5" x14ac:dyDescent="0.25">
      <c r="A31" t="str">
        <f>RawData!A31</f>
        <v>Nevada</v>
      </c>
      <c r="B31" s="108">
        <f>IF(RawData!$E31&lt;0.8, "", IF(RawData!$B31&lt;50, "",IF(RawData!O31="", "", (RawData!O31-RawData!V31)*100)))</f>
        <v>7.2586436657723423</v>
      </c>
      <c r="C31" s="108">
        <f>IF(RawData!$E31&lt;0.8, "", IF(RawData!$B31&lt;50, "",IF(RawData!P31="", "", (RawData!P31-RawData!W31)*100)))</f>
        <v>4.2823913502454705</v>
      </c>
      <c r="D31" s="108">
        <f>IF(RawData!$E31&lt;0.8, "", IF(RawData!$B31&lt;50, "",IF(RawData!Q31="", "", (RawData!Q31-RawData!X31)*100)))</f>
        <v>-11.696259130374431</v>
      </c>
      <c r="E31" s="108">
        <f>IF(RawData!$E31&lt;0.8, "", IF(RawData!$B31&lt;50, "",IF(RawData!R31="", "", (RawData!R31-RawData!Y31)*100)))</f>
        <v>2.4696830490215147</v>
      </c>
    </row>
    <row r="32" spans="1:5" x14ac:dyDescent="0.25">
      <c r="A32" t="str">
        <f>RawData!A32</f>
        <v>New Hampshire</v>
      </c>
      <c r="B32" s="108">
        <f>IF(RawData!$E32&lt;0.8, "", IF(RawData!$B32&lt;50, "",IF(RawData!O32="", "", (RawData!O32-RawData!V32)*100)))</f>
        <v>-1.7032762101808048</v>
      </c>
      <c r="C32" s="108">
        <f>IF(RawData!$E32&lt;0.8, "", IF(RawData!$B32&lt;50, "",IF(RawData!P32="", "", (RawData!P32-RawData!W32)*100)))</f>
        <v>0.80423709136441168</v>
      </c>
      <c r="D32" s="108">
        <f>IF(RawData!$E32&lt;0.8, "", IF(RawData!$B32&lt;50, "",IF(RawData!Q32="", "", (RawData!Q32-RawData!X32)*100)))</f>
        <v>-0.7366308466841186</v>
      </c>
      <c r="E32" s="108">
        <f>IF(RawData!$E32&lt;0.8, "", IF(RawData!$B32&lt;50, "",IF(RawData!R32="", "", (RawData!R32-RawData!Y32)*100)))</f>
        <v>1.1049995905447862</v>
      </c>
    </row>
    <row r="33" spans="1:5" x14ac:dyDescent="0.25">
      <c r="A33" t="str">
        <f>RawData!A33</f>
        <v>New Jersey</v>
      </c>
      <c r="B33" s="108" t="str">
        <f>IF(RawData!$E33&lt;0.8, "", IF(RawData!$B33&lt;50, "",IF(RawData!O33="", "", (RawData!O33-RawData!V33)*100)))</f>
        <v/>
      </c>
      <c r="C33" s="108" t="str">
        <f>IF(RawData!$E33&lt;0.8, "", IF(RawData!$B33&lt;50, "",IF(RawData!P33="", "", (RawData!P33-RawData!W33)*100)))</f>
        <v/>
      </c>
      <c r="D33" s="108" t="str">
        <f>IF(RawData!$E33&lt;0.8, "", IF(RawData!$B33&lt;50, "",IF(RawData!Q33="", "", (RawData!Q33-RawData!X33)*100)))</f>
        <v/>
      </c>
      <c r="E33" s="108" t="str">
        <f>IF(RawData!$E33&lt;0.8, "", IF(RawData!$B33&lt;50, "",IF(RawData!R33="", "", (RawData!R33-RawData!Y33)*100)))</f>
        <v/>
      </c>
    </row>
    <row r="34" spans="1:5" x14ac:dyDescent="0.25">
      <c r="A34" t="str">
        <f>RawData!A34</f>
        <v>New Mexico</v>
      </c>
      <c r="B34" s="108">
        <f>IF(RawData!$E34&lt;0.8, "", IF(RawData!$B34&lt;50, "",IF(RawData!O34="", "", (RawData!O34-RawData!V34)*100)))</f>
        <v>-1.3252455571839472</v>
      </c>
      <c r="C34" s="108">
        <f>IF(RawData!$E34&lt;0.8, "", IF(RawData!$B34&lt;50, "",IF(RawData!P34="", "", (RawData!P34-RawData!W34)*100)))</f>
        <v>-1.3280198327962269</v>
      </c>
      <c r="D34" s="108">
        <f>IF(RawData!$E34&lt;0.8, "", IF(RawData!$B34&lt;50, "",IF(RawData!Q34="", "", (RawData!Q34-RawData!X34)*100)))</f>
        <v>-33.89626135782698</v>
      </c>
      <c r="E34" s="108">
        <f>IF(RawData!$E34&lt;0.8, "", IF(RawData!$B34&lt;50, "",IF(RawData!R34="", "", (RawData!R34-RawData!Y34)*100)))</f>
        <v>-13.192277487013538</v>
      </c>
    </row>
    <row r="35" spans="1:5" x14ac:dyDescent="0.25">
      <c r="A35" t="str">
        <f>RawData!A35</f>
        <v>New York</v>
      </c>
      <c r="B35" s="108">
        <f>IF(RawData!$E35&lt;0.8, "", IF(RawData!$B35&lt;50, "",IF(RawData!O35="", "", (RawData!O35-RawData!V35)*100)))</f>
        <v>-1.3429672309910323</v>
      </c>
      <c r="C35" s="108">
        <f>IF(RawData!$E35&lt;0.8, "", IF(RawData!$B35&lt;50, "",IF(RawData!P35="", "", (RawData!P35-RawData!W35)*100)))</f>
        <v>11.878710433875824</v>
      </c>
      <c r="D35" s="108">
        <f>IF(RawData!$E35&lt;0.8, "", IF(RawData!$B35&lt;50, "",IF(RawData!Q35="", "", (RawData!Q35-RawData!X35)*100)))</f>
        <v>7.4197121641443458</v>
      </c>
      <c r="E35" s="108">
        <f>IF(RawData!$E35&lt;0.8, "", IF(RawData!$B35&lt;50, "",IF(RawData!R35="", "", (RawData!R35-RawData!Y35)*100)))</f>
        <v>-22.391578458712058</v>
      </c>
    </row>
    <row r="36" spans="1:5" x14ac:dyDescent="0.25">
      <c r="A36" t="str">
        <f>RawData!A36</f>
        <v>North Carolina</v>
      </c>
      <c r="B36" s="108">
        <f>IF(RawData!$E36&lt;0.8, "", IF(RawData!$B36&lt;50, "",IF(RawData!O36="", "", (RawData!O36-RawData!V36)*100)))</f>
        <v>-1.4206704588362269</v>
      </c>
      <c r="C36" s="108">
        <f>IF(RawData!$E36&lt;0.8, "", IF(RawData!$B36&lt;50, "",IF(RawData!P36="", "", (RawData!P36-RawData!W36)*100)))</f>
        <v>11.515486765321862</v>
      </c>
      <c r="D36" s="108">
        <f>IF(RawData!$E36&lt;0.8, "", IF(RawData!$B36&lt;50, "",IF(RawData!Q36="", "", (RawData!Q36-RawData!X36)*100)))</f>
        <v>-0.17143614050073863</v>
      </c>
      <c r="E36" s="108">
        <f>IF(RawData!$E36&lt;0.8, "", IF(RawData!$B36&lt;50, "",IF(RawData!R36="", "", (RawData!R36-RawData!Y36)*100)))</f>
        <v>-10.47993142540321</v>
      </c>
    </row>
    <row r="37" spans="1:5" x14ac:dyDescent="0.25">
      <c r="A37" t="str">
        <f>RawData!A37</f>
        <v>North Dakota</v>
      </c>
      <c r="B37" s="108" t="str">
        <f>IF(RawData!$E37&lt;0.8, "", IF(RawData!$B37&lt;50, "",IF(RawData!O37="", "", (RawData!O37-RawData!V37)*100)))</f>
        <v/>
      </c>
      <c r="C37" s="108" t="str">
        <f>IF(RawData!$E37&lt;0.8, "", IF(RawData!$B37&lt;50, "",IF(RawData!P37="", "", (RawData!P37-RawData!W37)*100)))</f>
        <v/>
      </c>
      <c r="D37" s="108" t="str">
        <f>IF(RawData!$E37&lt;0.8, "", IF(RawData!$B37&lt;50, "",IF(RawData!Q37="", "", (RawData!Q37-RawData!X37)*100)))</f>
        <v/>
      </c>
      <c r="E37" s="108" t="str">
        <f>IF(RawData!$E37&lt;0.8, "", IF(RawData!$B37&lt;50, "",IF(RawData!R37="", "", (RawData!R37-RawData!Y37)*100)))</f>
        <v/>
      </c>
    </row>
    <row r="38" spans="1:5" x14ac:dyDescent="0.25">
      <c r="A38" t="str">
        <f>RawData!A38</f>
        <v>Ohio</v>
      </c>
      <c r="B38" s="108">
        <f>IF(RawData!$E38&lt;0.8, "", IF(RawData!$B38&lt;50, "",IF(RawData!O38="", "", (RawData!O38-RawData!V38)*100)))</f>
        <v>-1.2693512572470858</v>
      </c>
      <c r="C38" s="108">
        <f>IF(RawData!$E38&lt;0.8, "", IF(RawData!$B38&lt;50, "",IF(RawData!P38="", "", (RawData!P38-RawData!W38)*100)))</f>
        <v>6.8986105058301037</v>
      </c>
      <c r="D38" s="108">
        <f>IF(RawData!$E38&lt;0.8, "", IF(RawData!$B38&lt;50, "",IF(RawData!Q38="", "", (RawData!Q38-RawData!X38)*100)))</f>
        <v>-1.7892569892073353</v>
      </c>
      <c r="E38" s="108">
        <f>IF(RawData!$E38&lt;0.8, "", IF(RawData!$B38&lt;50, "",IF(RawData!R38="", "", (RawData!R38-RawData!Y38)*100)))</f>
        <v>-3.1867931862312515</v>
      </c>
    </row>
    <row r="39" spans="1:5" x14ac:dyDescent="0.25">
      <c r="A39" t="str">
        <f>RawData!A39</f>
        <v>Oklahoma</v>
      </c>
      <c r="B39" s="108">
        <f>IF(RawData!$E39&lt;0.8, "", IF(RawData!$B39&lt;50, "",IF(RawData!O39="", "", (RawData!O39-RawData!V39)*100)))</f>
        <v>-0.15154221661223927</v>
      </c>
      <c r="C39" s="108">
        <f>IF(RawData!$E39&lt;0.8, "", IF(RawData!$B39&lt;50, "",IF(RawData!P39="", "", (RawData!P39-RawData!W39)*100)))</f>
        <v>0.29580167471352919</v>
      </c>
      <c r="D39" s="108">
        <f>IF(RawData!$E39&lt;0.8, "", IF(RawData!$B39&lt;50, "",IF(RawData!Q39="", "", (RawData!Q39-RawData!X39)*100)))</f>
        <v>-7.2169046399755254</v>
      </c>
      <c r="E39" s="108">
        <f>IF(RawData!$E39&lt;0.8, "", IF(RawData!$B39&lt;50, "",IF(RawData!R39="", "", (RawData!R39-RawData!Y39)*100)))</f>
        <v>7.4064376053301073</v>
      </c>
    </row>
    <row r="40" spans="1:5" x14ac:dyDescent="0.25">
      <c r="A40" t="str">
        <f>RawData!A40</f>
        <v>Oregon</v>
      </c>
      <c r="B40" s="108">
        <f>IF(RawData!$E40&lt;0.8, "", IF(RawData!$B40&lt;50, "",IF(RawData!O40="", "", (RawData!O40-RawData!V40)*100)))</f>
        <v>-0.15981714922449972</v>
      </c>
      <c r="C40" s="108">
        <f>IF(RawData!$E40&lt;0.8, "", IF(RawData!$B40&lt;50, "",IF(RawData!P40="", "", (RawData!P40-RawData!W40)*100)))</f>
        <v>0.969023997447364</v>
      </c>
      <c r="D40" s="108">
        <f>IF(RawData!$E40&lt;0.8, "", IF(RawData!$B40&lt;50, "",IF(RawData!Q40="", "", (RawData!Q40-RawData!X40)*100)))</f>
        <v>-0.5939785565216682</v>
      </c>
      <c r="E40" s="108">
        <f>IF(RawData!$E40&lt;0.8, "", IF(RawData!$B40&lt;50, "",IF(RawData!R40="", "", (RawData!R40-RawData!Y40)*100)))</f>
        <v>-4.8511459715339322</v>
      </c>
    </row>
    <row r="41" spans="1:5" x14ac:dyDescent="0.25">
      <c r="A41" t="str">
        <f>RawData!A41</f>
        <v>Pennsylvania</v>
      </c>
      <c r="B41" s="108">
        <f>IF(RawData!$E41&lt;0.8, "", IF(RawData!$B41&lt;50, "",IF(RawData!O41="", "", (RawData!O41-RawData!V41)*100)))</f>
        <v>-1.2729570095639131</v>
      </c>
      <c r="C41" s="108">
        <f>IF(RawData!$E41&lt;0.8, "", IF(RawData!$B41&lt;50, "",IF(RawData!P41="", "", (RawData!P41-RawData!W41)*100)))</f>
        <v>10.521756450353998</v>
      </c>
      <c r="D41" s="108">
        <f>IF(RawData!$E41&lt;0.8, "", IF(RawData!$B41&lt;50, "",IF(RawData!Q41="", "", (RawData!Q41-RawData!X41)*100)))</f>
        <v>-1.7287849780649482</v>
      </c>
      <c r="E41" s="108">
        <f>IF(RawData!$E41&lt;0.8, "", IF(RawData!$B41&lt;50, "",IF(RawData!R41="", "", (RawData!R41-RawData!Y41)*100)))</f>
        <v>-8.7484569694444616</v>
      </c>
    </row>
    <row r="42" spans="1:5" x14ac:dyDescent="0.25">
      <c r="A42" t="str">
        <f>RawData!A42</f>
        <v>Rhode Island</v>
      </c>
      <c r="B42" s="108">
        <f>IF(RawData!$E42&lt;0.8, "", IF(RawData!$B42&lt;50, "",IF(RawData!O42="", "", (RawData!O42-RawData!V42)*100)))</f>
        <v>-3.346022708464365</v>
      </c>
      <c r="C42" s="108">
        <f>IF(RawData!$E42&lt;0.8, "", IF(RawData!$B42&lt;50, "",IF(RawData!P42="", "", (RawData!P42-RawData!W42)*100)))</f>
        <v>0.30342238923902615</v>
      </c>
      <c r="D42" s="108">
        <f>IF(RawData!$E42&lt;0.8, "", IF(RawData!$B42&lt;50, "",IF(RawData!Q42="", "", (RawData!Q42-RawData!X42)*100)))</f>
        <v>-5.5634997509071891</v>
      </c>
      <c r="E42" s="108">
        <f>IF(RawData!$E42&lt;0.8, "", IF(RawData!$B42&lt;50, "",IF(RawData!R42="", "", (RawData!R42-RawData!Y42)*100)))</f>
        <v>10.562964144822129</v>
      </c>
    </row>
    <row r="43" spans="1:5" x14ac:dyDescent="0.25">
      <c r="A43" t="str">
        <f>RawData!A43</f>
        <v>South Carolina</v>
      </c>
      <c r="B43" s="108">
        <f>IF(RawData!$E43&lt;0.8, "", IF(RawData!$B43&lt;50, "",IF(RawData!O43="", "", (RawData!O43-RawData!V43)*100)))</f>
        <v>-1.5925841348967087</v>
      </c>
      <c r="C43" s="108">
        <f>IF(RawData!$E43&lt;0.8, "", IF(RawData!$B43&lt;50, "",IF(RawData!P43="", "", (RawData!P43-RawData!W43)*100)))</f>
        <v>19.64847336291205</v>
      </c>
      <c r="D43" s="108">
        <f>IF(RawData!$E43&lt;0.8, "", IF(RawData!$B43&lt;50, "",IF(RawData!Q43="", "", (RawData!Q43-RawData!X43)*100)))</f>
        <v>-1.5509323212146653</v>
      </c>
      <c r="E43" s="108">
        <f>IF(RawData!$E43&lt;0.8, "", IF(RawData!$B43&lt;50, "",IF(RawData!R43="", "", (RawData!R43-RawData!Y43)*100)))</f>
        <v>-17.540513256986262</v>
      </c>
    </row>
    <row r="44" spans="1:5" x14ac:dyDescent="0.25">
      <c r="A44" t="str">
        <f>RawData!A44</f>
        <v>South Dakota</v>
      </c>
      <c r="B44" s="108" t="str">
        <f>IF(RawData!$E44&lt;0.8, "", IF(RawData!$B44&lt;50, "",IF(RawData!O44="", "", (RawData!O44-RawData!V44)*100)))</f>
        <v/>
      </c>
      <c r="C44" s="108" t="str">
        <f>IF(RawData!$E44&lt;0.8, "", IF(RawData!$B44&lt;50, "",IF(RawData!P44="", "", (RawData!P44-RawData!W44)*100)))</f>
        <v/>
      </c>
      <c r="D44" s="108" t="str">
        <f>IF(RawData!$E44&lt;0.8, "", IF(RawData!$B44&lt;50, "",IF(RawData!Q44="", "", (RawData!Q44-RawData!X44)*100)))</f>
        <v/>
      </c>
      <c r="E44" s="108" t="str">
        <f>IF(RawData!$E44&lt;0.8, "", IF(RawData!$B44&lt;50, "",IF(RawData!R44="", "", (RawData!R44-RawData!Y44)*100)))</f>
        <v/>
      </c>
    </row>
    <row r="45" spans="1:5" x14ac:dyDescent="0.25">
      <c r="A45" t="str">
        <f>RawData!A45</f>
        <v>Tennessee</v>
      </c>
      <c r="B45" s="108">
        <f>IF(RawData!$E45&lt;0.8, "", IF(RawData!$B45&lt;50, "",IF(RawData!O45="", "", (RawData!O45-RawData!V45)*100)))</f>
        <v>6.5276535241836145E-2</v>
      </c>
      <c r="C45" s="108">
        <f>IF(RawData!$E45&lt;0.8, "", IF(RawData!$B45&lt;50, "",IF(RawData!P45="", "", (RawData!P45-RawData!W45)*100)))</f>
        <v>18.755820822845962</v>
      </c>
      <c r="D45" s="108">
        <f>IF(RawData!$E45&lt;0.8, "", IF(RawData!$B45&lt;50, "",IF(RawData!Q45="", "", (RawData!Q45-RawData!X45)*100)))</f>
        <v>3.306458953882021</v>
      </c>
      <c r="E45" s="108">
        <f>IF(RawData!$E45&lt;0.8, "", IF(RawData!$B45&lt;50, "",IF(RawData!R45="", "", (RawData!R45-RawData!Y45)*100)))</f>
        <v>-20.800056914697308</v>
      </c>
    </row>
    <row r="46" spans="1:5" x14ac:dyDescent="0.25">
      <c r="A46" t="str">
        <f>RawData!A46</f>
        <v>Texas</v>
      </c>
      <c r="B46" s="108" t="str">
        <f>IF(RawData!$E46&lt;0.8, "", IF(RawData!$B46&lt;50, "",IF(RawData!O46="", "", (RawData!O46-RawData!V46)*100)))</f>
        <v/>
      </c>
      <c r="C46" s="108" t="str">
        <f>IF(RawData!$E46&lt;0.8, "", IF(RawData!$B46&lt;50, "",IF(RawData!P46="", "", (RawData!P46-RawData!W46)*100)))</f>
        <v/>
      </c>
      <c r="D46" s="108" t="str">
        <f>IF(RawData!$E46&lt;0.8, "", IF(RawData!$B46&lt;50, "",IF(RawData!Q46="", "", (RawData!Q46-RawData!X46)*100)))</f>
        <v/>
      </c>
      <c r="E46" s="108" t="str">
        <f>IF(RawData!$E46&lt;0.8, "", IF(RawData!$B46&lt;50, "",IF(RawData!R46="", "", (RawData!R46-RawData!Y46)*100)))</f>
        <v/>
      </c>
    </row>
    <row r="47" spans="1:5" x14ac:dyDescent="0.25">
      <c r="A47" t="str">
        <f>RawData!A47</f>
        <v>Utah</v>
      </c>
      <c r="B47" s="108" t="str">
        <f>IF(RawData!$E47&lt;0.8, "", IF(RawData!$B47&lt;50, "",IF(RawData!O47="", "", (RawData!O47-RawData!V47)*100)))</f>
        <v/>
      </c>
      <c r="C47" s="108" t="str">
        <f>IF(RawData!$E47&lt;0.8, "", IF(RawData!$B47&lt;50, "",IF(RawData!P47="", "", (RawData!P47-RawData!W47)*100)))</f>
        <v/>
      </c>
      <c r="D47" s="108" t="str">
        <f>IF(RawData!$E47&lt;0.8, "", IF(RawData!$B47&lt;50, "",IF(RawData!Q47="", "", (RawData!Q47-RawData!X47)*100)))</f>
        <v/>
      </c>
      <c r="E47" s="108" t="str">
        <f>IF(RawData!$E47&lt;0.8, "", IF(RawData!$B47&lt;50, "",IF(RawData!R47="", "", (RawData!R47-RawData!Y47)*100)))</f>
        <v/>
      </c>
    </row>
    <row r="48" spans="1:5" x14ac:dyDescent="0.25">
      <c r="A48" t="str">
        <f>RawData!A48</f>
        <v>Vermont</v>
      </c>
      <c r="B48" s="108">
        <f>IF(RawData!$E48&lt;0.8, "", IF(RawData!$B48&lt;50, "",IF(RawData!O48="", "", (RawData!O48-RawData!V48)*100)))</f>
        <v>1.6779240312648473</v>
      </c>
      <c r="C48" s="108">
        <f>IF(RawData!$E48&lt;0.8, "", IF(RawData!$B48&lt;50, "",IF(RawData!P48="", "", (RawData!P48-RawData!W48)*100)))</f>
        <v>-1.2168309385772611</v>
      </c>
      <c r="D48" s="108">
        <f>IF(RawData!$E48&lt;0.8, "", IF(RawData!$B48&lt;50, "",IF(RawData!Q48="", "", (RawData!Q48-RawData!X48)*100)))</f>
        <v>-1.9878684142877443</v>
      </c>
      <c r="E48" s="108">
        <f>IF(RawData!$E48&lt;0.8, "", IF(RawData!$B48&lt;50, "",IF(RawData!R48="", "", (RawData!R48-RawData!Y48)*100)))</f>
        <v>0.54451114517871657</v>
      </c>
    </row>
    <row r="49" spans="1:5" x14ac:dyDescent="0.25">
      <c r="A49" t="str">
        <f>RawData!A49</f>
        <v>Virginia</v>
      </c>
      <c r="B49" s="108">
        <f>IF(RawData!$E49&lt;0.8, "", IF(RawData!$B49&lt;50, "",IF(RawData!O49="", "", (RawData!O49-RawData!V49)*100)))</f>
        <v>-0.57516948726752459</v>
      </c>
      <c r="C49" s="108">
        <f>IF(RawData!$E49&lt;0.8, "", IF(RawData!$B49&lt;50, "",IF(RawData!P49="", "", (RawData!P49-RawData!W49)*100)))</f>
        <v>4.3450273576459892</v>
      </c>
      <c r="D49" s="108">
        <f>IF(RawData!$E49&lt;0.8, "", IF(RawData!$B49&lt;50, "",IF(RawData!Q49="", "", (RawData!Q49-RawData!X49)*100)))</f>
        <v>2.0655376874260361</v>
      </c>
      <c r="E49" s="108">
        <f>IF(RawData!$E49&lt;0.8, "", IF(RawData!$B49&lt;50, "",IF(RawData!R49="", "", (RawData!R49-RawData!Y49)*100)))</f>
        <v>-10.05614784536516</v>
      </c>
    </row>
    <row r="50" spans="1:5" x14ac:dyDescent="0.25">
      <c r="A50" t="str">
        <f>RawData!A50</f>
        <v>Washington</v>
      </c>
      <c r="B50" s="108">
        <f>IF(RawData!$E50&lt;0.8, "", IF(RawData!$B50&lt;50, "",IF(RawData!O50="", "", (RawData!O50-RawData!V50)*100)))</f>
        <v>-0.16100716537580939</v>
      </c>
      <c r="C50" s="108">
        <f>IF(RawData!$E50&lt;0.8, "", IF(RawData!$B50&lt;50, "",IF(RawData!P50="", "", (RawData!P50-RawData!W50)*100)))</f>
        <v>-0.31106277457364562</v>
      </c>
      <c r="D50" s="108">
        <f>IF(RawData!$E50&lt;0.8, "", IF(RawData!$B50&lt;50, "",IF(RawData!Q50="", "", (RawData!Q50-RawData!X50)*100)))</f>
        <v>-0.30071343175048226</v>
      </c>
      <c r="E50" s="108">
        <f>IF(RawData!$E50&lt;0.8, "", IF(RawData!$B50&lt;50, "",IF(RawData!R50="", "", (RawData!R50-RawData!Y50)*100)))</f>
        <v>1.378874685572995</v>
      </c>
    </row>
    <row r="51" spans="1:5" x14ac:dyDescent="0.25">
      <c r="A51" t="str">
        <f>RawData!A51</f>
        <v>West Virginia</v>
      </c>
      <c r="B51" s="108">
        <f>IF(RawData!$E51&lt;0.8, "", IF(RawData!$B51&lt;50, "",IF(RawData!O51="", "", (RawData!O51-RawData!V51)*100)))</f>
        <v>-0.73711175790438976</v>
      </c>
      <c r="C51" s="108">
        <f>IF(RawData!$E51&lt;0.8, "", IF(RawData!$B51&lt;50, "",IF(RawData!P51="", "", (RawData!P51-RawData!W51)*100)))</f>
        <v>-3.7679031050507468</v>
      </c>
      <c r="D51" s="108">
        <f>IF(RawData!$E51&lt;0.8, "", IF(RawData!$B51&lt;50, "",IF(RawData!Q51="", "", (RawData!Q51-RawData!X51)*100)))</f>
        <v>-1.4159124436824688</v>
      </c>
      <c r="E51" s="108">
        <f>IF(RawData!$E51&lt;0.8, "", IF(RawData!$B51&lt;50, "",IF(RawData!R51="", "", (RawData!R51-RawData!Y51)*100)))</f>
        <v>7.9774309016564127</v>
      </c>
    </row>
    <row r="52" spans="1:5" x14ac:dyDescent="0.25">
      <c r="A52" t="str">
        <f>RawData!A52</f>
        <v>Wisconsin</v>
      </c>
      <c r="B52" s="108">
        <f>IF(RawData!$E52&lt;0.8, "", IF(RawData!$B52&lt;50, "",IF(RawData!O52="", "", (RawData!O52-RawData!V52)*100)))</f>
        <v>2.1922257064227804E-2</v>
      </c>
      <c r="C52" s="108">
        <f>IF(RawData!$E52&lt;0.8, "", IF(RawData!$B52&lt;50, "",IF(RawData!P52="", "", (RawData!P52-RawData!W52)*100)))</f>
        <v>17.836560612616246</v>
      </c>
      <c r="D52" s="108">
        <f>IF(RawData!$E52&lt;0.8, "", IF(RawData!$B52&lt;50, "",IF(RawData!Q52="", "", (RawData!Q52-RawData!X52)*100)))</f>
        <v>4.7812284723279888</v>
      </c>
      <c r="E52" s="108">
        <f>IF(RawData!$E52&lt;0.8, "", IF(RawData!$B52&lt;50, "",IF(RawData!R52="", "", (RawData!R52-RawData!Y52)*100)))</f>
        <v>-14.904533483655946</v>
      </c>
    </row>
    <row r="53" spans="1:5" x14ac:dyDescent="0.25">
      <c r="A53" t="str">
        <f>RawData!A53</f>
        <v>Wyoming</v>
      </c>
      <c r="B53" s="108" t="str">
        <f>IF(RawData!$E53&lt;0.8, "", IF(RawData!$B53&lt;50, "",IF(RawData!O53="", "", (RawData!O53-RawData!V53)*100)))</f>
        <v/>
      </c>
      <c r="C53" s="108" t="str">
        <f>IF(RawData!$E53&lt;0.8, "", IF(RawData!$B53&lt;50, "",IF(RawData!P53="", "", (RawData!P53-RawData!W53)*100)))</f>
        <v/>
      </c>
      <c r="D53" s="108" t="str">
        <f>IF(RawData!$E53&lt;0.8, "", IF(RawData!$B53&lt;50, "",IF(RawData!Q53="", "", (RawData!Q53-RawData!X53)*100)))</f>
        <v/>
      </c>
      <c r="E53" s="108" t="str">
        <f>IF(RawData!$E53&lt;0.8, "", IF(RawData!$B53&lt;50, "",IF(RawData!R53="", "", (RawData!R53-RawData!Y53)*100)))</f>
        <v/>
      </c>
    </row>
  </sheetData>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9E18-A886-4235-B626-A4A7EFE285DF}">
  <dimension ref="A1:E51"/>
  <sheetViews>
    <sheetView topLeftCell="A20" workbookViewId="0">
      <selection activeCell="AA40" sqref="AA40"/>
    </sheetView>
  </sheetViews>
  <sheetFormatPr defaultRowHeight="15" x14ac:dyDescent="0.25"/>
  <sheetData>
    <row r="1" spans="1:5" x14ac:dyDescent="0.25">
      <c r="A1" t="s">
        <v>171</v>
      </c>
      <c r="B1" t="s">
        <v>4</v>
      </c>
      <c r="C1" t="s">
        <v>6</v>
      </c>
      <c r="D1" t="s">
        <v>7</v>
      </c>
      <c r="E1" t="s">
        <v>8</v>
      </c>
    </row>
    <row r="2" spans="1:5" x14ac:dyDescent="0.25">
      <c r="A2" t="str">
        <f>IF('Mismatch in ratios'!$B4="", "",'Mismatch in ratios'!A4)</f>
        <v/>
      </c>
      <c r="B2" t="str">
        <f>IF('Mismatch in ratios'!$B4="", "",'Mismatch in ratios'!B4)</f>
        <v/>
      </c>
      <c r="C2" t="str">
        <f>IF('Mismatch in ratios'!$B4="", "",'Mismatch in ratios'!C4)</f>
        <v/>
      </c>
      <c r="D2" t="str">
        <f>IF('Mismatch in ratios'!$B4="", "",'Mismatch in ratios'!D4)</f>
        <v/>
      </c>
      <c r="E2" t="str">
        <f>IF('Mismatch in ratios'!$B4="", "",'Mismatch in ratios'!E4)</f>
        <v/>
      </c>
    </row>
    <row r="3" spans="1:5" x14ac:dyDescent="0.25">
      <c r="A3" t="str">
        <f>IF('Mismatch in ratios'!$B14="", "",'Mismatch in ratios'!A14)</f>
        <v/>
      </c>
      <c r="B3" t="str">
        <f>IF('Mismatch in ratios'!$B14="", "",'Mismatch in ratios'!B14)</f>
        <v/>
      </c>
      <c r="C3" t="str">
        <f>IF('Mismatch in ratios'!$B14="", "",'Mismatch in ratios'!C14)</f>
        <v/>
      </c>
      <c r="D3" t="str">
        <f>IF('Mismatch in ratios'!$B14="", "",'Mismatch in ratios'!D14)</f>
        <v/>
      </c>
      <c r="E3" t="str">
        <f>IF('Mismatch in ratios'!$B14="", "",'Mismatch in ratios'!E14)</f>
        <v/>
      </c>
    </row>
    <row r="4" spans="1:5" x14ac:dyDescent="0.25">
      <c r="A4" t="str">
        <f>IF('Mismatch in ratios'!$B29="", "",'Mismatch in ratios'!A29)</f>
        <v/>
      </c>
      <c r="B4" t="str">
        <f>IF('Mismatch in ratios'!$B29="", "",'Mismatch in ratios'!B29)</f>
        <v/>
      </c>
      <c r="C4" t="str">
        <f>IF('Mismatch in ratios'!$B29="", "",'Mismatch in ratios'!C29)</f>
        <v/>
      </c>
      <c r="D4" t="str">
        <f>IF('Mismatch in ratios'!$B29="", "",'Mismatch in ratios'!D29)</f>
        <v/>
      </c>
      <c r="E4" t="str">
        <f>IF('Mismatch in ratios'!$B29="", "",'Mismatch in ratios'!E29)</f>
        <v/>
      </c>
    </row>
    <row r="5" spans="1:5" x14ac:dyDescent="0.25">
      <c r="A5" t="str">
        <f>IF('Mismatch in ratios'!$B30="", "",'Mismatch in ratios'!A30)</f>
        <v/>
      </c>
      <c r="B5" t="str">
        <f>IF('Mismatch in ratios'!$B30="", "",'Mismatch in ratios'!B30)</f>
        <v/>
      </c>
      <c r="C5" t="str">
        <f>IF('Mismatch in ratios'!$B30="", "",'Mismatch in ratios'!C30)</f>
        <v/>
      </c>
      <c r="D5" t="str">
        <f>IF('Mismatch in ratios'!$B30="", "",'Mismatch in ratios'!D30)</f>
        <v/>
      </c>
      <c r="E5" t="str">
        <f>IF('Mismatch in ratios'!$B30="", "",'Mismatch in ratios'!E30)</f>
        <v/>
      </c>
    </row>
    <row r="6" spans="1:5" x14ac:dyDescent="0.25">
      <c r="A6" t="str">
        <f>IF('Mismatch in ratios'!$B33="", "",'Mismatch in ratios'!A33)</f>
        <v/>
      </c>
      <c r="B6" t="str">
        <f>IF('Mismatch in ratios'!$B33="", "",'Mismatch in ratios'!B33)</f>
        <v/>
      </c>
      <c r="C6" t="str">
        <f>IF('Mismatch in ratios'!$B33="", "",'Mismatch in ratios'!C33)</f>
        <v/>
      </c>
      <c r="D6" t="str">
        <f>IF('Mismatch in ratios'!$B33="", "",'Mismatch in ratios'!D33)</f>
        <v/>
      </c>
      <c r="E6" t="str">
        <f>IF('Mismatch in ratios'!$B33="", "",'Mismatch in ratios'!E33)</f>
        <v/>
      </c>
    </row>
    <row r="7" spans="1:5" x14ac:dyDescent="0.25">
      <c r="A7" t="str">
        <f>IF('Mismatch in ratios'!$B37="", "",'Mismatch in ratios'!A37)</f>
        <v/>
      </c>
      <c r="B7" t="str">
        <f>IF('Mismatch in ratios'!$B37="", "",'Mismatch in ratios'!B37)</f>
        <v/>
      </c>
      <c r="C7" t="str">
        <f>IF('Mismatch in ratios'!$B37="", "",'Mismatch in ratios'!C37)</f>
        <v/>
      </c>
      <c r="D7" t="str">
        <f>IF('Mismatch in ratios'!$B37="", "",'Mismatch in ratios'!D37)</f>
        <v/>
      </c>
      <c r="E7" t="str">
        <f>IF('Mismatch in ratios'!$B37="", "",'Mismatch in ratios'!E37)</f>
        <v/>
      </c>
    </row>
    <row r="8" spans="1:5" x14ac:dyDescent="0.25">
      <c r="A8" t="str">
        <f>IF('Mismatch in ratios'!$B44="", "",'Mismatch in ratios'!A44)</f>
        <v/>
      </c>
      <c r="B8" t="str">
        <f>IF('Mismatch in ratios'!$B44="", "",'Mismatch in ratios'!B44)</f>
        <v/>
      </c>
      <c r="C8" t="str">
        <f>IF('Mismatch in ratios'!$B44="", "",'Mismatch in ratios'!C44)</f>
        <v/>
      </c>
      <c r="D8" t="str">
        <f>IF('Mismatch in ratios'!$B44="", "",'Mismatch in ratios'!D44)</f>
        <v/>
      </c>
      <c r="E8" t="str">
        <f>IF('Mismatch in ratios'!$B44="", "",'Mismatch in ratios'!E44)</f>
        <v/>
      </c>
    </row>
    <row r="9" spans="1:5" x14ac:dyDescent="0.25">
      <c r="A9" t="str">
        <f>IF('Mismatch in ratios'!$B46="", "",'Mismatch in ratios'!A46)</f>
        <v/>
      </c>
      <c r="B9" t="str">
        <f>IF('Mismatch in ratios'!$B46="", "",'Mismatch in ratios'!B46)</f>
        <v/>
      </c>
      <c r="C9" t="str">
        <f>IF('Mismatch in ratios'!$B46="", "",'Mismatch in ratios'!C46)</f>
        <v/>
      </c>
      <c r="D9" t="str">
        <f>IF('Mismatch in ratios'!$B46="", "",'Mismatch in ratios'!D46)</f>
        <v/>
      </c>
      <c r="E9" t="str">
        <f>IF('Mismatch in ratios'!$B46="", "",'Mismatch in ratios'!E46)</f>
        <v/>
      </c>
    </row>
    <row r="10" spans="1:5" x14ac:dyDescent="0.25">
      <c r="A10" t="str">
        <f>IF('Mismatch in ratios'!$B47="", "",'Mismatch in ratios'!A47)</f>
        <v/>
      </c>
      <c r="B10" t="str">
        <f>IF('Mismatch in ratios'!$B47="", "",'Mismatch in ratios'!B47)</f>
        <v/>
      </c>
      <c r="C10" t="str">
        <f>IF('Mismatch in ratios'!$B47="", "",'Mismatch in ratios'!C47)</f>
        <v/>
      </c>
      <c r="D10" t="str">
        <f>IF('Mismatch in ratios'!$B47="", "",'Mismatch in ratios'!D47)</f>
        <v/>
      </c>
      <c r="E10" t="str">
        <f>IF('Mismatch in ratios'!$B47="", "",'Mismatch in ratios'!E47)</f>
        <v/>
      </c>
    </row>
    <row r="11" spans="1:5" x14ac:dyDescent="0.25">
      <c r="A11" t="str">
        <f>IF('Mismatch in ratios'!$B3="", "",'Mismatch in ratios'!A3)</f>
        <v>Alabama</v>
      </c>
      <c r="B11">
        <f>IF('Mismatch in ratios'!$B3="", "",'Mismatch in ratios'!B3)</f>
        <v>-0.92066622440561441</v>
      </c>
      <c r="C11">
        <f>IF('Mismatch in ratios'!$B3="", "",'Mismatch in ratios'!C3)</f>
        <v>19.611013656701719</v>
      </c>
      <c r="D11">
        <f>IF('Mismatch in ratios'!$B3="", "",'Mismatch in ratios'!D3)</f>
        <v>-1.0379328569869304</v>
      </c>
      <c r="E11">
        <f>IF('Mismatch in ratios'!$B3="", "",'Mismatch in ratios'!E3)</f>
        <v>-16.266492583163917</v>
      </c>
    </row>
    <row r="12" spans="1:5" x14ac:dyDescent="0.25">
      <c r="A12" t="str">
        <f>IF('Mismatch in ratios'!$B5="", "",'Mismatch in ratios'!A5)</f>
        <v>Arizona</v>
      </c>
      <c r="B12">
        <f>IF('Mismatch in ratios'!$B5="", "",'Mismatch in ratios'!B5)</f>
        <v>-2.2145948425092983</v>
      </c>
      <c r="C12">
        <f>IF('Mismatch in ratios'!$B5="", "",'Mismatch in ratios'!C5)</f>
        <v>-1.1572565955076899</v>
      </c>
      <c r="D12">
        <f>IF('Mismatch in ratios'!$B5="", "",'Mismatch in ratios'!D5)</f>
        <v>-5.3209325664007325</v>
      </c>
      <c r="E12">
        <f>IF('Mismatch in ratios'!$B5="", "",'Mismatch in ratios'!E5)</f>
        <v>-6.3738152420470655</v>
      </c>
    </row>
    <row r="13" spans="1:5" x14ac:dyDescent="0.25">
      <c r="A13" t="str">
        <f>IF('Mismatch in ratios'!$B6="", "",'Mismatch in ratios'!A6)</f>
        <v>Arkansas</v>
      </c>
      <c r="B13">
        <f>IF('Mismatch in ratios'!$B6="", "",'Mismatch in ratios'!B6)</f>
        <v>-0.49852624598619771</v>
      </c>
      <c r="C13">
        <f>IF('Mismatch in ratios'!$B6="", "",'Mismatch in ratios'!C6)</f>
        <v>10.025890639342066</v>
      </c>
      <c r="D13">
        <f>IF('Mismatch in ratios'!$B6="", "",'Mismatch in ratios'!D6)</f>
        <v>0.63192898768009576</v>
      </c>
      <c r="E13">
        <f>IF('Mismatch in ratios'!$B6="", "",'Mismatch in ratios'!E6)</f>
        <v>-19.323005070100518</v>
      </c>
    </row>
    <row r="14" spans="1:5" x14ac:dyDescent="0.25">
      <c r="A14" t="str">
        <f>IF('Mismatch in ratios'!$B7="", "",'Mismatch in ratios'!A7)</f>
        <v xml:space="preserve">California </v>
      </c>
      <c r="B14">
        <f>IF('Mismatch in ratios'!$B7="", "",'Mismatch in ratios'!B7)</f>
        <v>-0.41166875802070291</v>
      </c>
      <c r="C14">
        <f>IF('Mismatch in ratios'!$B7="", "",'Mismatch in ratios'!C7)</f>
        <v>3.676275309598747</v>
      </c>
      <c r="D14">
        <f>IF('Mismatch in ratios'!$B7="", "",'Mismatch in ratios'!D7)</f>
        <v>3.0578062307033695</v>
      </c>
      <c r="E14">
        <f>IF('Mismatch in ratios'!$B7="", "",'Mismatch in ratios'!E7)</f>
        <v>-4.7119884750352394</v>
      </c>
    </row>
    <row r="15" spans="1:5" x14ac:dyDescent="0.25">
      <c r="A15" t="str">
        <f>IF('Mismatch in ratios'!$B8="", "",'Mismatch in ratios'!A8)</f>
        <v>Colorado</v>
      </c>
      <c r="B15">
        <f>IF('Mismatch in ratios'!$B8="", "",'Mismatch in ratios'!B8)</f>
        <v>0.38485582944393326</v>
      </c>
      <c r="C15">
        <f>IF('Mismatch in ratios'!$B8="", "",'Mismatch in ratios'!C8)</f>
        <v>2.8361792687327441</v>
      </c>
      <c r="D15">
        <f>IF('Mismatch in ratios'!$B8="", "",'Mismatch in ratios'!D8)</f>
        <v>0.67295076525066555</v>
      </c>
      <c r="E15">
        <f>IF('Mismatch in ratios'!$B8="", "",'Mismatch in ratios'!E8)</f>
        <v>-3.0154716105220691</v>
      </c>
    </row>
    <row r="16" spans="1:5" x14ac:dyDescent="0.25">
      <c r="A16" t="str">
        <f>IF('Mismatch in ratios'!$B9="", "",'Mismatch in ratios'!A9)</f>
        <v>Connecticut</v>
      </c>
      <c r="B16">
        <f>IF('Mismatch in ratios'!$B9="", "",'Mismatch in ratios'!B9)</f>
        <v>-3.5254575784492452</v>
      </c>
      <c r="C16">
        <f>IF('Mismatch in ratios'!$B9="", "",'Mismatch in ratios'!C9)</f>
        <v>5.0180240545465518</v>
      </c>
      <c r="D16">
        <f>IF('Mismatch in ratios'!$B9="", "",'Mismatch in ratios'!D9)</f>
        <v>-7.7889832488232269</v>
      </c>
      <c r="E16">
        <f>IF('Mismatch in ratios'!$B9="", "",'Mismatch in ratios'!E9)</f>
        <v>7.8489764283567691</v>
      </c>
    </row>
    <row r="17" spans="1:5" x14ac:dyDescent="0.25">
      <c r="A17" t="str">
        <f>IF('Mismatch in ratios'!$B10="", "",'Mismatch in ratios'!A10)</f>
        <v>Delaware</v>
      </c>
      <c r="B17">
        <f>IF('Mismatch in ratios'!$B10="", "",'Mismatch in ratios'!B10)</f>
        <v>-3.8998473587161695</v>
      </c>
      <c r="C17">
        <f>IF('Mismatch in ratios'!$B10="", "",'Mismatch in ratios'!C10)</f>
        <v>4.7653162255994115</v>
      </c>
      <c r="D17">
        <f>IF('Mismatch in ratios'!$B10="", "",'Mismatch in ratios'!D10)</f>
        <v>-3.0188215246942276</v>
      </c>
      <c r="E17">
        <f>IF('Mismatch in ratios'!$B10="", "",'Mismatch in ratios'!E10)</f>
        <v>3.6765741136458474</v>
      </c>
    </row>
    <row r="18" spans="1:5" x14ac:dyDescent="0.25">
      <c r="A18" t="str">
        <f>IF('Mismatch in ratios'!$B11="", "",'Mismatch in ratios'!A11)</f>
        <v>District of Columbia</v>
      </c>
      <c r="B18">
        <f>IF('Mismatch in ratios'!$B11="", "",'Mismatch in ratios'!B11)</f>
        <v>-2.4092544819851196</v>
      </c>
      <c r="C18">
        <f>IF('Mismatch in ratios'!$B11="", "",'Mismatch in ratios'!C11)</f>
        <v>30.276456448150725</v>
      </c>
      <c r="D18">
        <f>IF('Mismatch in ratios'!$B11="", "",'Mismatch in ratios'!D11)</f>
        <v>1.9325666006058353</v>
      </c>
      <c r="E18">
        <f>IF('Mismatch in ratios'!$B11="", "",'Mismatch in ratios'!E11)</f>
        <v>-26.209218282411584</v>
      </c>
    </row>
    <row r="19" spans="1:5" x14ac:dyDescent="0.25">
      <c r="A19" t="str">
        <f>IF('Mismatch in ratios'!$B12="", "",'Mismatch in ratios'!A12)</f>
        <v>Florida</v>
      </c>
      <c r="B19">
        <f>IF('Mismatch in ratios'!$B12="", "",'Mismatch in ratios'!B12)</f>
        <v>-1.9177145285120538</v>
      </c>
      <c r="C19">
        <f>IF('Mismatch in ratios'!$B12="", "",'Mismatch in ratios'!C12)</f>
        <v>5.6970326524432124</v>
      </c>
      <c r="D19">
        <f>IF('Mismatch in ratios'!$B12="", "",'Mismatch in ratios'!D12)</f>
        <v>0.41663233459276472</v>
      </c>
      <c r="E19">
        <f>IF('Mismatch in ratios'!$B12="", "",'Mismatch in ratios'!E12)</f>
        <v>-4.040699059711983</v>
      </c>
    </row>
    <row r="20" spans="1:5" x14ac:dyDescent="0.25">
      <c r="A20" t="str">
        <f>IF('Mismatch in ratios'!$B13="", "",'Mismatch in ratios'!A13)</f>
        <v>Georgia</v>
      </c>
      <c r="B20">
        <f>IF('Mismatch in ratios'!$B13="", "",'Mismatch in ratios'!B13)</f>
        <v>-2.4727195489428055</v>
      </c>
      <c r="C20">
        <f>IF('Mismatch in ratios'!$B13="", "",'Mismatch in ratios'!C13)</f>
        <v>15.757610587791005</v>
      </c>
      <c r="D20">
        <f>IF('Mismatch in ratios'!$B13="", "",'Mismatch in ratios'!D13)</f>
        <v>-4.5465397135296177</v>
      </c>
      <c r="E20">
        <f>IF('Mismatch in ratios'!$B13="", "",'Mismatch in ratios'!E13)</f>
        <v>-6.6286838750525767</v>
      </c>
    </row>
    <row r="21" spans="1:5" x14ac:dyDescent="0.25">
      <c r="A21" t="str">
        <f>IF('Mismatch in ratios'!$B15="", "",'Mismatch in ratios'!A15)</f>
        <v>Idaho</v>
      </c>
      <c r="B21">
        <f>IF('Mismatch in ratios'!$B15="", "",'Mismatch in ratios'!B15)</f>
        <v>0.42951431461292522</v>
      </c>
      <c r="C21">
        <f>IF('Mismatch in ratios'!$B15="", "",'Mismatch in ratios'!C15)</f>
        <v>0.37548496153492361</v>
      </c>
      <c r="D21">
        <f>IF('Mismatch in ratios'!$B15="", "",'Mismatch in ratios'!D15)</f>
        <v>-5.2349259245028037</v>
      </c>
      <c r="E21">
        <f>IF('Mismatch in ratios'!$B15="", "",'Mismatch in ratios'!E15)</f>
        <v>4.791510689142175</v>
      </c>
    </row>
    <row r="22" spans="1:5" x14ac:dyDescent="0.25">
      <c r="A22" t="str">
        <f>IF('Mismatch in ratios'!$B16="", "",'Mismatch in ratios'!A16)</f>
        <v>Illinois</v>
      </c>
      <c r="B22">
        <f>IF('Mismatch in ratios'!$B16="", "",'Mismatch in ratios'!B16)</f>
        <v>-0.82677011398573019</v>
      </c>
      <c r="C22">
        <f>IF('Mismatch in ratios'!$B16="", "",'Mismatch in ratios'!C16)</f>
        <v>14.441674590708601</v>
      </c>
      <c r="D22">
        <f>IF('Mismatch in ratios'!$B16="", "",'Mismatch in ratios'!D16)</f>
        <v>3.6127742451059266</v>
      </c>
      <c r="E22">
        <f>IF('Mismatch in ratios'!$B16="", "",'Mismatch in ratios'!E16)</f>
        <v>-15.809383233949603</v>
      </c>
    </row>
    <row r="23" spans="1:5" x14ac:dyDescent="0.25">
      <c r="A23" t="str">
        <f>IF('Mismatch in ratios'!$B17="", "",'Mismatch in ratios'!A17)</f>
        <v>Indiana</v>
      </c>
      <c r="B23">
        <f>IF('Mismatch in ratios'!$B17="", "",'Mismatch in ratios'!B17)</f>
        <v>-1.7502137497117556</v>
      </c>
      <c r="C23">
        <f>IF('Mismatch in ratios'!$B17="", "",'Mismatch in ratios'!C17)</f>
        <v>6.0845345697752631</v>
      </c>
      <c r="D23">
        <f>IF('Mismatch in ratios'!$B17="", "",'Mismatch in ratios'!D17)</f>
        <v>-5.0126794414143987</v>
      </c>
      <c r="E23">
        <f>IF('Mismatch in ratios'!$B17="", "",'Mismatch in ratios'!E17)</f>
        <v>-12.93508754361542</v>
      </c>
    </row>
    <row r="24" spans="1:5" x14ac:dyDescent="0.25">
      <c r="A24" t="str">
        <f>IF('Mismatch in ratios'!$B18="", "",'Mismatch in ratios'!A18)</f>
        <v>Iowa</v>
      </c>
      <c r="B24">
        <f>IF('Mismatch in ratios'!$B18="", "",'Mismatch in ratios'!B18)</f>
        <v>0.85721962610529401</v>
      </c>
      <c r="C24">
        <f>IF('Mismatch in ratios'!$B18="", "",'Mismatch in ratios'!C18)</f>
        <v>1.8314257442162676</v>
      </c>
      <c r="D24">
        <f>IF('Mismatch in ratios'!$B18="", "",'Mismatch in ratios'!D18)</f>
        <v>1.5436769669782857</v>
      </c>
      <c r="E24">
        <f>IF('Mismatch in ratios'!$B18="", "",'Mismatch in ratios'!E18)</f>
        <v>-1.7441657079235617</v>
      </c>
    </row>
    <row r="25" spans="1:5" x14ac:dyDescent="0.25">
      <c r="A25" t="str">
        <f>IF('Mismatch in ratios'!$B19="", "",'Mismatch in ratios'!A19)</f>
        <v>Kansas</v>
      </c>
      <c r="B25">
        <f>IF('Mismatch in ratios'!$B19="", "",'Mismatch in ratios'!B19)</f>
        <v>0.4292069027799234</v>
      </c>
      <c r="C25">
        <f>IF('Mismatch in ratios'!$B19="", "",'Mismatch in ratios'!C19)</f>
        <v>16.223355299909763</v>
      </c>
      <c r="D25">
        <f>IF('Mismatch in ratios'!$B19="", "",'Mismatch in ratios'!D19)</f>
        <v>0.71336269660227791</v>
      </c>
      <c r="E25">
        <f>IF('Mismatch in ratios'!$B19="", "",'Mismatch in ratios'!E19)</f>
        <v>-12.662989127417024</v>
      </c>
    </row>
    <row r="26" spans="1:5" x14ac:dyDescent="0.25">
      <c r="A26" t="str">
        <f>IF('Mismatch in ratios'!$B20="", "",'Mismatch in ratios'!A20)</f>
        <v>Kentucky</v>
      </c>
      <c r="B26">
        <f>IF('Mismatch in ratios'!$B20="", "",'Mismatch in ratios'!B20)</f>
        <v>-4.293282805615372E-2</v>
      </c>
      <c r="C26">
        <f>IF('Mismatch in ratios'!$B20="", "",'Mismatch in ratios'!C20)</f>
        <v>7.4862059545167305</v>
      </c>
      <c r="D26">
        <f>IF('Mismatch in ratios'!$B20="", "",'Mismatch in ratios'!D20)</f>
        <v>0.28630747176118521</v>
      </c>
      <c r="E26">
        <f>IF('Mismatch in ratios'!$B20="", "",'Mismatch in ratios'!E20)</f>
        <v>-5.3375759625886365</v>
      </c>
    </row>
    <row r="27" spans="1:5" x14ac:dyDescent="0.25">
      <c r="A27" t="str">
        <f>IF('Mismatch in ratios'!$B21="", "",'Mismatch in ratios'!A21)</f>
        <v>Louisiana</v>
      </c>
      <c r="B27">
        <f>IF('Mismatch in ratios'!$B21="", "",'Mismatch in ratios'!B21)</f>
        <v>-0.91942350997731259</v>
      </c>
      <c r="C27">
        <f>IF('Mismatch in ratios'!$B21="", "",'Mismatch in ratios'!C21)</f>
        <v>20.071732443474801</v>
      </c>
      <c r="D27">
        <f>IF('Mismatch in ratios'!$B21="", "",'Mismatch in ratios'!D21)</f>
        <v>-3.1542393087555696</v>
      </c>
      <c r="E27">
        <f>IF('Mismatch in ratios'!$B21="", "",'Mismatch in ratios'!E21)</f>
        <v>-15.637465445142595</v>
      </c>
    </row>
    <row r="28" spans="1:5" x14ac:dyDescent="0.25">
      <c r="A28" t="str">
        <f>IF('Mismatch in ratios'!$B22="", "",'Mismatch in ratios'!A22)</f>
        <v>Maine</v>
      </c>
      <c r="B28">
        <f>IF('Mismatch in ratios'!$B22="", "",'Mismatch in ratios'!B22)</f>
        <v>-1.1473366786112416</v>
      </c>
      <c r="C28">
        <f>IF('Mismatch in ratios'!$B22="", "",'Mismatch in ratios'!C22)</f>
        <v>0.67953762562623821</v>
      </c>
      <c r="D28">
        <f>IF('Mismatch in ratios'!$B22="", "",'Mismatch in ratios'!D22)</f>
        <v>-1.6744570398773466</v>
      </c>
      <c r="E28">
        <f>IF('Mismatch in ratios'!$B22="", "",'Mismatch in ratios'!E22)</f>
        <v>3.8859015555594678</v>
      </c>
    </row>
    <row r="29" spans="1:5" x14ac:dyDescent="0.25">
      <c r="A29" t="str">
        <f>IF('Mismatch in ratios'!$B23="", "",'Mismatch in ratios'!A23)</f>
        <v>Maryland</v>
      </c>
      <c r="B29">
        <f>IF('Mismatch in ratios'!$B23="", "",'Mismatch in ratios'!B23)</f>
        <v>-2.2492843515647944</v>
      </c>
      <c r="C29">
        <f>IF('Mismatch in ratios'!$B23="", "",'Mismatch in ratios'!C23)</f>
        <v>11.083253547617812</v>
      </c>
      <c r="D29">
        <f>IF('Mismatch in ratios'!$B23="", "",'Mismatch in ratios'!D23)</f>
        <v>0.69407010241293454</v>
      </c>
      <c r="E29">
        <f>IF('Mismatch in ratios'!$B23="", "",'Mismatch in ratios'!E23)</f>
        <v>-6.9649040056909914</v>
      </c>
    </row>
    <row r="30" spans="1:5" x14ac:dyDescent="0.25">
      <c r="A30" t="str">
        <f>IF('Mismatch in ratios'!$B24="", "",'Mismatch in ratios'!A24)</f>
        <v>Massachusetts</v>
      </c>
      <c r="B30">
        <f>IF('Mismatch in ratios'!$B24="", "",'Mismatch in ratios'!B24)</f>
        <v>-4.1633978282158317</v>
      </c>
      <c r="C30">
        <f>IF('Mismatch in ratios'!$B24="", "",'Mismatch in ratios'!C24)</f>
        <v>1.2408638865099935</v>
      </c>
      <c r="D30">
        <f>IF('Mismatch in ratios'!$B24="", "",'Mismatch in ratios'!D24)</f>
        <v>-5.2473636221868274</v>
      </c>
      <c r="E30">
        <f>IF('Mismatch in ratios'!$B24="", "",'Mismatch in ratios'!E24)</f>
        <v>4.7993575178222558</v>
      </c>
    </row>
    <row r="31" spans="1:5" x14ac:dyDescent="0.25">
      <c r="A31" t="str">
        <f>IF('Mismatch in ratios'!$B25="", "",'Mismatch in ratios'!A25)</f>
        <v>Michigan</v>
      </c>
      <c r="B31">
        <f>IF('Mismatch in ratios'!$B25="", "",'Mismatch in ratios'!B25)</f>
        <v>-2.0047360049964618</v>
      </c>
      <c r="C31">
        <f>IF('Mismatch in ratios'!$B25="", "",'Mismatch in ratios'!C25)</f>
        <v>27.20231158356523</v>
      </c>
      <c r="D31">
        <f>IF('Mismatch in ratios'!$B25="", "",'Mismatch in ratios'!D25)</f>
        <v>-3.1022680943665821</v>
      </c>
      <c r="E31">
        <f>IF('Mismatch in ratios'!$B25="", "",'Mismatch in ratios'!E25)</f>
        <v>-24.568837315630699</v>
      </c>
    </row>
    <row r="32" spans="1:5" x14ac:dyDescent="0.25">
      <c r="A32" t="str">
        <f>IF('Mismatch in ratios'!$B26="", "",'Mismatch in ratios'!A26)</f>
        <v>Minnesota</v>
      </c>
      <c r="B32">
        <f>IF('Mismatch in ratios'!$B26="", "",'Mismatch in ratios'!B26)</f>
        <v>-0.98474930409181638</v>
      </c>
      <c r="C32">
        <f>IF('Mismatch in ratios'!$B26="", "",'Mismatch in ratios'!C26)</f>
        <v>2.9716571151980715</v>
      </c>
      <c r="D32">
        <f>IF('Mismatch in ratios'!$B26="", "",'Mismatch in ratios'!D26)</f>
        <v>-1.8262705162730986</v>
      </c>
      <c r="E32">
        <f>IF('Mismatch in ratios'!$B26="", "",'Mismatch in ratios'!E26)</f>
        <v>-8.5132252543063114E-2</v>
      </c>
    </row>
    <row r="33" spans="1:5" x14ac:dyDescent="0.25">
      <c r="A33" t="str">
        <f>IF('Mismatch in ratios'!$B27="", "",'Mismatch in ratios'!A27)</f>
        <v>Mississippi</v>
      </c>
      <c r="B33">
        <f>IF('Mismatch in ratios'!$B27="", "",'Mismatch in ratios'!B27)</f>
        <v>-0.86451500570896656</v>
      </c>
      <c r="C33">
        <f>IF('Mismatch in ratios'!$B27="", "",'Mismatch in ratios'!C27)</f>
        <v>12.368453146184621</v>
      </c>
      <c r="D33">
        <f>IF('Mismatch in ratios'!$B27="", "",'Mismatch in ratios'!D27)</f>
        <v>-1.269423562620102</v>
      </c>
      <c r="E33">
        <f>IF('Mismatch in ratios'!$B27="", "",'Mismatch in ratios'!E27)</f>
        <v>-17.453859532103415</v>
      </c>
    </row>
    <row r="34" spans="1:5" x14ac:dyDescent="0.25">
      <c r="A34" t="str">
        <f>IF('Mismatch in ratios'!$B28="", "",'Mismatch in ratios'!A28)</f>
        <v>Missouri</v>
      </c>
      <c r="B34">
        <f>IF('Mismatch in ratios'!$B28="", "",'Mismatch in ratios'!B28)</f>
        <v>-1.9818485479034194</v>
      </c>
      <c r="C34">
        <f>IF('Mismatch in ratios'!$B28="", "",'Mismatch in ratios'!C28)</f>
        <v>24.777047202283036</v>
      </c>
      <c r="D34">
        <f>IF('Mismatch in ratios'!$B28="", "",'Mismatch in ratios'!D28)</f>
        <v>-1.6596695166037339</v>
      </c>
      <c r="E34">
        <f>IF('Mismatch in ratios'!$B28="", "",'Mismatch in ratios'!E28)</f>
        <v>-22.128349598610107</v>
      </c>
    </row>
    <row r="35" spans="1:5" x14ac:dyDescent="0.25">
      <c r="A35" t="str">
        <f>IF('Mismatch in ratios'!$B31="", "",'Mismatch in ratios'!A31)</f>
        <v>Nevada</v>
      </c>
      <c r="B35">
        <f>IF('Mismatch in ratios'!$B31="", "",'Mismatch in ratios'!B31)</f>
        <v>7.2586436657723423</v>
      </c>
      <c r="C35">
        <f>IF('Mismatch in ratios'!$B31="", "",'Mismatch in ratios'!C31)</f>
        <v>4.2823913502454705</v>
      </c>
      <c r="D35">
        <f>IF('Mismatch in ratios'!$B31="", "",'Mismatch in ratios'!D31)</f>
        <v>-11.696259130374431</v>
      </c>
      <c r="E35">
        <f>IF('Mismatch in ratios'!$B31="", "",'Mismatch in ratios'!E31)</f>
        <v>2.4696830490215147</v>
      </c>
    </row>
    <row r="36" spans="1:5" x14ac:dyDescent="0.25">
      <c r="A36" t="str">
        <f>IF('Mismatch in ratios'!$B32="", "",'Mismatch in ratios'!A32)</f>
        <v>New Hampshire</v>
      </c>
      <c r="B36">
        <f>IF('Mismatch in ratios'!$B32="", "",'Mismatch in ratios'!B32)</f>
        <v>-1.7032762101808048</v>
      </c>
      <c r="C36">
        <f>IF('Mismatch in ratios'!$B32="", "",'Mismatch in ratios'!C32)</f>
        <v>0.80423709136441168</v>
      </c>
      <c r="D36">
        <f>IF('Mismatch in ratios'!$B32="", "",'Mismatch in ratios'!D32)</f>
        <v>-0.7366308466841186</v>
      </c>
      <c r="E36">
        <f>IF('Mismatch in ratios'!$B32="", "",'Mismatch in ratios'!E32)</f>
        <v>1.1049995905447862</v>
      </c>
    </row>
    <row r="37" spans="1:5" x14ac:dyDescent="0.25">
      <c r="A37" t="str">
        <f>IF('Mismatch in ratios'!$B34="", "",'Mismatch in ratios'!A34)</f>
        <v>New Mexico</v>
      </c>
      <c r="B37">
        <f>IF('Mismatch in ratios'!$B34="", "",'Mismatch in ratios'!B34)</f>
        <v>-1.3252455571839472</v>
      </c>
      <c r="C37">
        <f>IF('Mismatch in ratios'!$B34="", "",'Mismatch in ratios'!C34)</f>
        <v>-1.3280198327962269</v>
      </c>
      <c r="D37">
        <f>IF('Mismatch in ratios'!$B34="", "",'Mismatch in ratios'!D34)</f>
        <v>-33.89626135782698</v>
      </c>
      <c r="E37">
        <f>IF('Mismatch in ratios'!$B34="", "",'Mismatch in ratios'!E34)</f>
        <v>-13.192277487013538</v>
      </c>
    </row>
    <row r="38" spans="1:5" x14ac:dyDescent="0.25">
      <c r="A38" t="str">
        <f>IF('Mismatch in ratios'!$B35="", "",'Mismatch in ratios'!A35)</f>
        <v>New York</v>
      </c>
      <c r="B38">
        <f>IF('Mismatch in ratios'!$B35="", "",'Mismatch in ratios'!B35)</f>
        <v>-1.3429672309910323</v>
      </c>
      <c r="C38">
        <f>IF('Mismatch in ratios'!$B35="", "",'Mismatch in ratios'!C35)</f>
        <v>11.878710433875824</v>
      </c>
      <c r="D38">
        <f>IF('Mismatch in ratios'!$B35="", "",'Mismatch in ratios'!D35)</f>
        <v>7.4197121641443458</v>
      </c>
      <c r="E38">
        <f>IF('Mismatch in ratios'!$B35="", "",'Mismatch in ratios'!E35)</f>
        <v>-22.391578458712058</v>
      </c>
    </row>
    <row r="39" spans="1:5" x14ac:dyDescent="0.25">
      <c r="A39" t="str">
        <f>IF('Mismatch in ratios'!$B36="", "",'Mismatch in ratios'!A36)</f>
        <v>North Carolina</v>
      </c>
      <c r="B39">
        <f>IF('Mismatch in ratios'!$B36="", "",'Mismatch in ratios'!B36)</f>
        <v>-1.4206704588362269</v>
      </c>
      <c r="C39">
        <f>IF('Mismatch in ratios'!$B36="", "",'Mismatch in ratios'!C36)</f>
        <v>11.515486765321862</v>
      </c>
      <c r="D39">
        <f>IF('Mismatch in ratios'!$B36="", "",'Mismatch in ratios'!D36)</f>
        <v>-0.17143614050073863</v>
      </c>
      <c r="E39">
        <f>IF('Mismatch in ratios'!$B36="", "",'Mismatch in ratios'!E36)</f>
        <v>-10.47993142540321</v>
      </c>
    </row>
    <row r="40" spans="1:5" x14ac:dyDescent="0.25">
      <c r="A40" t="str">
        <f>IF('Mismatch in ratios'!$B38="", "",'Mismatch in ratios'!A38)</f>
        <v>Ohio</v>
      </c>
      <c r="B40">
        <f>IF('Mismatch in ratios'!$B38="", "",'Mismatch in ratios'!B38)</f>
        <v>-1.2693512572470858</v>
      </c>
      <c r="C40">
        <f>IF('Mismatch in ratios'!$B38="", "",'Mismatch in ratios'!C38)</f>
        <v>6.8986105058301037</v>
      </c>
      <c r="D40">
        <f>IF('Mismatch in ratios'!$B38="", "",'Mismatch in ratios'!D38)</f>
        <v>-1.7892569892073353</v>
      </c>
      <c r="E40">
        <f>IF('Mismatch in ratios'!$B38="", "",'Mismatch in ratios'!E38)</f>
        <v>-3.1867931862312515</v>
      </c>
    </row>
    <row r="41" spans="1:5" x14ac:dyDescent="0.25">
      <c r="A41" t="str">
        <f>IF('Mismatch in ratios'!$B39="", "",'Mismatch in ratios'!A39)</f>
        <v>Oklahoma</v>
      </c>
      <c r="B41">
        <f>IF('Mismatch in ratios'!$B39="", "",'Mismatch in ratios'!B39)</f>
        <v>-0.15154221661223927</v>
      </c>
      <c r="C41">
        <f>IF('Mismatch in ratios'!$B39="", "",'Mismatch in ratios'!C39)</f>
        <v>0.29580167471352919</v>
      </c>
      <c r="D41">
        <f>IF('Mismatch in ratios'!$B39="", "",'Mismatch in ratios'!D39)</f>
        <v>-7.2169046399755254</v>
      </c>
      <c r="E41">
        <f>IF('Mismatch in ratios'!$B39="", "",'Mismatch in ratios'!E39)</f>
        <v>7.4064376053301073</v>
      </c>
    </row>
    <row r="42" spans="1:5" x14ac:dyDescent="0.25">
      <c r="A42" t="str">
        <f>IF('Mismatch in ratios'!$B40="", "",'Mismatch in ratios'!A40)</f>
        <v>Oregon</v>
      </c>
      <c r="B42">
        <f>IF('Mismatch in ratios'!$B40="", "",'Mismatch in ratios'!B40)</f>
        <v>-0.15981714922449972</v>
      </c>
      <c r="C42">
        <f>IF('Mismatch in ratios'!$B40="", "",'Mismatch in ratios'!C40)</f>
        <v>0.969023997447364</v>
      </c>
      <c r="D42">
        <f>IF('Mismatch in ratios'!$B40="", "",'Mismatch in ratios'!D40)</f>
        <v>-0.5939785565216682</v>
      </c>
      <c r="E42">
        <f>IF('Mismatch in ratios'!$B40="", "",'Mismatch in ratios'!E40)</f>
        <v>-4.8511459715339322</v>
      </c>
    </row>
    <row r="43" spans="1:5" x14ac:dyDescent="0.25">
      <c r="A43" t="str">
        <f>IF('Mismatch in ratios'!$B41="", "",'Mismatch in ratios'!A41)</f>
        <v>Pennsylvania</v>
      </c>
      <c r="B43">
        <f>IF('Mismatch in ratios'!$B41="", "",'Mismatch in ratios'!B41)</f>
        <v>-1.2729570095639131</v>
      </c>
      <c r="C43">
        <f>IF('Mismatch in ratios'!$B41="", "",'Mismatch in ratios'!C41)</f>
        <v>10.521756450353998</v>
      </c>
      <c r="D43">
        <f>IF('Mismatch in ratios'!$B41="", "",'Mismatch in ratios'!D41)</f>
        <v>-1.7287849780649482</v>
      </c>
      <c r="E43">
        <f>IF('Mismatch in ratios'!$B41="", "",'Mismatch in ratios'!E41)</f>
        <v>-8.7484569694444616</v>
      </c>
    </row>
    <row r="44" spans="1:5" x14ac:dyDescent="0.25">
      <c r="A44" t="str">
        <f>IF('Mismatch in ratios'!$B42="", "",'Mismatch in ratios'!A42)</f>
        <v>Rhode Island</v>
      </c>
      <c r="B44">
        <f>IF('Mismatch in ratios'!$B42="", "",'Mismatch in ratios'!B42)</f>
        <v>-3.346022708464365</v>
      </c>
      <c r="C44">
        <f>IF('Mismatch in ratios'!$B42="", "",'Mismatch in ratios'!C42)</f>
        <v>0.30342238923902615</v>
      </c>
      <c r="D44">
        <f>IF('Mismatch in ratios'!$B42="", "",'Mismatch in ratios'!D42)</f>
        <v>-5.5634997509071891</v>
      </c>
      <c r="E44">
        <f>IF('Mismatch in ratios'!$B42="", "",'Mismatch in ratios'!E42)</f>
        <v>10.562964144822129</v>
      </c>
    </row>
    <row r="45" spans="1:5" x14ac:dyDescent="0.25">
      <c r="A45" t="str">
        <f>IF('Mismatch in ratios'!$B43="", "",'Mismatch in ratios'!A43)</f>
        <v>South Carolina</v>
      </c>
      <c r="B45">
        <f>IF('Mismatch in ratios'!$B43="", "",'Mismatch in ratios'!B43)</f>
        <v>-1.5925841348967087</v>
      </c>
      <c r="C45">
        <f>IF('Mismatch in ratios'!$B43="", "",'Mismatch in ratios'!C43)</f>
        <v>19.64847336291205</v>
      </c>
      <c r="D45">
        <f>IF('Mismatch in ratios'!$B43="", "",'Mismatch in ratios'!D43)</f>
        <v>-1.5509323212146653</v>
      </c>
      <c r="E45">
        <f>IF('Mismatch in ratios'!$B43="", "",'Mismatch in ratios'!E43)</f>
        <v>-17.540513256986262</v>
      </c>
    </row>
    <row r="46" spans="1:5" x14ac:dyDescent="0.25">
      <c r="A46" t="str">
        <f>IF('Mismatch in ratios'!$B45="", "",'Mismatch in ratios'!A45)</f>
        <v>Tennessee</v>
      </c>
      <c r="B46">
        <f>IF('Mismatch in ratios'!$B45="", "",'Mismatch in ratios'!B45)</f>
        <v>6.5276535241836145E-2</v>
      </c>
      <c r="C46">
        <f>IF('Mismatch in ratios'!$B45="", "",'Mismatch in ratios'!C45)</f>
        <v>18.755820822845962</v>
      </c>
      <c r="D46">
        <f>IF('Mismatch in ratios'!$B45="", "",'Mismatch in ratios'!D45)</f>
        <v>3.306458953882021</v>
      </c>
      <c r="E46">
        <f>IF('Mismatch in ratios'!$B45="", "",'Mismatch in ratios'!E45)</f>
        <v>-20.800056914697308</v>
      </c>
    </row>
    <row r="47" spans="1:5" x14ac:dyDescent="0.25">
      <c r="A47" t="str">
        <f>IF('Mismatch in ratios'!$B48="", "",'Mismatch in ratios'!A48)</f>
        <v>Vermont</v>
      </c>
      <c r="B47">
        <f>IF('Mismatch in ratios'!$B48="", "",'Mismatch in ratios'!B48)</f>
        <v>1.6779240312648473</v>
      </c>
      <c r="C47">
        <f>IF('Mismatch in ratios'!$B48="", "",'Mismatch in ratios'!C48)</f>
        <v>-1.2168309385772611</v>
      </c>
      <c r="D47">
        <f>IF('Mismatch in ratios'!$B48="", "",'Mismatch in ratios'!D48)</f>
        <v>-1.9878684142877443</v>
      </c>
      <c r="E47">
        <f>IF('Mismatch in ratios'!$B48="", "",'Mismatch in ratios'!E48)</f>
        <v>0.54451114517871657</v>
      </c>
    </row>
    <row r="48" spans="1:5" x14ac:dyDescent="0.25">
      <c r="A48" t="str">
        <f>IF('Mismatch in ratios'!$B49="", "",'Mismatch in ratios'!A49)</f>
        <v>Virginia</v>
      </c>
      <c r="B48">
        <f>IF('Mismatch in ratios'!$B49="", "",'Mismatch in ratios'!B49)</f>
        <v>-0.57516948726752459</v>
      </c>
      <c r="C48">
        <f>IF('Mismatch in ratios'!$B49="", "",'Mismatch in ratios'!C49)</f>
        <v>4.3450273576459892</v>
      </c>
      <c r="D48">
        <f>IF('Mismatch in ratios'!$B49="", "",'Mismatch in ratios'!D49)</f>
        <v>2.0655376874260361</v>
      </c>
      <c r="E48">
        <f>IF('Mismatch in ratios'!$B49="", "",'Mismatch in ratios'!E49)</f>
        <v>-10.05614784536516</v>
      </c>
    </row>
    <row r="49" spans="1:5" x14ac:dyDescent="0.25">
      <c r="A49" t="str">
        <f>IF('Mismatch in ratios'!$B50="", "",'Mismatch in ratios'!A50)</f>
        <v>Washington</v>
      </c>
      <c r="B49">
        <f>IF('Mismatch in ratios'!$B50="", "",'Mismatch in ratios'!B50)</f>
        <v>-0.16100716537580939</v>
      </c>
      <c r="C49">
        <f>IF('Mismatch in ratios'!$B50="", "",'Mismatch in ratios'!C50)</f>
        <v>-0.31106277457364562</v>
      </c>
      <c r="D49">
        <f>IF('Mismatch in ratios'!$B50="", "",'Mismatch in ratios'!D50)</f>
        <v>-0.30071343175048226</v>
      </c>
      <c r="E49">
        <f>IF('Mismatch in ratios'!$B50="", "",'Mismatch in ratios'!E50)</f>
        <v>1.378874685572995</v>
      </c>
    </row>
    <row r="50" spans="1:5" x14ac:dyDescent="0.25">
      <c r="A50" t="str">
        <f>IF('Mismatch in ratios'!$B51="", "",'Mismatch in ratios'!A51)</f>
        <v>West Virginia</v>
      </c>
      <c r="B50">
        <f>IF('Mismatch in ratios'!$B51="", "",'Mismatch in ratios'!B51)</f>
        <v>-0.73711175790438976</v>
      </c>
      <c r="C50">
        <f>IF('Mismatch in ratios'!$B51="", "",'Mismatch in ratios'!C51)</f>
        <v>-3.7679031050507468</v>
      </c>
      <c r="D50">
        <f>IF('Mismatch in ratios'!$B51="", "",'Mismatch in ratios'!D51)</f>
        <v>-1.4159124436824688</v>
      </c>
      <c r="E50">
        <f>IF('Mismatch in ratios'!$B51="", "",'Mismatch in ratios'!E51)</f>
        <v>7.9774309016564127</v>
      </c>
    </row>
    <row r="51" spans="1:5" x14ac:dyDescent="0.25">
      <c r="A51" t="str">
        <f>IF('Mismatch in ratios'!$B52="", "",'Mismatch in ratios'!A52)</f>
        <v>Wisconsin</v>
      </c>
      <c r="B51">
        <f>IF('Mismatch in ratios'!$B52="", "",'Mismatch in ratios'!B52)</f>
        <v>2.1922257064227804E-2</v>
      </c>
      <c r="C51">
        <f>IF('Mismatch in ratios'!$B52="", "",'Mismatch in ratios'!C52)</f>
        <v>17.836560612616246</v>
      </c>
      <c r="D51">
        <f>IF('Mismatch in ratios'!$B52="", "",'Mismatch in ratios'!D52)</f>
        <v>4.7812284723279888</v>
      </c>
      <c r="E51">
        <f>IF('Mismatch in ratios'!$B52="", "",'Mismatch in ratios'!E52)</f>
        <v>-14.904533483655946</v>
      </c>
    </row>
  </sheetData>
  <sortState xmlns:xlrd2="http://schemas.microsoft.com/office/spreadsheetml/2017/richdata2" ref="A2:E51">
    <sortCondition ref="A2:A5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Citation_Notes_Sources</vt:lpstr>
      <vt:lpstr>RawData</vt:lpstr>
      <vt:lpstr>Mismatch in ratios</vt:lpstr>
      <vt:lpstr>Filtered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Egbert, Andi</dc:creator>
  <cp:lastModifiedBy>Da Tr</cp:lastModifiedBy>
  <dcterms:created xsi:type="dcterms:W3CDTF">2020-05-20T02:35:13Z</dcterms:created>
  <dcterms:modified xsi:type="dcterms:W3CDTF">2020-07-21T22:33:28Z</dcterms:modified>
</cp:coreProperties>
</file>