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025" yWindow="285" windowWidth="5790" windowHeight="11565" tabRatio="784" activeTab="5"/>
  </bookViews>
  <sheets>
    <sheet name="Portada" sheetId="2" r:id="rId1"/>
    <sheet name="HOY" sheetId="3" r:id="rId2"/>
    <sheet name="Ene" sheetId="4" r:id="rId3"/>
    <sheet name="Feb" sheetId="5" r:id="rId4"/>
    <sheet name="Mar" sheetId="6" r:id="rId5"/>
    <sheet name="Abr" sheetId="7" r:id="rId6"/>
    <sheet name="May" sheetId="8" r:id="rId7"/>
    <sheet name="Jun" sheetId="9" r:id="rId8"/>
    <sheet name="Jul" sheetId="10" r:id="rId9"/>
    <sheet name="Ago" sheetId="11" r:id="rId10"/>
    <sheet name="Sep" sheetId="12" r:id="rId11"/>
    <sheet name="Oct" sheetId="13" r:id="rId12"/>
    <sheet name="Nov" sheetId="14" r:id="rId13"/>
    <sheet name="Dic" sheetId="15" r:id="rId14"/>
    <sheet name="Año" sheetId="16" r:id="rId15"/>
    <sheet name="Lineal" sheetId="17" r:id="rId16"/>
    <sheet name="Contab." sheetId="18" r:id="rId17"/>
    <sheet name="Config." sheetId="19" r:id="rId18"/>
    <sheet name="Copyright" sheetId="20" r:id="rId19"/>
  </sheets>
  <definedNames>
    <definedName name="columnasdias">Copyright!$XFC$31:$XFD$61</definedName>
    <definedName name="detalles">Config.!$C$4:$C$368</definedName>
    <definedName name="FAbr">Copyright!$XFD$6</definedName>
    <definedName name="FAgo">Copyright!$XFD$10</definedName>
    <definedName name="FDic">Copyright!$XFD$14</definedName>
    <definedName name="fechas">Config.!$B$4:$B$368</definedName>
    <definedName name="FEne">Copyright!$XFD$3</definedName>
    <definedName name="feriados">Config.!$B$4:$C$368</definedName>
    <definedName name="FFeb">Copyright!$XFD$4</definedName>
    <definedName name="FJul">Copyright!$XFD$9</definedName>
    <definedName name="FJun">Copyright!$XFD$8</definedName>
    <definedName name="FMar">Copyright!$XFD$5</definedName>
    <definedName name="FMay">Copyright!$XFD$7</definedName>
    <definedName name="FNov">Copyright!$XFD$13</definedName>
    <definedName name="FOct">Copyright!$XFD$12</definedName>
    <definedName name="FSep">Copyright!$XFD$11</definedName>
    <definedName name="hojasmeses">Copyright!$XFC$17:$XFD$28</definedName>
    <definedName name="sk">Portada!$XFD$1</definedName>
    <definedName name="yoh">Copyright!$XFD$1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FD1" i="20" l="1"/>
  <c r="X48" i="18"/>
  <c r="V48" i="18"/>
  <c r="T48" i="18"/>
  <c r="R48" i="18"/>
  <c r="P48" i="18"/>
  <c r="N48" i="18"/>
  <c r="L48" i="18"/>
  <c r="J48" i="18"/>
  <c r="H48" i="18"/>
  <c r="F48" i="18"/>
  <c r="D48" i="18"/>
  <c r="B48" i="18"/>
  <c r="X47" i="18"/>
  <c r="V47" i="18"/>
  <c r="T47" i="18"/>
  <c r="R47" i="18"/>
  <c r="P47" i="18"/>
  <c r="N47" i="18"/>
  <c r="L47" i="18"/>
  <c r="J47" i="18"/>
  <c r="H47" i="18"/>
  <c r="F47" i="18"/>
  <c r="D47" i="18"/>
  <c r="B47" i="18"/>
  <c r="X46" i="18"/>
  <c r="V46" i="18"/>
  <c r="T46" i="18"/>
  <c r="R46" i="18"/>
  <c r="P46" i="18"/>
  <c r="N46" i="18"/>
  <c r="L46" i="18"/>
  <c r="J46" i="18"/>
  <c r="H46" i="18"/>
  <c r="F46" i="18"/>
  <c r="D46" i="18"/>
  <c r="B46" i="18"/>
  <c r="X45" i="18"/>
  <c r="D63" i="18" s="1"/>
  <c r="V45" i="18"/>
  <c r="D62" i="18" s="1"/>
  <c r="T45" i="18"/>
  <c r="D61" i="18" s="1"/>
  <c r="R45" i="18"/>
  <c r="D60" i="18" s="1"/>
  <c r="P45" i="18"/>
  <c r="D59" i="18" s="1"/>
  <c r="N45" i="18"/>
  <c r="D58" i="18" s="1"/>
  <c r="L45" i="18"/>
  <c r="D57" i="18" s="1"/>
  <c r="J45" i="18"/>
  <c r="D56" i="18" s="1"/>
  <c r="H45" i="18"/>
  <c r="D55" i="18" s="1"/>
  <c r="F45" i="18"/>
  <c r="D54" i="18" s="1"/>
  <c r="D45" i="18"/>
  <c r="D53" i="18" s="1"/>
  <c r="B45" i="18"/>
  <c r="D52" i="18" s="1"/>
  <c r="Z43" i="18"/>
  <c r="A43" i="18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D66" i="18" l="1"/>
  <c r="D64" i="18"/>
  <c r="D65" i="18"/>
  <c r="XFD1" i="2" l="1"/>
  <c r="O1" i="3" l="1"/>
  <c r="M1" i="3"/>
  <c r="K1" i="3"/>
  <c r="L1" i="3"/>
  <c r="N1" i="3"/>
  <c r="L2" i="3" l="1"/>
  <c r="M2" i="3"/>
  <c r="B32" i="3"/>
  <c r="B30" i="3"/>
  <c r="B31" i="3"/>
  <c r="R2" i="3"/>
  <c r="D2" i="3"/>
  <c r="B2" i="3"/>
  <c r="K2" i="3"/>
  <c r="D1" i="3"/>
  <c r="D23" i="3"/>
  <c r="P5" i="3"/>
  <c r="O38" i="3"/>
  <c r="P52" i="3"/>
  <c r="N43" i="3"/>
  <c r="N8" i="3"/>
  <c r="O30" i="3"/>
  <c r="N4" i="3"/>
  <c r="G25" i="3"/>
  <c r="H25" i="3"/>
  <c r="O24" i="3"/>
  <c r="O49" i="3"/>
  <c r="P49" i="3"/>
  <c r="G28" i="3"/>
  <c r="O28" i="3"/>
  <c r="C27" i="3"/>
  <c r="P39" i="3"/>
  <c r="O48" i="3"/>
  <c r="O29" i="3"/>
  <c r="F25" i="3"/>
  <c r="N24" i="3"/>
  <c r="B26" i="3"/>
  <c r="N46" i="3"/>
  <c r="O51" i="3"/>
  <c r="P29" i="3"/>
  <c r="P11" i="3"/>
  <c r="O20" i="3"/>
  <c r="N23" i="3"/>
  <c r="C26" i="3"/>
  <c r="P9" i="3"/>
  <c r="O12" i="3"/>
  <c r="P19" i="3"/>
  <c r="O44" i="3"/>
  <c r="N16" i="3"/>
  <c r="D27" i="3"/>
  <c r="O21" i="3"/>
  <c r="N29" i="3"/>
  <c r="P17" i="3"/>
  <c r="N42" i="3"/>
  <c r="P23" i="3"/>
  <c r="P6" i="3"/>
  <c r="O22" i="3"/>
  <c r="H27" i="3"/>
  <c r="N6" i="3"/>
  <c r="N11" i="3"/>
  <c r="P22" i="3"/>
  <c r="N18" i="3"/>
  <c r="O7" i="3"/>
  <c r="O39" i="3"/>
  <c r="G27" i="3"/>
  <c r="P14" i="3"/>
  <c r="P20" i="3"/>
  <c r="O4" i="3"/>
  <c r="O16" i="3"/>
  <c r="O13" i="3"/>
  <c r="P28" i="3"/>
  <c r="O35" i="3"/>
  <c r="N51" i="3"/>
  <c r="O23" i="3"/>
  <c r="G24" i="3"/>
  <c r="P50" i="3"/>
  <c r="F27" i="3"/>
  <c r="N28" i="3"/>
  <c r="P32" i="3"/>
  <c r="P48" i="3"/>
  <c r="P16" i="3"/>
  <c r="D24" i="3"/>
  <c r="E24" i="3"/>
  <c r="N50" i="3"/>
  <c r="P24" i="3"/>
  <c r="P15" i="3"/>
  <c r="O19" i="3"/>
  <c r="N13" i="3"/>
  <c r="P21" i="3"/>
  <c r="N45" i="3"/>
  <c r="B27" i="3"/>
  <c r="O10" i="3"/>
  <c r="O8" i="3"/>
  <c r="P42" i="3"/>
  <c r="P18" i="3"/>
  <c r="N35" i="3"/>
  <c r="N12" i="3"/>
  <c r="O26" i="3"/>
  <c r="P30" i="3"/>
  <c r="P25" i="3"/>
  <c r="O31" i="3"/>
  <c r="O18" i="3"/>
  <c r="O41" i="3"/>
  <c r="O46" i="3"/>
  <c r="N5" i="3"/>
  <c r="N40" i="3"/>
  <c r="N39" i="3"/>
  <c r="P26" i="3"/>
  <c r="E26" i="3"/>
  <c r="O15" i="3"/>
  <c r="O5" i="3"/>
  <c r="N19" i="3"/>
  <c r="O50" i="3"/>
  <c r="C24" i="3"/>
  <c r="P12" i="3"/>
  <c r="P35" i="3"/>
  <c r="F24" i="3"/>
  <c r="H28" i="3"/>
  <c r="N10" i="3"/>
  <c r="G26" i="3"/>
  <c r="O27" i="3"/>
  <c r="P43" i="3"/>
  <c r="O47" i="3"/>
  <c r="P40" i="3"/>
  <c r="C25" i="3"/>
  <c r="B28" i="3"/>
  <c r="E28" i="3"/>
  <c r="O32" i="3"/>
  <c r="O45" i="3"/>
  <c r="N17" i="3"/>
  <c r="N20" i="3"/>
  <c r="O42" i="3"/>
  <c r="H26" i="3"/>
  <c r="O25" i="3"/>
  <c r="P46" i="3"/>
  <c r="N32" i="3"/>
  <c r="P41" i="3"/>
  <c r="N9" i="3"/>
  <c r="N31" i="3"/>
  <c r="N15" i="3"/>
  <c r="N41" i="3"/>
  <c r="P45" i="3"/>
  <c r="N48" i="3"/>
  <c r="N26" i="3"/>
  <c r="P13" i="3"/>
  <c r="O6" i="3"/>
  <c r="N22" i="3"/>
  <c r="O11" i="3"/>
  <c r="P37" i="3"/>
  <c r="O34" i="3"/>
  <c r="C23" i="3"/>
  <c r="B25" i="3"/>
  <c r="P36" i="3"/>
  <c r="C28" i="3"/>
  <c r="N25" i="3"/>
  <c r="D28" i="3"/>
  <c r="P38" i="3"/>
  <c r="N36" i="3"/>
  <c r="O14" i="3"/>
  <c r="N30" i="3"/>
  <c r="N7" i="3"/>
  <c r="P8" i="3"/>
  <c r="N34" i="3"/>
  <c r="O52" i="3"/>
  <c r="P10" i="3"/>
  <c r="H24" i="3"/>
  <c r="O43" i="3"/>
  <c r="P47" i="3"/>
  <c r="D26" i="3"/>
  <c r="E25" i="3"/>
  <c r="E23" i="3"/>
  <c r="N33" i="3"/>
  <c r="F23" i="3"/>
  <c r="N47" i="3"/>
  <c r="N52" i="3"/>
  <c r="N37" i="3"/>
  <c r="P51" i="3"/>
  <c r="O40" i="3"/>
  <c r="O33" i="3"/>
  <c r="B24" i="3"/>
  <c r="P44" i="3"/>
  <c r="P34" i="3"/>
  <c r="P7" i="3"/>
  <c r="O17" i="3"/>
  <c r="P4" i="3"/>
  <c r="N27" i="3"/>
  <c r="P31" i="3"/>
  <c r="E27" i="3"/>
  <c r="D25" i="3"/>
  <c r="P33" i="3"/>
  <c r="N21" i="3"/>
  <c r="P27" i="3"/>
  <c r="N49" i="3"/>
  <c r="N44" i="3"/>
  <c r="O36" i="3"/>
  <c r="N38" i="3"/>
  <c r="F26" i="3"/>
  <c r="G23" i="3"/>
  <c r="N14" i="3"/>
  <c r="O9" i="3"/>
  <c r="B23" i="3"/>
  <c r="F28" i="3"/>
  <c r="O37" i="3"/>
  <c r="H23" i="3"/>
  <c r="M13" i="3" l="1"/>
  <c r="K40" i="3"/>
  <c r="M15" i="3"/>
  <c r="L24" i="3"/>
  <c r="K14" i="3"/>
  <c r="L8" i="3"/>
  <c r="L34" i="3"/>
  <c r="L17" i="3"/>
  <c r="L25" i="3"/>
  <c r="L50" i="3"/>
  <c r="K29" i="3"/>
  <c r="M10" i="3"/>
  <c r="L45" i="3"/>
  <c r="M51" i="3"/>
  <c r="L12" i="3"/>
  <c r="L28" i="3"/>
  <c r="K26" i="3"/>
  <c r="L14" i="3"/>
  <c r="M46" i="3"/>
  <c r="M40" i="3"/>
  <c r="M33" i="3"/>
  <c r="K45" i="3"/>
  <c r="K33" i="3"/>
  <c r="M22" i="3"/>
  <c r="M21" i="3"/>
  <c r="M36" i="3"/>
  <c r="K27" i="3"/>
  <c r="M16" i="3"/>
  <c r="K9" i="3"/>
  <c r="L5" i="3"/>
  <c r="L33" i="3"/>
  <c r="L52" i="3"/>
  <c r="L15" i="3"/>
  <c r="K17" i="3"/>
  <c r="M49" i="3"/>
  <c r="M6" i="3"/>
  <c r="L7" i="3"/>
  <c r="L22" i="3"/>
  <c r="M45" i="3"/>
  <c r="M42" i="3"/>
  <c r="M52" i="3"/>
  <c r="L30" i="3"/>
  <c r="K21" i="3"/>
  <c r="K36" i="3"/>
  <c r="K12" i="3"/>
  <c r="K31" i="3"/>
  <c r="K41" i="3"/>
  <c r="L32" i="3"/>
  <c r="M41" i="3"/>
  <c r="K25" i="3"/>
  <c r="M44" i="3"/>
  <c r="L13" i="3"/>
  <c r="L39" i="3"/>
  <c r="L20" i="3"/>
  <c r="L40" i="3"/>
  <c r="M8" i="3"/>
  <c r="M28" i="3"/>
  <c r="M17" i="3"/>
  <c r="K6" i="3"/>
  <c r="K10" i="3"/>
  <c r="K39" i="3"/>
  <c r="M34" i="3"/>
  <c r="L6" i="3"/>
  <c r="K15" i="3"/>
  <c r="K32" i="3"/>
  <c r="L26" i="3"/>
  <c r="M18" i="3"/>
  <c r="L29" i="3"/>
  <c r="K22" i="3"/>
  <c r="M37" i="3"/>
  <c r="K24" i="3"/>
  <c r="M7" i="3"/>
  <c r="M9" i="3"/>
  <c r="K47" i="3"/>
  <c r="L10" i="3"/>
  <c r="L36" i="3"/>
  <c r="K8" i="3"/>
  <c r="K28" i="3"/>
  <c r="K42" i="3"/>
  <c r="L41" i="3"/>
  <c r="L31" i="3"/>
  <c r="K52" i="3"/>
  <c r="L27" i="3"/>
  <c r="M14" i="3"/>
  <c r="K34" i="3"/>
  <c r="K50" i="3"/>
  <c r="L21" i="3"/>
  <c r="K20" i="3"/>
  <c r="M20" i="3"/>
  <c r="M27" i="3"/>
  <c r="M31" i="3"/>
  <c r="M30" i="3"/>
  <c r="L19" i="3"/>
  <c r="K11" i="3"/>
  <c r="L47" i="3"/>
  <c r="L49" i="3"/>
  <c r="L23" i="3"/>
  <c r="K37" i="3"/>
  <c r="M25" i="3"/>
  <c r="M12" i="3"/>
  <c r="M19" i="3"/>
  <c r="M43" i="3"/>
  <c r="K7" i="3"/>
  <c r="K44" i="3"/>
  <c r="K48" i="3"/>
  <c r="L51" i="3"/>
  <c r="K46" i="3"/>
  <c r="K19" i="3"/>
  <c r="L44" i="3"/>
  <c r="K51" i="3"/>
  <c r="M38" i="3"/>
  <c r="M4" i="3"/>
  <c r="L16" i="3"/>
  <c r="K35" i="3"/>
  <c r="L42" i="3"/>
  <c r="K16" i="3"/>
  <c r="K49" i="3"/>
  <c r="K23" i="3"/>
  <c r="K18" i="3"/>
  <c r="L37" i="3"/>
  <c r="K5" i="3"/>
  <c r="L38" i="3"/>
  <c r="K4" i="3"/>
  <c r="M35" i="3"/>
  <c r="K30" i="3"/>
  <c r="M11" i="3"/>
  <c r="L18" i="3"/>
  <c r="M47" i="3"/>
  <c r="K38" i="3"/>
  <c r="M32" i="3"/>
  <c r="M5" i="3"/>
  <c r="L48" i="3"/>
  <c r="L46" i="3"/>
  <c r="L4" i="3"/>
  <c r="K43" i="3"/>
  <c r="L35" i="3"/>
  <c r="L43" i="3"/>
  <c r="M23" i="3"/>
  <c r="M26" i="3"/>
  <c r="K13" i="3"/>
  <c r="L11" i="3"/>
  <c r="M48" i="3"/>
  <c r="M39" i="3"/>
  <c r="L9" i="3"/>
  <c r="M50" i="3"/>
  <c r="M24" i="3"/>
  <c r="M29" i="3"/>
</calcChain>
</file>

<file path=xl/comments1.xml><?xml version="1.0" encoding="utf-8"?>
<comments xmlns="http://schemas.openxmlformats.org/spreadsheetml/2006/main">
  <authors>
    <author>ARP</author>
    <author>Clases Excel</author>
  </authors>
  <commentList>
    <comment ref="A45" authorId="0">
      <text>
        <r>
          <rPr>
            <b/>
            <sz val="8"/>
            <color rgb="FF333333"/>
            <rFont val="Tahoma"/>
            <family val="2"/>
          </rPr>
          <t>Totales del mes</t>
        </r>
      </text>
    </comment>
    <comment ref="A46" authorId="0">
      <text>
        <r>
          <rPr>
            <b/>
            <sz val="8"/>
            <color rgb="FF333333"/>
            <rFont val="Tahoma"/>
            <family val="2"/>
          </rPr>
          <t>Media diaria del mes</t>
        </r>
      </text>
    </comment>
    <comment ref="A47" authorId="1">
      <text>
        <r>
          <rPr>
            <b/>
            <sz val="8"/>
            <color rgb="FF333333"/>
            <rFont val="Tahoma"/>
            <family val="2"/>
          </rPr>
          <t>Cantidad de registros del mes</t>
        </r>
      </text>
    </comment>
    <comment ref="A48" authorId="0">
      <text>
        <r>
          <rPr>
            <b/>
            <sz val="8"/>
            <color rgb="FF333333"/>
            <rFont val="Tahoma"/>
            <family val="2"/>
          </rPr>
          <t>Desviación típica</t>
        </r>
      </text>
    </comment>
  </commentList>
</comments>
</file>

<file path=xl/sharedStrings.xml><?xml version="1.0" encoding="utf-8"?>
<sst xmlns="http://schemas.openxmlformats.org/spreadsheetml/2006/main" count="1459" uniqueCount="788">
  <si>
    <t>HOY</t>
  </si>
  <si>
    <t>MAÑANA</t>
  </si>
  <si>
    <t>PASADO MAÑANA</t>
  </si>
  <si>
    <t>¿Tienes una consulta o comentario?</t>
  </si>
  <si>
    <t>D</t>
  </si>
  <si>
    <t>L</t>
  </si>
  <si>
    <t>M</t>
  </si>
  <si>
    <t>J</t>
  </si>
  <si>
    <t>V</t>
  </si>
  <si>
    <t>S</t>
  </si>
  <si>
    <t>Esta hoja detecta automáticamente la fecha del día</t>
  </si>
  <si>
    <t>y devuelve los asuntos agendados para hoy y mañana.</t>
  </si>
  <si>
    <r>
      <rPr>
        <b/>
        <i/>
        <sz val="11"/>
        <color rgb="FF424242"/>
        <rFont val="Calibri"/>
        <family val="2"/>
        <scheme val="minor"/>
      </rPr>
      <t xml:space="preserve">IMPORTANTE: </t>
    </r>
    <r>
      <rPr>
        <i/>
        <sz val="11"/>
        <color rgb="FF424242"/>
        <rFont val="Calibri"/>
        <family val="2"/>
        <scheme val="minor"/>
      </rPr>
      <t>Solo funciona con las fechas del año 2018.</t>
    </r>
  </si>
  <si>
    <t>Los datos de esta hoja son de solo lectura.</t>
  </si>
  <si>
    <t>Las modificaciones deben hacerse en la hoja del mes</t>
  </si>
  <si>
    <t>correspondiente.</t>
  </si>
  <si>
    <t>Agendar asunto en:</t>
  </si>
  <si>
    <t>Ir a:</t>
  </si>
  <si>
    <t>Enero</t>
  </si>
  <si>
    <t>Febrero</t>
  </si>
  <si>
    <t>Marzo</t>
  </si>
  <si>
    <t>Calend. Anual</t>
  </si>
  <si>
    <t>Abril</t>
  </si>
  <si>
    <t>Mayo</t>
  </si>
  <si>
    <t>Junio</t>
  </si>
  <si>
    <t>Calend. Lineal</t>
  </si>
  <si>
    <t>Notas generales</t>
  </si>
  <si>
    <t>Julio</t>
  </si>
  <si>
    <t>Agosto</t>
  </si>
  <si>
    <t>Septiembre</t>
  </si>
  <si>
    <t>Calend. Contable</t>
  </si>
  <si>
    <t>Octubre</t>
  </si>
  <si>
    <t>Noviembre</t>
  </si>
  <si>
    <t>Diciembre</t>
  </si>
  <si>
    <t>Configuración</t>
  </si>
  <si>
    <t>2 0 1 8</t>
  </si>
  <si>
    <r>
      <rPr>
        <i/>
        <sz val="12"/>
        <color theme="0"/>
        <rFont val="Calibri"/>
        <family val="2"/>
        <scheme val="minor"/>
      </rPr>
      <t>mes</t>
    </r>
    <r>
      <rPr>
        <b/>
        <i/>
        <sz val="12"/>
        <color theme="0"/>
        <rFont val="Calibri"/>
        <family val="2"/>
        <scheme val="minor"/>
      </rPr>
      <t xml:space="preserve">
</t>
    </r>
    <r>
      <rPr>
        <b/>
        <i/>
        <sz val="18"/>
        <color theme="0"/>
        <rFont val="Calibri"/>
        <family val="2"/>
        <scheme val="minor"/>
      </rPr>
      <t>01</t>
    </r>
  </si>
  <si>
    <t>Lunes 1</t>
  </si>
  <si>
    <t>Martes 2</t>
  </si>
  <si>
    <t>Miércoles 3</t>
  </si>
  <si>
    <t>Jueves 4</t>
  </si>
  <si>
    <t>Viernes 5</t>
  </si>
  <si>
    <t>Sábado 6</t>
  </si>
  <si>
    <t>Domingo 7</t>
  </si>
  <si>
    <t>Lunes 8</t>
  </si>
  <si>
    <t>Martes 9</t>
  </si>
  <si>
    <t>Miércoles 10</t>
  </si>
  <si>
    <t>Jueves 11</t>
  </si>
  <si>
    <t>Viernes 12</t>
  </si>
  <si>
    <t>Sábado 13</t>
  </si>
  <si>
    <t>Domingo 14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</si>
  <si>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</si>
  <si>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</si>
  <si>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</si>
  <si>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</si>
  <si>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</si>
  <si>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</si>
  <si>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</si>
  <si>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Lunes 22</t>
  </si>
  <si>
    <t>Martes 23</t>
  </si>
  <si>
    <t>Miércoles 24</t>
  </si>
  <si>
    <t>Jueves 25</t>
  </si>
  <si>
    <t>Viernes 26</t>
  </si>
  <si>
    <t>Sábado 27</t>
  </si>
  <si>
    <t>Domingo 28</t>
  </si>
  <si>
    <t>Lunes 29</t>
  </si>
  <si>
    <t>Martes 30</t>
  </si>
  <si>
    <t>Miércoles 31</t>
  </si>
  <si>
    <t>Semana: 1  /  Día del año: 1</t>
  </si>
  <si>
    <t>Semana: 1  /  Día del año: 2</t>
  </si>
  <si>
    <t>Semana: 1  /  Día del año: 3</t>
  </si>
  <si>
    <t>Semana: 1  /  Día del año: 4</t>
  </si>
  <si>
    <t>Semana: 1  /  Día del año: 5</t>
  </si>
  <si>
    <t>Semana: 1  /  Día del año: 6</t>
  </si>
  <si>
    <t>Semana: 2  /  Día del año: 7</t>
  </si>
  <si>
    <t>Semana: 2  /  Día del año: 8</t>
  </si>
  <si>
    <t>Semana: 2  /  Día del año: 9</t>
  </si>
  <si>
    <t>Semana: 2  /  Día del año: 10</t>
  </si>
  <si>
    <t>Semana: 2  /  Día del año: 11</t>
  </si>
  <si>
    <t>Semana: 2  /  Día del año: 12</t>
  </si>
  <si>
    <t>Semana: 2  /  Día del año: 13</t>
  </si>
  <si>
    <t>Semana: 3  /  Día del año: 14</t>
  </si>
  <si>
    <t>Semana: 3  /  Día del año: 15</t>
  </si>
  <si>
    <t>Semana: 3  /  Día del año: 16</t>
  </si>
  <si>
    <t>Semana: 3  /  Día del año: 17</t>
  </si>
  <si>
    <t>Semana: 3  /  Día del año: 18</t>
  </si>
  <si>
    <t>Semana: 3  /  Día del año: 19</t>
  </si>
  <si>
    <t>Semana: 3  /  Día del año: 20</t>
  </si>
  <si>
    <t>Semana: 4  /  Día del año: 21</t>
  </si>
  <si>
    <t>Semana: 4  /  Día del año: 22</t>
  </si>
  <si>
    <t>Semana: 4  /  Día del año: 23</t>
  </si>
  <si>
    <t>Semana: 4  /  Día del año: 24</t>
  </si>
  <si>
    <t>Semana: 4  /  Día del año: 25</t>
  </si>
  <si>
    <t>Semana: 4  /  Día del año: 26</t>
  </si>
  <si>
    <t>Semana: 4  /  Día del año: 27</t>
  </si>
  <si>
    <t>Semana: 5  /  Día del año: 28</t>
  </si>
  <si>
    <t>Semana: 5  /  Día del año: 29</t>
  </si>
  <si>
    <t>Semana: 5  /  Día del año: 30</t>
  </si>
  <si>
    <t>Semana: 5  /  Día del año: 31</t>
  </si>
  <si>
    <t>Notas generales de enero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</si>
  <si>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02</t>
    </r>
  </si>
  <si>
    <t>Jueves 1</t>
  </si>
  <si>
    <t>Viernes 2</t>
  </si>
  <si>
    <t>Sábado 3</t>
  </si>
  <si>
    <t>Domingo 4</t>
  </si>
  <si>
    <t>Lunes 5</t>
  </si>
  <si>
    <t>Martes 6</t>
  </si>
  <si>
    <t>Miércoles 7</t>
  </si>
  <si>
    <t>Jueves 8</t>
  </si>
  <si>
    <t>Viernes 9</t>
  </si>
  <si>
    <t>Sábado 10</t>
  </si>
  <si>
    <t>Domingo 11</t>
  </si>
  <si>
    <t>Lunes 12</t>
  </si>
  <si>
    <t>Martes 13</t>
  </si>
  <si>
    <t>Miércoles 14</t>
  </si>
  <si>
    <t>Jueves 15</t>
  </si>
  <si>
    <t>Viernes 16</t>
  </si>
  <si>
    <t>Sábado 17</t>
  </si>
  <si>
    <t>Domingo 18</t>
  </si>
  <si>
    <t>Lunes 19</t>
  </si>
  <si>
    <t>Martes 20</t>
  </si>
  <si>
    <t>Miércoles 21</t>
  </si>
  <si>
    <t>Jueves 22</t>
  </si>
  <si>
    <t>Viernes 23</t>
  </si>
  <si>
    <t>Sábado 24</t>
  </si>
  <si>
    <t>Domingo 25</t>
  </si>
  <si>
    <t>Lunes 26</t>
  </si>
  <si>
    <t>Martes 27</t>
  </si>
  <si>
    <t>Miércoles 28</t>
  </si>
  <si>
    <t>Semana: 5  /  Día del año: 32</t>
  </si>
  <si>
    <t>Semana: 5  /  Día del año: 33</t>
  </si>
  <si>
    <t>Semana: 5  /  Día del año: 34</t>
  </si>
  <si>
    <t>Semana: 6  /  Día del año: 35</t>
  </si>
  <si>
    <t>Semana: 6  /  Día del año: 36</t>
  </si>
  <si>
    <t>Semana: 6  /  Día del año: 37</t>
  </si>
  <si>
    <t>Semana: 6  /  Día del año: 38</t>
  </si>
  <si>
    <t>Semana: 6  /  Día del año: 39</t>
  </si>
  <si>
    <t>Semana: 6  /  Día del año: 40</t>
  </si>
  <si>
    <t>Semana: 6  /  Día del año: 41</t>
  </si>
  <si>
    <t>Semana: 7  /  Día del año: 42</t>
  </si>
  <si>
    <t>Semana: 7  /  Día del año: 43</t>
  </si>
  <si>
    <t>Semana: 7  /  Día del año: 44</t>
  </si>
  <si>
    <t>Semana: 7  /  Día del año: 45</t>
  </si>
  <si>
    <t>Semana: 7  /  Día del año: 46</t>
  </si>
  <si>
    <t>Semana: 7  /  Día del año: 47</t>
  </si>
  <si>
    <t>Semana: 7  /  Día del año: 48</t>
  </si>
  <si>
    <t>Semana: 8  /  Día del año: 49</t>
  </si>
  <si>
    <t>Semana: 8  /  Día del año: 50</t>
  </si>
  <si>
    <t>Semana: 8  /  Día del año: 51</t>
  </si>
  <si>
    <t>Semana: 8  /  Día del año: 52</t>
  </si>
  <si>
    <t>Semana: 8  /  Día del año: 53</t>
  </si>
  <si>
    <t>Semana: 8  /  Día del año: 54</t>
  </si>
  <si>
    <t>Semana: 8  /  Día del año: 55</t>
  </si>
  <si>
    <t>Semana: 9  /  Día del año: 56</t>
  </si>
  <si>
    <t>Semana: 9  /  Día del año: 57</t>
  </si>
  <si>
    <t>Semana: 9  /  Día del año: 58</t>
  </si>
  <si>
    <t>Semana: 9  /  Día del año: 59</t>
  </si>
  <si>
    <t>Notas generales de febrero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</si>
  <si>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03</t>
    </r>
  </si>
  <si>
    <t>Jueves 29</t>
  </si>
  <si>
    <t>Viernes 30</t>
  </si>
  <si>
    <t>Sábado 31</t>
  </si>
  <si>
    <t>Semana: 9 / Día del año: 60</t>
  </si>
  <si>
    <t>Semana: 9 / Día del año: 61</t>
  </si>
  <si>
    <t>Semana: 9 / Día del año: 62</t>
  </si>
  <si>
    <t>Semana: 10 / Día del año: 63</t>
  </si>
  <si>
    <t>Semana: 10 / Día del año: 64</t>
  </si>
  <si>
    <t>Semana: 10 / Día del año: 65</t>
  </si>
  <si>
    <t>Semana: 10 / Día del año: 66</t>
  </si>
  <si>
    <t>Semana: 10 / Día del año: 67</t>
  </si>
  <si>
    <t>Semana: 10 / Día del año: 68</t>
  </si>
  <si>
    <t>Semana: 10 / Día del año: 69</t>
  </si>
  <si>
    <t>Semana: 11 / Día del año: 70</t>
  </si>
  <si>
    <t>Semana: 11 / Día del año: 71</t>
  </si>
  <si>
    <t>Semana: 11 / Día del año: 72</t>
  </si>
  <si>
    <t>Semana: 11 / Día del año: 73</t>
  </si>
  <si>
    <t>Semana: 11 / Día del año: 74</t>
  </si>
  <si>
    <t>Semana: 11 / Día del año: 75</t>
  </si>
  <si>
    <t>Semana: 11 / Día del año: 76</t>
  </si>
  <si>
    <t>Semana: 12 / Día del año: 77</t>
  </si>
  <si>
    <t>Semana: 12 / Día del año: 78</t>
  </si>
  <si>
    <t>Semana: 12 / Día del año: 79</t>
  </si>
  <si>
    <t>Semana: 12 / Día del año: 80</t>
  </si>
  <si>
    <t>Semana: 12 / Día del año: 81</t>
  </si>
  <si>
    <t>Semana: 12 / Día del año: 82</t>
  </si>
  <si>
    <t>Semana: 12 / Día del año: 83</t>
  </si>
  <si>
    <t>Semana: 13 / Día del año: 84</t>
  </si>
  <si>
    <t>Semana: 13 / Día del año: 85</t>
  </si>
  <si>
    <t>Semana: 13 / Día del año: 86</t>
  </si>
  <si>
    <t>Semana: 13 / Día del año: 87</t>
  </si>
  <si>
    <t>Semana: 13 / Día del año: 88</t>
  </si>
  <si>
    <t>Semana: 13 / Día del año: 89</t>
  </si>
  <si>
    <t>Semana: 13 / Día del año: 90</t>
  </si>
  <si>
    <t>Notas generales de marzo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</si>
  <si>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04</t>
    </r>
  </si>
  <si>
    <t>Domingo 1</t>
  </si>
  <si>
    <t>Lunes 2</t>
  </si>
  <si>
    <t>Martes 3</t>
  </si>
  <si>
    <t>Miércoles 4</t>
  </si>
  <si>
    <t>Jueves 5</t>
  </si>
  <si>
    <t>Viernes 6</t>
  </si>
  <si>
    <t>Sábado 7</t>
  </si>
  <si>
    <t>Domingo 8</t>
  </si>
  <si>
    <t>Lunes 9</t>
  </si>
  <si>
    <t>Martes 10</t>
  </si>
  <si>
    <t>Miércoles 11</t>
  </si>
  <si>
    <t>Jueves 12</t>
  </si>
  <si>
    <t>Viernes 13</t>
  </si>
  <si>
    <t>Sábado 14</t>
  </si>
  <si>
    <t>Domingo 15</t>
  </si>
  <si>
    <t>Lunes 16</t>
  </si>
  <si>
    <t>Martes 17</t>
  </si>
  <si>
    <t>Miércoles 18</t>
  </si>
  <si>
    <t>Jueves 19</t>
  </si>
  <si>
    <t>Viernes 20</t>
  </si>
  <si>
    <t>Sábado 21</t>
  </si>
  <si>
    <t>Domingo 22</t>
  </si>
  <si>
    <t>Lunes 23</t>
  </si>
  <si>
    <t>Martes 24</t>
  </si>
  <si>
    <t>Miércoles 25</t>
  </si>
  <si>
    <t>Jueves 26</t>
  </si>
  <si>
    <t>Viernes 27</t>
  </si>
  <si>
    <t>Sábado 28</t>
  </si>
  <si>
    <t>Domingo 29</t>
  </si>
  <si>
    <t>Lunes 30</t>
  </si>
  <si>
    <t>Semana: 14  /  Día del año: 91</t>
  </si>
  <si>
    <t>Semana: 14  /  Día del año: 92</t>
  </si>
  <si>
    <t>Semana: 14  /  Día del año: 93</t>
  </si>
  <si>
    <t>Semana: 14  /  Día del año: 94</t>
  </si>
  <si>
    <t>Semana: 14  /  Día del año: 95</t>
  </si>
  <si>
    <t>Semana: 14  /  Día del año: 96</t>
  </si>
  <si>
    <t>Semana: 14  /  Día del año: 97</t>
  </si>
  <si>
    <t>Semana: 15  /  Día del año: 98</t>
  </si>
  <si>
    <t>Semana: 15  /  Día del año: 99</t>
  </si>
  <si>
    <t>Semana: 15  /  Día del año: 100</t>
  </si>
  <si>
    <t>Semana: 15  /  Día del año: 101</t>
  </si>
  <si>
    <t>Semana: 15  /  Día del año: 102</t>
  </si>
  <si>
    <t>Semana: 15  /  Día del año: 103</t>
  </si>
  <si>
    <t>Semana: 15  /  Día del año: 104</t>
  </si>
  <si>
    <t>Semana: 16  /  Día del año: 105</t>
  </si>
  <si>
    <t>Semana: 16  /  Día del año: 106</t>
  </si>
  <si>
    <t>Semana: 16  /  Día del año: 107</t>
  </si>
  <si>
    <t>Semana: 16  /  Día del año: 108</t>
  </si>
  <si>
    <t>Semana: 16  /  Día del año: 109</t>
  </si>
  <si>
    <t>Semana: 16  /  Día del año: 110</t>
  </si>
  <si>
    <t>Semana: 16  /  Día del año: 111</t>
  </si>
  <si>
    <t>Semana: 17  /  Día del año: 112</t>
  </si>
  <si>
    <t>Semana: 17  /  Día del año: 113</t>
  </si>
  <si>
    <t>Semana: 17  /  Día del año: 114</t>
  </si>
  <si>
    <t>Semana: 17  /  Día del año: 115</t>
  </si>
  <si>
    <t>Semana: 17  /  Día del año: 116</t>
  </si>
  <si>
    <t>Semana: 17  /  Día del año: 117</t>
  </si>
  <si>
    <t>Semana: 17  /  Día del año: 118</t>
  </si>
  <si>
    <t>Semana: 18  /  Día del año: 119</t>
  </si>
  <si>
    <t>Semana: 18  /  Día del año: 120</t>
  </si>
  <si>
    <t>Notas generales de abril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</si>
  <si>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05</t>
    </r>
  </si>
  <si>
    <t>Martes 1</t>
  </si>
  <si>
    <t>Miércoles 2</t>
  </si>
  <si>
    <t>Jueves 3</t>
  </si>
  <si>
    <t>Viernes 4</t>
  </si>
  <si>
    <t>Sábado 5</t>
  </si>
  <si>
    <t>Domingo 6</t>
  </si>
  <si>
    <t>Lunes 7</t>
  </si>
  <si>
    <t>Martes 8</t>
  </si>
  <si>
    <t>Miércoles 9</t>
  </si>
  <si>
    <t>Jueves 10</t>
  </si>
  <si>
    <t>Viernes 11</t>
  </si>
  <si>
    <t>Sábado 12</t>
  </si>
  <si>
    <t>Domingo 13</t>
  </si>
  <si>
    <t>Lunes 14</t>
  </si>
  <si>
    <t>Martes 15</t>
  </si>
  <si>
    <t>Miércoles 16</t>
  </si>
  <si>
    <t>Jueves 17</t>
  </si>
  <si>
    <t>Viernes 18</t>
  </si>
  <si>
    <t>Sábado 19</t>
  </si>
  <si>
    <t>Domingo 20</t>
  </si>
  <si>
    <t>Lunes 21</t>
  </si>
  <si>
    <t>Martes 22</t>
  </si>
  <si>
    <t>Miércoles 23</t>
  </si>
  <si>
    <t>Jueves 24</t>
  </si>
  <si>
    <t>Viernes 25</t>
  </si>
  <si>
    <t>Sábado 26</t>
  </si>
  <si>
    <t>Domingo 27</t>
  </si>
  <si>
    <t>Lunes 28</t>
  </si>
  <si>
    <t>Martes 29</t>
  </si>
  <si>
    <t>Miércoles 30</t>
  </si>
  <si>
    <t>Jueves 31</t>
  </si>
  <si>
    <t>Semana: 18  /  Día del año: 121</t>
  </si>
  <si>
    <t>Semana: 18  /  Día del año: 122</t>
  </si>
  <si>
    <t>Semana: 18  /  Día del año: 123</t>
  </si>
  <si>
    <t>Semana: 18  /  Día del año: 124</t>
  </si>
  <si>
    <t>Semana: 18  /  Día del año: 125</t>
  </si>
  <si>
    <t>Semana: 19  /  Día del año: 126</t>
  </si>
  <si>
    <t>Semana: 19  /  Día del año: 127</t>
  </si>
  <si>
    <t>Semana: 19  /  Día del año: 128</t>
  </si>
  <si>
    <t>Semana: 19  /  Día del año: 129</t>
  </si>
  <si>
    <t>Semana: 19  /  Día del año: 130</t>
  </si>
  <si>
    <t>Semana: 19  /  Día del año: 131</t>
  </si>
  <si>
    <t>Semana: 19  /  Día del año: 132</t>
  </si>
  <si>
    <t>Semana: 20  /  Día del año: 133</t>
  </si>
  <si>
    <t>Semana: 20  /  Día del año: 134</t>
  </si>
  <si>
    <t>Semana: 20  /  Día del año: 135</t>
  </si>
  <si>
    <t>Semana: 20  /  Día del año: 136</t>
  </si>
  <si>
    <t>Semana: 20  /  Día del año: 137</t>
  </si>
  <si>
    <t>Semana: 20  /  Día del año: 138</t>
  </si>
  <si>
    <t>Semana: 20  /  Día del año: 139</t>
  </si>
  <si>
    <t>Semana: 21  /  Día del año: 140</t>
  </si>
  <si>
    <t>Semana: 21  /  Día del año: 141</t>
  </si>
  <si>
    <t>Semana: 21  /  Día del año: 142</t>
  </si>
  <si>
    <t>Semana: 21  /  Día del año: 143</t>
  </si>
  <si>
    <t>Semana: 21  /  Día del año: 144</t>
  </si>
  <si>
    <t>Semana: 21  /  Día del año: 145</t>
  </si>
  <si>
    <t>Semana: 21  /  Día del año: 146</t>
  </si>
  <si>
    <t>Semana: 22  /  Día del año: 147</t>
  </si>
  <si>
    <t>Semana: 22  /  Día del año: 148</t>
  </si>
  <si>
    <t>Semana: 22  /  Día del año: 149</t>
  </si>
  <si>
    <t>Semana: 22  /  Día del año: 150</t>
  </si>
  <si>
    <t>Semana: 22  /  Día del año: 151</t>
  </si>
  <si>
    <t>Notas generales de mayo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</si>
  <si>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06</t>
    </r>
  </si>
  <si>
    <t>Viernes 1</t>
  </si>
  <si>
    <t>Sábado 2</t>
  </si>
  <si>
    <t>Domingo 3</t>
  </si>
  <si>
    <t>Lunes 4</t>
  </si>
  <si>
    <t>Martes 5</t>
  </si>
  <si>
    <t>Miércoles 6</t>
  </si>
  <si>
    <t>Jueves 7</t>
  </si>
  <si>
    <t>Viernes 8</t>
  </si>
  <si>
    <t>Sábado 9</t>
  </si>
  <si>
    <t>Domingo 10</t>
  </si>
  <si>
    <t>Lunes 11</t>
  </si>
  <si>
    <t>Martes 12</t>
  </si>
  <si>
    <t>Miércoles 13</t>
  </si>
  <si>
    <t>Jueves 14</t>
  </si>
  <si>
    <t>Viernes 15</t>
  </si>
  <si>
    <t>Sábado 16</t>
  </si>
  <si>
    <t>Domingo 17</t>
  </si>
  <si>
    <t>Lunes 18</t>
  </si>
  <si>
    <t>Martes 19</t>
  </si>
  <si>
    <t>Miércoles 20</t>
  </si>
  <si>
    <t>Jueves 21</t>
  </si>
  <si>
    <t>Viernes 22</t>
  </si>
  <si>
    <t>Sábado 23</t>
  </si>
  <si>
    <t>Domingo 24</t>
  </si>
  <si>
    <t>Lunes 25</t>
  </si>
  <si>
    <t>Martes 26</t>
  </si>
  <si>
    <t>Miércoles 27</t>
  </si>
  <si>
    <t>Jueves 28</t>
  </si>
  <si>
    <t>Viernes 29</t>
  </si>
  <si>
    <t>Sábado 30</t>
  </si>
  <si>
    <t>Semana: 22  /  Día del año: 152</t>
  </si>
  <si>
    <t>Semana: 22  /  Día del año: 153</t>
  </si>
  <si>
    <t>Semana: 23  /  Día del año: 154</t>
  </si>
  <si>
    <t>Semana: 23  /  Día del año: 155</t>
  </si>
  <si>
    <t>Semana: 23  /  Día del año: 156</t>
  </si>
  <si>
    <t>Semana: 23  /  Día del año: 157</t>
  </si>
  <si>
    <t>Semana: 23  /  Día del año: 158</t>
  </si>
  <si>
    <t>Semana: 23  /  Día del año: 159</t>
  </si>
  <si>
    <t>Semana: 23  /  Día del año: 160</t>
  </si>
  <si>
    <t>Semana: 24  /  Día del año: 161</t>
  </si>
  <si>
    <t>Semana: 24  /  Día del año: 162</t>
  </si>
  <si>
    <t>Semana: 24  /  Día del año: 163</t>
  </si>
  <si>
    <t>Semana: 24  /  Día del año: 164</t>
  </si>
  <si>
    <t>Semana: 24  /  Día del año: 165</t>
  </si>
  <si>
    <t>Semana: 24  /  Día del año: 166</t>
  </si>
  <si>
    <t>Semana: 24  /  Día del año: 167</t>
  </si>
  <si>
    <t>Semana: 25  /  Día del año: 168</t>
  </si>
  <si>
    <t>Semana: 25  /  Día del año: 169</t>
  </si>
  <si>
    <t>Semana: 25  /  Día del año: 170</t>
  </si>
  <si>
    <t>Semana: 25  /  Día del año: 171</t>
  </si>
  <si>
    <t>Semana: 25  /  Día del año: 172</t>
  </si>
  <si>
    <t>Semana: 25  /  Día del año: 173</t>
  </si>
  <si>
    <t>Semana: 25  /  Día del año: 174</t>
  </si>
  <si>
    <t>Semana: 26  /  Día del año: 175</t>
  </si>
  <si>
    <t>Semana: 26  /  Día del año: 176</t>
  </si>
  <si>
    <t>Semana: 26  /  Día del año: 177</t>
  </si>
  <si>
    <t>Semana: 26  /  Día del año: 178</t>
  </si>
  <si>
    <t>Semana: 26  /  Día del año: 179</t>
  </si>
  <si>
    <t>Semana: 26  /  Día del año: 180</t>
  </si>
  <si>
    <t>Semana: 26  /  Día del año: 181</t>
  </si>
  <si>
    <t>Notas generales de junio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</si>
  <si>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07</t>
    </r>
  </si>
  <si>
    <t>Martes 31</t>
  </si>
  <si>
    <t>Semana: 27  /  Día del año: 182</t>
  </si>
  <si>
    <t>Semana: 27  /  Día del año: 183</t>
  </si>
  <si>
    <t>Semana: 27  /  Día del año: 184</t>
  </si>
  <si>
    <t>Semana: 27  /  Día del año: 185</t>
  </si>
  <si>
    <t>Semana: 27  /  Día del año: 186</t>
  </si>
  <si>
    <t>Semana: 27  /  Día del año: 187</t>
  </si>
  <si>
    <t>Semana: 27  /  Día del año: 188</t>
  </si>
  <si>
    <t>Semana: 28  /  Día del año: 189</t>
  </si>
  <si>
    <t>Semana: 28  /  Día del año: 190</t>
  </si>
  <si>
    <t>Semana: 28  /  Día del año: 191</t>
  </si>
  <si>
    <t>Semana: 28  /  Día del año: 192</t>
  </si>
  <si>
    <t>Semana: 28  /  Día del año: 193</t>
  </si>
  <si>
    <t>Semana: 28  /  Día del año: 194</t>
  </si>
  <si>
    <t>Semana: 28  /  Día del año: 195</t>
  </si>
  <si>
    <t>Semana: 29  /  Día del año: 196</t>
  </si>
  <si>
    <t>Semana: 29  /  Día del año: 197</t>
  </si>
  <si>
    <t>Semana: 29  /  Día del año: 198</t>
  </si>
  <si>
    <t>Semana: 29  /  Día del año: 199</t>
  </si>
  <si>
    <t>Semana: 29  /  Día del año: 200</t>
  </si>
  <si>
    <t>Semana: 29  /  Día del año: 201</t>
  </si>
  <si>
    <t>Semana: 29  /  Día del año: 202</t>
  </si>
  <si>
    <t>Semana: 30  /  Día del año: 203</t>
  </si>
  <si>
    <t>Semana: 30  /  Día del año: 204</t>
  </si>
  <si>
    <t>Semana: 30  /  Día del año: 205</t>
  </si>
  <si>
    <t>Semana: 30  /  Día del año: 206</t>
  </si>
  <si>
    <t>Semana: 30  /  Día del año: 207</t>
  </si>
  <si>
    <t>Semana: 30  /  Día del año: 208</t>
  </si>
  <si>
    <t>Semana: 30  /  Día del año: 209</t>
  </si>
  <si>
    <t>Semana: 31  /  Día del año: 210</t>
  </si>
  <si>
    <t>Semana: 31  /  Día del año: 211</t>
  </si>
  <si>
    <t>Semana: 31  /  Día del año: 212</t>
  </si>
  <si>
    <t>Notas generales de julio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</si>
  <si>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08</t>
    </r>
  </si>
  <si>
    <t>Miércoles 1</t>
  </si>
  <si>
    <t>Jueves 2</t>
  </si>
  <si>
    <t>Viernes 3</t>
  </si>
  <si>
    <t>Sábado 4</t>
  </si>
  <si>
    <t>Domingo 5</t>
  </si>
  <si>
    <t>Lunes 6</t>
  </si>
  <si>
    <t>Martes 7</t>
  </si>
  <si>
    <t>Miércoles 8</t>
  </si>
  <si>
    <t>Jueves 9</t>
  </si>
  <si>
    <t>Viernes 10</t>
  </si>
  <si>
    <t>Sábado 11</t>
  </si>
  <si>
    <t>Domingo 12</t>
  </si>
  <si>
    <t>Lunes 13</t>
  </si>
  <si>
    <t>Martes 14</t>
  </si>
  <si>
    <t>Miércoles 15</t>
  </si>
  <si>
    <t>Jueves 16</t>
  </si>
  <si>
    <t>Viernes 17</t>
  </si>
  <si>
    <t>Sábado 18</t>
  </si>
  <si>
    <t>Domingo 19</t>
  </si>
  <si>
    <t>Lunes 20</t>
  </si>
  <si>
    <t>Martes 21</t>
  </si>
  <si>
    <t>Miércoles 22</t>
  </si>
  <si>
    <t>Jueves 23</t>
  </si>
  <si>
    <t>Viernes 24</t>
  </si>
  <si>
    <t>Sábado 25</t>
  </si>
  <si>
    <t>Domingo 26</t>
  </si>
  <si>
    <t>Lunes 27</t>
  </si>
  <si>
    <t>Martes 28</t>
  </si>
  <si>
    <t>Miércoles 29</t>
  </si>
  <si>
    <t>Jueves 30</t>
  </si>
  <si>
    <t>Viernes 31</t>
  </si>
  <si>
    <t>Semana: 31  /  Día del año: 213</t>
  </si>
  <si>
    <t>Semana: 31  /  Día del año: 214</t>
  </si>
  <si>
    <t>Semana: 31  /  Día del año: 215</t>
  </si>
  <si>
    <t>Semana: 31  /  Día del año: 216</t>
  </si>
  <si>
    <t>Semana: 32  /  Día del año: 217</t>
  </si>
  <si>
    <t>Semana: 32  /  Día del año: 218</t>
  </si>
  <si>
    <t>Semana: 32  /  Día del año: 219</t>
  </si>
  <si>
    <t>Semana: 32  /  Día del año: 220</t>
  </si>
  <si>
    <t>Semana: 32  /  Día del año: 221</t>
  </si>
  <si>
    <t>Semana: 32  /  Día del año: 222</t>
  </si>
  <si>
    <t>Semana: 32  /  Día del año: 223</t>
  </si>
  <si>
    <t>Semana: 33  /  Día del año: 224</t>
  </si>
  <si>
    <t>Semana: 33  /  Día del año: 225</t>
  </si>
  <si>
    <t>Semana: 33  /  Día del año: 226</t>
  </si>
  <si>
    <t>Semana: 33  /  Día del año: 227</t>
  </si>
  <si>
    <t>Semana: 33  /  Día del año: 228</t>
  </si>
  <si>
    <t>Semana: 33  /  Día del año: 229</t>
  </si>
  <si>
    <t>Semana: 33  /  Día del año: 230</t>
  </si>
  <si>
    <t>Semana: 34  /  Día del año: 231</t>
  </si>
  <si>
    <t>Semana: 34  /  Día del año: 232</t>
  </si>
  <si>
    <t>Semana: 34  /  Día del año: 233</t>
  </si>
  <si>
    <t>Semana: 34  /  Día del año: 234</t>
  </si>
  <si>
    <t>Semana: 34  /  Día del año: 235</t>
  </si>
  <si>
    <t>Semana: 34  /  Día del año: 236</t>
  </si>
  <si>
    <t>Semana: 34  /  Día del año: 237</t>
  </si>
  <si>
    <t>Semana: 35  /  Día del año: 238</t>
  </si>
  <si>
    <t>Semana: 35  /  Día del año: 239</t>
  </si>
  <si>
    <t>Semana: 35  /  Día del año: 240</t>
  </si>
  <si>
    <t>Semana: 35  /  Día del año: 241</t>
  </si>
  <si>
    <t>Semana: 35  /  Día del año: 242</t>
  </si>
  <si>
    <t>Semana: 35  /  Día del año: 243</t>
  </si>
  <si>
    <t>Notas generales de agosto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</si>
  <si>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09</t>
    </r>
  </si>
  <si>
    <t>Sábado 1</t>
  </si>
  <si>
    <t>Domingo 2</t>
  </si>
  <si>
    <t>Lunes 3</t>
  </si>
  <si>
    <t>Martes 4</t>
  </si>
  <si>
    <t>Miércoles 5</t>
  </si>
  <si>
    <t>Jueves 6</t>
  </si>
  <si>
    <t>Viernes 7</t>
  </si>
  <si>
    <t>Sábado 8</t>
  </si>
  <si>
    <t>Domingo 9</t>
  </si>
  <si>
    <t>Lunes 10</t>
  </si>
  <si>
    <t>Martes 11</t>
  </si>
  <si>
    <t>Miércoles 12</t>
  </si>
  <si>
    <t>Jueves 13</t>
  </si>
  <si>
    <t>Viernes 14</t>
  </si>
  <si>
    <t>Sábado 15</t>
  </si>
  <si>
    <t>Domingo 16</t>
  </si>
  <si>
    <t>Lunes 17</t>
  </si>
  <si>
    <t>Martes 18</t>
  </si>
  <si>
    <t>Miércoles 19</t>
  </si>
  <si>
    <t>Jueves 20</t>
  </si>
  <si>
    <t>Viernes 21</t>
  </si>
  <si>
    <t>Sábado 22</t>
  </si>
  <si>
    <t>Domingo 23</t>
  </si>
  <si>
    <t>Lunes 24</t>
  </si>
  <si>
    <t>Martes 25</t>
  </si>
  <si>
    <t>Miércoles 26</t>
  </si>
  <si>
    <t>Jueves 27</t>
  </si>
  <si>
    <t>Viernes 28</t>
  </si>
  <si>
    <t>Sábado 29</t>
  </si>
  <si>
    <t>Domingo 30</t>
  </si>
  <si>
    <t>Semana: 35  /  Día del año: 244</t>
  </si>
  <si>
    <t>Semana: 36  /  Día del año: 245</t>
  </si>
  <si>
    <t>Semana: 36  /  Día del año: 246</t>
  </si>
  <si>
    <t>Semana: 36  /  Día del año: 247</t>
  </si>
  <si>
    <t>Semana: 36  /  Día del año: 248</t>
  </si>
  <si>
    <t>Semana: 36  /  Día del año: 249</t>
  </si>
  <si>
    <t>Semana: 36  /  Día del año: 250</t>
  </si>
  <si>
    <t>Semana: 36  /  Día del año: 251</t>
  </si>
  <si>
    <t>Semana: 37  /  Día del año: 252</t>
  </si>
  <si>
    <t>Semana: 37  /  Día del año: 253</t>
  </si>
  <si>
    <t>Semana: 37  /  Día del año: 254</t>
  </si>
  <si>
    <t>Semana: 37  /  Día del año: 255</t>
  </si>
  <si>
    <t>Semana: 37  /  Día del año: 256</t>
  </si>
  <si>
    <t>Semana: 37  /  Día del año: 257</t>
  </si>
  <si>
    <t>Semana: 37  /  Día del año: 258</t>
  </si>
  <si>
    <t>Semana: 38  /  Día del año: 259</t>
  </si>
  <si>
    <t>Semana: 38  /  Día del año: 260</t>
  </si>
  <si>
    <t>Semana: 38  /  Día del año: 261</t>
  </si>
  <si>
    <t>Semana: 38  /  Día del año: 262</t>
  </si>
  <si>
    <t>Semana: 38  /  Día del año: 263</t>
  </si>
  <si>
    <t>Semana: 38  /  Día del año: 264</t>
  </si>
  <si>
    <t>Semana: 38  /  Día del año: 265</t>
  </si>
  <si>
    <t>Semana: 39  /  Día del año: 266</t>
  </si>
  <si>
    <t>Semana: 39  /  Día del año: 267</t>
  </si>
  <si>
    <t>Semana: 39  /  Día del año: 268</t>
  </si>
  <si>
    <t>Semana: 39  /  Día del año: 269</t>
  </si>
  <si>
    <t>Semana: 39  /  Día del año: 270</t>
  </si>
  <si>
    <t>Semana: 39  /  Día del año: 271</t>
  </si>
  <si>
    <t>Semana: 39  /  Día del año: 272</t>
  </si>
  <si>
    <t>Semana: 40  /  Día del año: 273</t>
  </si>
  <si>
    <t>Notas generales de septiembre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</si>
  <si>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10</t>
    </r>
  </si>
  <si>
    <t>Semana: 40  /  Día del año: 274</t>
  </si>
  <si>
    <t>Semana: 40  /  Día del año: 275</t>
  </si>
  <si>
    <t>Semana: 40  /  Día del año: 276</t>
  </si>
  <si>
    <t>Semana: 40  /  Día del año: 277</t>
  </si>
  <si>
    <t>Semana: 40  /  Día del año: 278</t>
  </si>
  <si>
    <t>Semana: 40  /  Día del año: 279</t>
  </si>
  <si>
    <t>Semana: 41  /  Día del año: 280</t>
  </si>
  <si>
    <t>Semana: 41  /  Día del año: 281</t>
  </si>
  <si>
    <t>Semana: 41  /  Día del año: 282</t>
  </si>
  <si>
    <t>Semana: 41  /  Día del año: 283</t>
  </si>
  <si>
    <t>Semana: 41  /  Día del año: 284</t>
  </si>
  <si>
    <t>Semana: 41  /  Día del año: 285</t>
  </si>
  <si>
    <t>Semana: 41  /  Día del año: 286</t>
  </si>
  <si>
    <t>Semana: 42  /  Día del año: 287</t>
  </si>
  <si>
    <t>Semana: 42  /  Día del año: 288</t>
  </si>
  <si>
    <t>Semana: 42  /  Día del año: 289</t>
  </si>
  <si>
    <t>Semana: 42  /  Día del año: 290</t>
  </si>
  <si>
    <t>Semana: 42  /  Día del año: 291</t>
  </si>
  <si>
    <t>Semana: 42  /  Día del año: 292</t>
  </si>
  <si>
    <t>Semana: 42  /  Día del año: 293</t>
  </si>
  <si>
    <t>Semana: 43  /  Día del año: 294</t>
  </si>
  <si>
    <t>Semana: 43  /  Día del año: 295</t>
  </si>
  <si>
    <t>Semana: 43  /  Día del año: 296</t>
  </si>
  <si>
    <t>Semana: 43  /  Día del año: 297</t>
  </si>
  <si>
    <t>Semana: 43  /  Día del año: 298</t>
  </si>
  <si>
    <t>Semana: 43  /  Día del año: 299</t>
  </si>
  <si>
    <t>Semana: 43  /  Día del año: 300</t>
  </si>
  <si>
    <t>Semana: 44  /  Día del año: 301</t>
  </si>
  <si>
    <t>Semana: 44  /  Día del año: 302</t>
  </si>
  <si>
    <t>Semana: 44  /  Día del año: 303</t>
  </si>
  <si>
    <t>Semana: 44  /  Día del año: 304</t>
  </si>
  <si>
    <t>Notas generales de octubre</t>
  </si>
  <si>
    <r>
      <rPr>
        <i/>
        <sz val="12"/>
        <color theme="0"/>
        <rFont val="Calibri"/>
        <family val="2"/>
        <scheme val="minor"/>
      </rPr>
      <t xml:space="preserve">mes
</t>
    </r>
    <r>
      <rPr>
        <b/>
        <i/>
        <sz val="18"/>
        <color theme="0"/>
        <rFont val="Calibri"/>
        <family val="2"/>
        <scheme val="minor"/>
      </rPr>
      <t>11</t>
    </r>
  </si>
  <si>
    <t>Semana: 44  /  Día del año: 305</t>
  </si>
  <si>
    <t>Semana: 44  /  Día del año: 306</t>
  </si>
  <si>
    <t>Semana: 44  /  Día del año: 307</t>
  </si>
  <si>
    <t>Semana: 45  /  Día del año: 308</t>
  </si>
  <si>
    <t>Semana: 45  /  Día del año: 309</t>
  </si>
  <si>
    <t>Semana: 45  /  Día del año: 310</t>
  </si>
  <si>
    <t>Semana: 45  /  Día del año: 311</t>
  </si>
  <si>
    <t>Semana: 45  /  Día del año: 312</t>
  </si>
  <si>
    <t>Semana: 45  /  Día del año: 313</t>
  </si>
  <si>
    <t>Semana: 45  /  Día del año: 314</t>
  </si>
  <si>
    <t>Semana: 46  /  Día del año: 315</t>
  </si>
  <si>
    <t>Semana: 46  /  Día del año: 316</t>
  </si>
  <si>
    <t>Semana: 46  /  Día del año: 317</t>
  </si>
  <si>
    <t>Semana: 46  /  Día del año: 318</t>
  </si>
  <si>
    <t>Semana: 46  /  Día del año: 319</t>
  </si>
  <si>
    <t>Semana: 46  /  Día del año: 320</t>
  </si>
  <si>
    <t>Semana: 46  /  Día del año: 321</t>
  </si>
  <si>
    <t>Semana: 47  /  Día del año: 322</t>
  </si>
  <si>
    <t>Semana: 47  /  Día del año: 323</t>
  </si>
  <si>
    <t>Semana: 47  /  Día del año: 324</t>
  </si>
  <si>
    <t>Semana: 47  /  Día del año: 325</t>
  </si>
  <si>
    <t>Semana: 47  /  Día del año: 326</t>
  </si>
  <si>
    <t>Semana: 47  /  Día del año: 327</t>
  </si>
  <si>
    <t>Semana: 47  /  Día del año: 328</t>
  </si>
  <si>
    <t>Semana: 48  /  Día del año: 329</t>
  </si>
  <si>
    <t>Semana: 48  /  Día del año: 330</t>
  </si>
  <si>
    <t>Semana: 48  /  Día del año: 331</t>
  </si>
  <si>
    <t>Semana: 48  /  Día del año: 332</t>
  </si>
  <si>
    <t>Semana: 48  /  Día del año: 333</t>
  </si>
  <si>
    <t>Semana: 48  /  Día del año: 334</t>
  </si>
  <si>
    <t>Notas generales de noviembre</t>
  </si>
  <si>
    <r>
      <rPr>
        <i/>
        <sz val="12"/>
        <color theme="0"/>
        <rFont val="Calibri"/>
        <family val="2"/>
        <scheme val="minor"/>
      </rPr>
      <t>mes</t>
    </r>
    <r>
      <rPr>
        <b/>
        <i/>
        <sz val="12"/>
        <color theme="0"/>
        <rFont val="Calibri"/>
        <family val="2"/>
        <scheme val="minor"/>
      </rPr>
      <t xml:space="preserve">
</t>
    </r>
    <r>
      <rPr>
        <b/>
        <i/>
        <sz val="18"/>
        <color theme="0"/>
        <rFont val="Calibri"/>
        <family val="2"/>
        <scheme val="minor"/>
      </rPr>
      <t>12</t>
    </r>
  </si>
  <si>
    <t>Lunes 31</t>
  </si>
  <si>
    <t>Semana: 48  /  Día del año: 335</t>
  </si>
  <si>
    <t>Semana: 49  /  Día del año: 336</t>
  </si>
  <si>
    <t>Semana: 49  /  Día del año: 337</t>
  </si>
  <si>
    <t>Semana: 49  /  Día del año: 338</t>
  </si>
  <si>
    <t>Semana: 49  /  Día del año: 339</t>
  </si>
  <si>
    <t>Semana: 49  /  Día del año: 340</t>
  </si>
  <si>
    <t>Semana: 49  /  Día del año: 341</t>
  </si>
  <si>
    <t>Semana: 49  /  Día del año: 342</t>
  </si>
  <si>
    <t>Semana: 50  /  Día del año: 343</t>
  </si>
  <si>
    <t>Semana: 50  /  Día del año: 344</t>
  </si>
  <si>
    <t>Semana: 50  /  Día del año: 345</t>
  </si>
  <si>
    <t>Semana: 50  /  Día del año: 346</t>
  </si>
  <si>
    <t>Semana: 50  /  Día del año: 347</t>
  </si>
  <si>
    <t>Semana: 50  /  Día del año: 348</t>
  </si>
  <si>
    <t>Semana: 50  /  Día del año: 349</t>
  </si>
  <si>
    <t>Semana: 51  /  Día del año: 350</t>
  </si>
  <si>
    <t>Semana: 51  /  Día del año: 351</t>
  </si>
  <si>
    <t>Semana: 51  /  Día del año: 352</t>
  </si>
  <si>
    <t>Semana: 51  /  Día del año: 353</t>
  </si>
  <si>
    <t>Semana: 51  /  Día del año: 354</t>
  </si>
  <si>
    <t>Semana: 51  /  Día del año: 355</t>
  </si>
  <si>
    <t>Semana: 51  /  Día del año: 356</t>
  </si>
  <si>
    <t>Semana: 52  /  Día del año: 357</t>
  </si>
  <si>
    <t>Semana: 52  /  Día del año: 358</t>
  </si>
  <si>
    <t>Semana: 52  /  Día del año: 359</t>
  </si>
  <si>
    <t>Semana: 52  /  Día del año: 360</t>
  </si>
  <si>
    <t>Semana: 52  /  Día del año: 361</t>
  </si>
  <si>
    <t>Semana: 52  /  Día del año: 362</t>
  </si>
  <si>
    <t>Semana: 52  /  Día del año: 363</t>
  </si>
  <si>
    <t>Semana: 53  /  Día del año: 364</t>
  </si>
  <si>
    <t>Semana: 53  /  Día del año: 365</t>
  </si>
  <si>
    <t>Notas generales de diciembre</t>
  </si>
  <si>
    <t>Agenda/Calendario 2018 (Anual)</t>
  </si>
  <si>
    <t>Agenda/Calendario 2018 (Lineal)</t>
  </si>
  <si>
    <t>Agenda contable 2018</t>
  </si>
  <si>
    <t>Lun</t>
  </si>
  <si>
    <t/>
  </si>
  <si>
    <t>Mar</t>
  </si>
  <si>
    <t>Mié</t>
  </si>
  <si>
    <t>Jue</t>
  </si>
  <si>
    <t>Vie</t>
  </si>
  <si>
    <t>Sáb</t>
  </si>
  <si>
    <t>Dom</t>
  </si>
  <si>
    <t>Total</t>
  </si>
  <si>
    <t>Media</t>
  </si>
  <si>
    <t>Cta.</t>
  </si>
  <si>
    <t>Desv.</t>
  </si>
  <si>
    <t>Mes</t>
  </si>
  <si>
    <t>Monto</t>
  </si>
  <si>
    <t>Ene</t>
  </si>
  <si>
    <t>Feb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</si>
  <si>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</si>
  <si>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</si>
  <si>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</si>
  <si>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</si>
  <si>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</si>
  <si>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</si>
  <si>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</si>
  <si>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</si>
  <si>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</si>
  <si>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</si>
  <si>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PROMEDIO</t>
  </si>
  <si>
    <t>DESV.EST.</t>
  </si>
  <si>
    <t>Fecha</t>
  </si>
  <si>
    <t>Detalle</t>
  </si>
  <si>
    <t>Año Nuevo</t>
  </si>
  <si>
    <t>Aquí puedes establecer los días que quieras destacar en</t>
  </si>
  <si>
    <t>todos los calendarios de este libro.</t>
  </si>
  <si>
    <t>Solo tienes que agregar el detalle del día a destacar, en su</t>
  </si>
  <si>
    <t>fecha correspondiente.</t>
  </si>
  <si>
    <t>Por defecto vienen destacados el 1 de enero (Año Nuevo)</t>
  </si>
  <si>
    <t>y el 25 de diciembre (Navidad).</t>
  </si>
  <si>
    <t>Navidad</t>
  </si>
  <si>
    <t>©2017 ClasesExcel</t>
  </si>
  <si>
    <t>Autopublicación</t>
  </si>
  <si>
    <r>
      <rPr>
        <i/>
        <sz val="12"/>
        <rFont val="Calibri"/>
        <family val="2"/>
        <scheme val="minor"/>
      </rPr>
      <t>Autor:</t>
    </r>
    <r>
      <rPr>
        <sz val="12"/>
        <rFont val="Calibri"/>
        <family val="2"/>
        <scheme val="minor"/>
      </rPr>
      <t xml:space="preserve"> Ariel Martínez Romano by ClasesExcel</t>
    </r>
  </si>
  <si>
    <t>Términos y condiciones</t>
  </si>
  <si>
    <r>
      <rPr>
        <i/>
        <sz val="11"/>
        <rFont val="Calibri"/>
        <family val="2"/>
        <scheme val="minor"/>
      </rPr>
      <t xml:space="preserve">Web: </t>
    </r>
    <r>
      <rPr>
        <b/>
        <i/>
        <u/>
        <sz val="11"/>
        <color rgb="FF1D5D39"/>
        <rFont val="Calibri"/>
        <family val="2"/>
        <scheme val="minor"/>
      </rPr>
      <t>http://clasesexcel.com/</t>
    </r>
  </si>
  <si>
    <r>
      <rPr>
        <i/>
        <sz val="11"/>
        <rFont val="Calibri"/>
        <family val="2"/>
        <scheme val="minor"/>
      </rPr>
      <t xml:space="preserve">Contacto: </t>
    </r>
    <r>
      <rPr>
        <b/>
        <i/>
        <u/>
        <sz val="11"/>
        <color rgb="FF1D5D39"/>
        <rFont val="Calibri"/>
        <family val="2"/>
        <scheme val="minor"/>
      </rPr>
      <t>http://clasesexcel.com/index.php/contacto.html</t>
    </r>
  </si>
  <si>
    <r>
      <t xml:space="preserve">Email: </t>
    </r>
    <r>
      <rPr>
        <b/>
        <i/>
        <u/>
        <sz val="11"/>
        <color rgb="FF1D5D39"/>
        <rFont val="Calibri"/>
        <family val="2"/>
        <scheme val="minor"/>
      </rPr>
      <t>info@clasesexcel.com</t>
    </r>
  </si>
  <si>
    <r>
      <t xml:space="preserve">Diseño: </t>
    </r>
    <r>
      <rPr>
        <sz val="12"/>
        <rFont val="Calibri"/>
        <family val="2"/>
        <scheme val="minor"/>
      </rPr>
      <t>Ariel Martínez Romano</t>
    </r>
  </si>
  <si>
    <t>Todas las marcas mencionadas en este</t>
  </si>
  <si>
    <r>
      <rPr>
        <i/>
        <sz val="12"/>
        <rFont val="Calibri"/>
        <family val="2"/>
        <scheme val="minor"/>
      </rPr>
      <t>Primera edición:</t>
    </r>
    <r>
      <rPr>
        <sz val="12"/>
        <rFont val="Calibri"/>
        <family val="2"/>
        <scheme val="minor"/>
      </rPr>
      <t xml:space="preserve"> Octubre de 2017</t>
    </r>
  </si>
  <si>
    <t>libro son propiedad exclusiva de sus</t>
  </si>
  <si>
    <t>TODOS LOS DERECHOS RESERVADOS - ALL RIGHTS RESERVED.</t>
  </si>
  <si>
    <t>respectivos dueños.</t>
  </si>
  <si>
    <t>Esta publicación contiene material protegido. Se permite la libre utilización de su información para uso particular. El documento entero puede ser compartido libremente a condición de que se ofrezca en su formato original y sin ningún tipo de alteraciones. También se permite la reproducción de parte de este material con propósitos exclusivamente educativos y sin fines de lucro, siempre que se dé el crédito correspondiente a Clases Excel de forma claramente visible y se añada la dirección URL de Clases Excel de la que procede el material reproducido, tal como se indica a continuación: http://clasesexcel.com/index.php/component/k2/item/122-descarga-la-agenda-calendario-2018-en-excel-gratis.html</t>
  </si>
  <si>
    <r>
      <rPr>
        <b/>
        <u/>
        <sz val="12"/>
        <color rgb="FF9D0A00"/>
        <rFont val="Calibri"/>
        <family val="2"/>
        <scheme val="minor"/>
      </rPr>
      <t>OBSEQUIO DE CLASESEXCEL.COM</t>
    </r>
    <r>
      <rPr>
        <b/>
        <sz val="8"/>
        <color rgb="FF9D0A00"/>
        <rFont val="Calibri"/>
        <family val="2"/>
        <scheme val="minor"/>
      </rPr>
      <t xml:space="preserve">
</t>
    </r>
    <r>
      <rPr>
        <b/>
        <sz val="11"/>
        <color rgb="FF9D0A00"/>
        <rFont val="Calibri"/>
        <family val="2"/>
        <scheme val="minor"/>
      </rPr>
      <t xml:space="preserve">
</t>
    </r>
    <r>
      <rPr>
        <b/>
        <i/>
        <sz val="11"/>
        <color rgb="FF9D0A00"/>
        <rFont val="Calibri"/>
        <family val="2"/>
        <scheme val="minor"/>
      </rPr>
      <t>ESTE MATERIAL DESCARGABLE SE PROPORCIONA DE FORMA GRATUITA</t>
    </r>
    <r>
      <rPr>
        <b/>
        <sz val="11"/>
        <color theme="0" tint="-4.9989318521683403E-2"/>
        <rFont val="Calibri"/>
        <family val="2"/>
        <scheme val="minor"/>
      </rPr>
      <t xml:space="preserve">
</t>
    </r>
    <r>
      <rPr>
        <b/>
        <i/>
        <sz val="11"/>
        <color rgb="FF333F4F"/>
        <rFont val="Calibri"/>
        <family val="2"/>
        <scheme val="minor"/>
      </rPr>
      <t>Queda expresamente prohibida su venta, alquiler y todo otro tipo de comercialización por parte de
cualquier persona u empresa en cualquier circunstancia.</t>
    </r>
  </si>
  <si>
    <t>K</t>
  </si>
  <si>
    <t>N</t>
  </si>
  <si>
    <t>O</t>
  </si>
  <si>
    <t>P</t>
  </si>
  <si>
    <t>Q</t>
  </si>
  <si>
    <t>R</t>
  </si>
  <si>
    <t>T</t>
  </si>
  <si>
    <t>U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</si>
  <si>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</si>
  <si>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</si>
  <si>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</si>
  <si>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</si>
  <si>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</si>
  <si>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</si>
  <si>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</si>
  <si>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</si>
  <si>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</si>
  <si>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</si>
  <si>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</si>
  <si>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</si>
  <si>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</si>
  <si>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</si>
  <si>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</si>
  <si>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</si>
  <si>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</si>
  <si>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</si>
  <si>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</si>
  <si>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Vicerectoria Academica
Induccion Decanos y Directores
Resp. Paola Fuertes</t>
  </si>
  <si>
    <t>Vicerectoria Academica
Seminario edicion revistas
Resp. Bibiana Muñoz</t>
  </si>
  <si>
    <t>Filosofia Res. Manuel Martinez</t>
  </si>
  <si>
    <t>Induccion estudiantes primer semestre Ing Agroindustrial
Resp. William Albaracin</t>
  </si>
  <si>
    <t>Reunión de Bienvenida estudiantes Escuela de Auxiliares
Resp. Francisco Ordoñez Muñoz</t>
  </si>
  <si>
    <t>Informe de metodologia y desarrollo del programa de Escuela de Auxiliares y enfermeria a los padres de familia
Resp. Francisco Ordoñez Muñoz</t>
  </si>
  <si>
    <t>Formacion Humanistica - Cine
Res. Manuel Martinez
Dir. Dpto Filosofia</t>
  </si>
  <si>
    <t>Geografia. Foro de divulgacion de iniciativas….
Res. Julian Alberto Rengifo 
Dir. Dpto geografia</t>
  </si>
  <si>
    <t>Induccion Biblioteca - estudiantes auxiliares de enfermeria
Res. Ruth Seneida Chavez
coor. Academica</t>
  </si>
  <si>
    <t>Vicerectoria Academica
Seminario edicion revistas
gerardo sanchez - capañac</t>
  </si>
  <si>
    <t>LABORATORIOS induccion normas biseguridad res. Sonia ximena delgado</t>
  </si>
  <si>
    <t>Conferencia Periodoco desde abajo
Resp. Geovanny Montilla</t>
  </si>
  <si>
    <t>IV encuntro internacional sobre territorialidad, paz y …
Res. Maria Elena erazo 
Decana Fac. Ciencias Humanans</t>
  </si>
  <si>
    <t>Arquitectura reunion estudiantes
Res. Pablo Londoño Borda</t>
  </si>
  <si>
    <t>Conferencia Programa Sociologia, con ponente invitado
Res Vicente Salas Director Prog. Sociologia</t>
  </si>
  <si>
    <t>Sintraunicol - Asamblea
Resp. Junta Directiva</t>
  </si>
  <si>
    <t>Decanatura - Fac. Ingenieria
Delio Gomez</t>
  </si>
  <si>
    <t xml:space="preserve">Visita DNP- proyecto Robotica
Resp. Ayda Caicedo Bravo </t>
  </si>
  <si>
    <t>bienetar plan de accion res liliana davila</t>
  </si>
  <si>
    <t>Coloquio Matematicas</t>
  </si>
  <si>
    <t>Coloquio matematicas</t>
  </si>
  <si>
    <t>Acuicola - reunion autoridades comunidades indigenas agencia de tierras
Se Cancela
Res. Jaime Rodriguez Sanchez</t>
  </si>
  <si>
    <t>Capacitacion Docentes Fac Ciencias Agricolas - Acreditacion Institucional</t>
  </si>
  <si>
    <t>DIÁLOGOS EMPRESARIALES AGROAMBIENTALES
Fac. Ciencias Agricolas
Hugo Ferney Leonel</t>
  </si>
  <si>
    <t>Seminario de investigacion - electronica ing andres pantoja</t>
  </si>
  <si>
    <t>Eleccion comité prioritarioa de seguridad y salud en el trabajo 
Resp. salud ocupacional Anabel Ojeda</t>
  </si>
  <si>
    <t>viceacademica reunion con directores y decanos
Resp. Vicrectoria Academica</t>
  </si>
  <si>
    <t>fac ingeniera  Resp.  Ing Delio Gomez</t>
  </si>
  <si>
    <t>V Congreso Internacional de Ingenierías -  Universidad de Nariño (UDENAR) y la Universidad Politécnica
Estatal del Carchi (UPEC)
Responsable Gerardo Bravo - Cooridnador Ext Ipiales</t>
  </si>
  <si>
    <t>socializacion tematicas basicas ingenieria Agroforestal</t>
  </si>
  <si>
    <t>Eleccion representante estudiantil Escuela de Auxiliares - Induccion riesgos laborales
Resp. Francisco Ordoñez</t>
  </si>
  <si>
    <t>Clases programa ing ambiental.</t>
  </si>
  <si>
    <t>dpto de matematicas - porgramas de innovacion tecnologica</t>
  </si>
  <si>
    <t>zootecnia por confirmar</t>
  </si>
  <si>
    <t>Ciencias Agricolas - charla conversitario</t>
  </si>
  <si>
    <t>Bienestar - encuentro vos de vida</t>
  </si>
  <si>
    <t>Sustentacion Trabajo de grado - Wilmer Perez - Centro Informatica</t>
  </si>
  <si>
    <t>Bienestar - encuentro vos de vida
Resp..Viviana Oviedo</t>
  </si>
  <si>
    <t>Foro filosofia programa economia</t>
  </si>
  <si>
    <t>Formacion Humansitica</t>
  </si>
  <si>
    <t>Sustentacion ing. Agronomica</t>
  </si>
  <si>
    <t>Bienestar Universitario
Taller con estudiantes en discapacidad
Resp. Natalia Estrado</t>
  </si>
  <si>
    <t>viceacdemica</t>
  </si>
  <si>
    <t xml:space="preserve">Almacen </t>
  </si>
  <si>
    <t>Sintraunicol - asamblea general Responsable Arlon Gomez</t>
  </si>
  <si>
    <t>Salud ocupacional - Anabel Ojeda</t>
  </si>
  <si>
    <t>Quimica I Semestre
Resp. Sonia Ximena Delgado</t>
  </si>
  <si>
    <t>Escuela de auxiliares - Rut Chavez</t>
  </si>
  <si>
    <t>Sustentacion programa de fisica
Miguel Alejandro Molina</t>
  </si>
  <si>
    <t>Jornada academica - progrmas de innovacion, tecnologia y cratividad.
Departmento de matematicas Res Fernando Soto</t>
  </si>
  <si>
    <t>quimica - encuentro egrasados programa de quimica
Resp. Jesus adriano Romo</t>
  </si>
  <si>
    <t>Sustentacion maestria salud publica - Bannesa Pabon Andres Angulo</t>
  </si>
  <si>
    <t>Centro de informatica -revision instalaciones audiovisuales</t>
  </si>
  <si>
    <t>Sustentacion Porgrama de Fisica
Jasmin Ordoñez</t>
  </si>
  <si>
    <t>Sintraunicol Asamble 
Arlon Gomez</t>
  </si>
  <si>
    <t>capacitacion con instituto dptal de narño - promonion de salud</t>
  </si>
  <si>
    <t>Talleres iniciales y socializacion de estrategia proyecto Ciudades Energeticas
Dpto electronica, Dario Fernando Fajardo - Andres Pantoja Bucheli</t>
  </si>
  <si>
    <t>Roxi Galeano - Foro Sindicato</t>
  </si>
  <si>
    <t>salud ocupacional - capacitacion brigadistas udenar</t>
  </si>
  <si>
    <t>seminario investiacion electronica - Ing Javier Revelo</t>
  </si>
  <si>
    <t>Seminario Taller de Sociologia
Resp. Vicente Salas - Director &lt;Dpto de Sociologia</t>
  </si>
  <si>
    <t>IX Encuentro latinoamericano de estudiantes de geografia  - ELEG 2018
resp. Julian Rengifo - Director dpto Geografia</t>
  </si>
  <si>
    <t>Bienestar  - Activiad porceso inscripccion proyectos
Resp. Viviana Oviedo</t>
  </si>
  <si>
    <t>Conferencia de yoga y meditacion - Resp. Alexander Ponce Docente de Matematicas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</si>
</sst>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30"/>
      <color rgb="FF9D0A00"/>
      <name val="Calibri"/>
      <family val="2"/>
      <scheme val="minor"/>
    </font>
    <font>
      <b/>
      <i/>
      <sz val="20"/>
      <color rgb="FF424242"/>
      <name val="Calibri"/>
      <family val="2"/>
      <scheme val="minor"/>
    </font>
    <font>
      <i/>
      <sz val="20"/>
      <color rgb="FF424242"/>
      <name val="Calibri"/>
      <family val="2"/>
      <scheme val="minor"/>
    </font>
    <font>
      <b/>
      <i/>
      <u val="double"/>
      <sz val="11"/>
      <color rgb="FF9D0A00"/>
      <name val="Calibri"/>
      <family val="2"/>
      <scheme val="minor"/>
    </font>
    <font>
      <sz val="11"/>
      <color rgb="FFE24031"/>
      <name val="Calibri"/>
      <family val="2"/>
      <scheme val="minor"/>
    </font>
    <font>
      <b/>
      <i/>
      <sz val="11"/>
      <color rgb="FF424242"/>
      <name val="Calibri"/>
      <family val="2"/>
      <scheme val="minor"/>
    </font>
    <font>
      <i/>
      <sz val="11"/>
      <color rgb="FF424242"/>
      <name val="Calibri"/>
      <family val="2"/>
      <scheme val="minor"/>
    </font>
    <font>
      <b/>
      <u/>
      <sz val="11"/>
      <color rgb="FF1D5D39"/>
      <name val="Calibri"/>
      <family val="2"/>
      <scheme val="minor"/>
    </font>
    <font>
      <b/>
      <sz val="11"/>
      <color rgb="FF42424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9D0A00"/>
      <name val="Calibri"/>
      <family val="2"/>
      <scheme val="minor"/>
    </font>
    <font>
      <i/>
      <sz val="11"/>
      <color rgb="FF1D5D39"/>
      <name val="Calibri"/>
      <family val="2"/>
      <scheme val="minor"/>
    </font>
    <font>
      <b/>
      <i/>
      <sz val="11"/>
      <color rgb="FF1D5D39"/>
      <name val="Calibri"/>
      <family val="2"/>
      <scheme val="minor"/>
    </font>
    <font>
      <i/>
      <sz val="11"/>
      <name val="Calibri"/>
      <family val="2"/>
      <scheme val="minor"/>
    </font>
    <font>
      <b/>
      <i/>
      <u/>
      <sz val="11"/>
      <color rgb="FF1D5D39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0"/>
      <color rgb="FF9D0A00"/>
      <name val="Calibri"/>
      <family val="2"/>
      <scheme val="minor"/>
    </font>
    <font>
      <i/>
      <sz val="10"/>
      <color rgb="FF424242"/>
      <name val="Calibri"/>
      <family val="2"/>
      <scheme val="minor"/>
    </font>
    <font>
      <sz val="11"/>
      <color rgb="FF424242"/>
      <name val="Calibri"/>
      <family val="2"/>
      <scheme val="minor"/>
    </font>
    <font>
      <b/>
      <u/>
      <sz val="11"/>
      <color rgb="FF9D0A0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24"/>
      <color rgb="FF9D0A00"/>
      <name val="Calibri"/>
      <family val="2"/>
      <scheme val="minor"/>
    </font>
    <font>
      <i/>
      <sz val="30"/>
      <color theme="2" tint="-0.499984740745262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name val="Calibri"/>
      <family val="2"/>
    </font>
    <font>
      <i/>
      <sz val="11"/>
      <color rgb="FFD3D3D3"/>
      <name val="Calibri"/>
      <family val="2"/>
      <scheme val="minor"/>
    </font>
    <font>
      <i/>
      <sz val="10"/>
      <color rgb="FFFFFFFF"/>
      <name val="Calibri"/>
      <family val="2"/>
    </font>
    <font>
      <b/>
      <sz val="10"/>
      <color rgb="FF1D5D39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rgb="FF333333"/>
      <name val="Tahoma"/>
      <family val="2"/>
    </font>
    <font>
      <sz val="11"/>
      <color theme="0" tint="-4.9989318521683403E-2"/>
      <name val="Calibri"/>
      <family val="2"/>
      <scheme val="minor"/>
    </font>
    <font>
      <b/>
      <i/>
      <sz val="14"/>
      <color rgb="FF9D0A00"/>
      <name val="Calibri"/>
      <family val="2"/>
      <scheme val="minor"/>
    </font>
    <font>
      <b/>
      <i/>
      <sz val="11"/>
      <color theme="0" tint="-4.9989318521683403E-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0"/>
      <color rgb="FF9D0A00"/>
      <name val="Calibri"/>
      <family val="2"/>
      <scheme val="minor"/>
    </font>
    <font>
      <b/>
      <u/>
      <sz val="12"/>
      <color rgb="FF9D0A00"/>
      <name val="Calibri"/>
      <family val="2"/>
      <scheme val="minor"/>
    </font>
    <font>
      <b/>
      <sz val="8"/>
      <color rgb="FF9D0A00"/>
      <name val="Calibri"/>
      <family val="2"/>
      <scheme val="minor"/>
    </font>
    <font>
      <b/>
      <i/>
      <sz val="11"/>
      <color rgb="FF9D0A00"/>
      <name val="Calibri"/>
      <family val="2"/>
      <scheme val="minor"/>
    </font>
    <font>
      <b/>
      <i/>
      <sz val="11"/>
      <color rgb="FF333F4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gray125">
        <fgColor rgb="FF1D5D39"/>
      </patternFill>
    </fill>
    <fill>
      <patternFill patternType="solid">
        <fgColor rgb="FFEDE7DF"/>
        <bgColor indexed="64"/>
      </patternFill>
    </fill>
    <fill>
      <patternFill patternType="solid">
        <fgColor rgb="FF1D5D39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AC94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9D0A00"/>
        <bgColor indexed="64"/>
      </patternFill>
    </fill>
    <fill>
      <patternFill patternType="solid">
        <fgColor rgb="FF424242"/>
        <bgColor rgb="FF000000"/>
      </patternFill>
    </fill>
    <fill>
      <patternFill patternType="solid">
        <fgColor rgb="FF3C302A"/>
        <bgColor indexed="64"/>
      </patternFill>
    </fill>
    <fill>
      <patternFill patternType="solid">
        <fgColor rgb="FFD9D1C9"/>
        <bgColor indexed="64"/>
      </patternFill>
    </fill>
    <fill>
      <patternFill patternType="solid">
        <fgColor rgb="FFFEFBF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rgb="FF424242"/>
      </left>
      <right style="thin">
        <color rgb="FF424242"/>
      </right>
      <top style="thin">
        <color rgb="FF424242"/>
      </top>
      <bottom/>
      <diagonal/>
    </border>
    <border>
      <left style="thin">
        <color rgb="FF424242"/>
      </left>
      <right style="thin">
        <color rgb="FF424242"/>
      </right>
      <top/>
      <bottom/>
      <diagonal/>
    </border>
    <border>
      <left style="thin">
        <color rgb="FF424242"/>
      </left>
      <right style="thin">
        <color rgb="FF424242"/>
      </right>
      <top/>
      <bottom style="thin">
        <color rgb="FF4242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2">
    <xf numFmtId="0" fontId="0" fillId="0" borderId="0" xfId="0"/>
    <xf numFmtId="4" fontId="2" fillId="2" borderId="0" xfId="0" applyNumberFormat="1" applyFont="1" applyFill="1" applyBorder="1" applyAlignment="1" applyProtection="1">
      <alignment horizontal="right"/>
      <protection locked="0"/>
    </xf>
    <xf numFmtId="0" fontId="0" fillId="3" borderId="0" xfId="0" applyFill="1" applyProtection="1"/>
    <xf numFmtId="0" fontId="1" fillId="4" borderId="1" xfId="0" applyFont="1" applyFill="1" applyBorder="1" applyProtection="1"/>
    <xf numFmtId="0" fontId="4" fillId="4" borderId="2" xfId="0" applyFont="1" applyFill="1" applyBorder="1" applyAlignment="1" applyProtection="1"/>
    <xf numFmtId="14" fontId="5" fillId="5" borderId="4" xfId="0" applyNumberFormat="1" applyFont="1" applyFill="1" applyBorder="1" applyAlignment="1" applyProtection="1">
      <alignment horizontal="center"/>
    </xf>
    <xf numFmtId="14" fontId="6" fillId="5" borderId="4" xfId="0" applyNumberFormat="1" applyFont="1" applyFill="1" applyBorder="1" applyAlignment="1" applyProtection="1">
      <alignment horizontal="center"/>
    </xf>
    <xf numFmtId="14" fontId="1" fillId="0" borderId="0" xfId="0" applyNumberFormat="1" applyFont="1" applyProtection="1"/>
    <xf numFmtId="0" fontId="0" fillId="0" borderId="0" xfId="0" applyProtection="1"/>
    <xf numFmtId="14" fontId="9" fillId="7" borderId="8" xfId="0" applyNumberFormat="1" applyFont="1" applyFill="1" applyBorder="1" applyAlignment="1" applyProtection="1">
      <alignment horizontal="center"/>
    </xf>
    <xf numFmtId="14" fontId="10" fillId="3" borderId="8" xfId="0" applyNumberFormat="1" applyFont="1" applyFill="1" applyBorder="1" applyAlignment="1" applyProtection="1">
      <alignment horizontal="center"/>
    </xf>
    <xf numFmtId="0" fontId="11" fillId="0" borderId="0" xfId="0" applyFont="1" applyProtection="1"/>
    <xf numFmtId="0" fontId="12" fillId="0" borderId="0" xfId="0" applyFont="1"/>
    <xf numFmtId="0" fontId="12" fillId="0" borderId="0" xfId="0" applyFont="1" applyProtection="1"/>
    <xf numFmtId="0" fontId="13" fillId="7" borderId="8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6" fillId="7" borderId="12" xfId="0" applyFont="1" applyFill="1" applyBorder="1" applyAlignment="1" applyProtection="1">
      <alignment horizontal="center"/>
    </xf>
    <xf numFmtId="0" fontId="16" fillId="3" borderId="12" xfId="0" applyFont="1" applyFill="1" applyBorder="1" applyAlignment="1" applyProtection="1">
      <alignment horizontal="center"/>
    </xf>
    <xf numFmtId="0" fontId="1" fillId="0" borderId="0" xfId="0" applyFont="1" applyProtection="1"/>
    <xf numFmtId="20" fontId="17" fillId="0" borderId="1" xfId="0" applyNumberFormat="1" applyFont="1" applyBorder="1" applyProtection="1"/>
    <xf numFmtId="0" fontId="0" fillId="0" borderId="12" xfId="0" applyFill="1" applyBorder="1" applyProtection="1"/>
    <xf numFmtId="0" fontId="18" fillId="0" borderId="12" xfId="0" applyFont="1" applyFill="1" applyBorder="1" applyProtection="1"/>
    <xf numFmtId="0" fontId="5" fillId="5" borderId="13" xfId="0" applyFont="1" applyFill="1" applyBorder="1" applyAlignment="1" applyProtection="1">
      <alignment horizontal="center"/>
    </xf>
    <xf numFmtId="0" fontId="14" fillId="0" borderId="0" xfId="0" applyFont="1" applyProtection="1"/>
    <xf numFmtId="0" fontId="19" fillId="0" borderId="13" xfId="0" applyNumberFormat="1" applyFont="1" applyBorder="1" applyProtection="1"/>
    <xf numFmtId="0" fontId="0" fillId="0" borderId="13" xfId="0" applyNumberFormat="1" applyFont="1" applyBorder="1" applyProtection="1"/>
    <xf numFmtId="0" fontId="20" fillId="0" borderId="0" xfId="0" applyFont="1" applyProtection="1"/>
    <xf numFmtId="20" fontId="0" fillId="3" borderId="0" xfId="0" applyNumberFormat="1" applyFill="1" applyProtection="1"/>
    <xf numFmtId="0" fontId="5" fillId="5" borderId="0" xfId="0" applyFont="1" applyFill="1" applyProtection="1"/>
    <xf numFmtId="0" fontId="1" fillId="5" borderId="0" xfId="0" applyFont="1" applyFill="1" applyProtection="1"/>
    <xf numFmtId="0" fontId="23" fillId="0" borderId="0" xfId="0" applyFont="1" applyFill="1" applyProtection="1"/>
    <xf numFmtId="0" fontId="0" fillId="0" borderId="0" xfId="0" applyFill="1" applyProtection="1"/>
    <xf numFmtId="0" fontId="0" fillId="3" borderId="0" xfId="0" applyFill="1"/>
    <xf numFmtId="0" fontId="1" fillId="4" borderId="1" xfId="0" applyFont="1" applyFill="1" applyBorder="1"/>
    <xf numFmtId="0" fontId="4" fillId="4" borderId="2" xfId="0" applyFont="1" applyFill="1" applyBorder="1" applyAlignment="1"/>
    <xf numFmtId="14" fontId="6" fillId="5" borderId="4" xfId="0" applyNumberFormat="1" applyFont="1" applyFill="1" applyBorder="1" applyAlignment="1">
      <alignment horizontal="center"/>
    </xf>
    <xf numFmtId="14" fontId="10" fillId="3" borderId="8" xfId="0" applyNumberFormat="1" applyFont="1" applyFill="1" applyBorder="1" applyAlignment="1">
      <alignment horizontal="center"/>
    </xf>
    <xf numFmtId="14" fontId="26" fillId="3" borderId="8" xfId="0" applyNumberFormat="1" applyFont="1" applyFill="1" applyBorder="1" applyAlignment="1">
      <alignment horizontal="center"/>
    </xf>
    <xf numFmtId="0" fontId="27" fillId="3" borderId="8" xfId="0" applyFont="1" applyFill="1" applyBorder="1" applyAlignment="1">
      <alignment horizontal="center" vertical="center"/>
    </xf>
    <xf numFmtId="0" fontId="28" fillId="3" borderId="12" xfId="0" applyNumberFormat="1" applyFont="1" applyFill="1" applyBorder="1" applyAlignment="1">
      <alignment horizontal="center"/>
    </xf>
    <xf numFmtId="20" fontId="17" fillId="0" borderId="1" xfId="0" applyNumberFormat="1" applyFont="1" applyBorder="1"/>
    <xf numFmtId="0" fontId="0" fillId="0" borderId="12" xfId="0" applyFill="1" applyBorder="1"/>
    <xf numFmtId="0" fontId="0" fillId="0" borderId="13" xfId="0" applyFill="1" applyBorder="1"/>
    <xf numFmtId="0" fontId="0" fillId="0" borderId="13" xfId="0" applyBorder="1"/>
    <xf numFmtId="0" fontId="5" fillId="5" borderId="13" xfId="0" applyFont="1" applyFill="1" applyBorder="1" applyAlignment="1">
      <alignment horizontal="center"/>
    </xf>
    <xf numFmtId="0" fontId="29" fillId="0" borderId="13" xfId="0" applyNumberFormat="1" applyFont="1" applyBorder="1"/>
    <xf numFmtId="0" fontId="30" fillId="0" borderId="13" xfId="1" applyNumberFormat="1" applyFont="1" applyBorder="1"/>
    <xf numFmtId="0" fontId="29" fillId="0" borderId="13" xfId="1" applyNumberFormat="1" applyFont="1" applyBorder="1"/>
    <xf numFmtId="20" fontId="0" fillId="3" borderId="0" xfId="0" applyNumberFormat="1" applyFill="1"/>
    <xf numFmtId="0" fontId="0" fillId="0" borderId="13" xfId="0" applyFont="1" applyBorder="1"/>
    <xf numFmtId="0" fontId="0" fillId="0" borderId="0" xfId="0" applyFill="1"/>
    <xf numFmtId="0" fontId="31" fillId="0" borderId="13" xfId="0" applyNumberFormat="1" applyFont="1" applyBorder="1"/>
    <xf numFmtId="0" fontId="29" fillId="0" borderId="13" xfId="1" applyFont="1" applyFill="1" applyBorder="1"/>
    <xf numFmtId="0" fontId="19" fillId="0" borderId="13" xfId="0" applyFont="1" applyFill="1" applyBorder="1"/>
    <xf numFmtId="0" fontId="28" fillId="3" borderId="12" xfId="0" applyFont="1" applyFill="1" applyBorder="1" applyAlignment="1">
      <alignment horizontal="center"/>
    </xf>
    <xf numFmtId="0" fontId="30" fillId="0" borderId="13" xfId="1" applyFont="1" applyFill="1" applyBorder="1"/>
    <xf numFmtId="0" fontId="31" fillId="0" borderId="13" xfId="0" applyFont="1" applyFill="1" applyBorder="1"/>
    <xf numFmtId="0" fontId="0" fillId="8" borderId="0" xfId="0" applyFill="1"/>
    <xf numFmtId="20" fontId="0" fillId="8" borderId="0" xfId="0" applyNumberFormat="1" applyFill="1"/>
    <xf numFmtId="0" fontId="32" fillId="6" borderId="0" xfId="0" applyFont="1" applyFill="1" applyBorder="1" applyAlignment="1"/>
    <xf numFmtId="0" fontId="33" fillId="6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5" borderId="13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center"/>
    </xf>
    <xf numFmtId="0" fontId="19" fillId="0" borderId="13" xfId="0" applyNumberFormat="1" applyFont="1" applyBorder="1"/>
    <xf numFmtId="0" fontId="0" fillId="0" borderId="13" xfId="0" applyNumberFormat="1" applyBorder="1"/>
    <xf numFmtId="0" fontId="32" fillId="6" borderId="0" xfId="0" applyFont="1" applyFill="1" applyBorder="1" applyAlignment="1" applyProtection="1"/>
    <xf numFmtId="0" fontId="35" fillId="0" borderId="0" xfId="0" applyFont="1" applyFill="1" applyBorder="1" applyProtection="1"/>
    <xf numFmtId="0" fontId="0" fillId="2" borderId="0" xfId="0" applyNumberFormat="1" applyFont="1" applyFill="1" applyBorder="1" applyProtection="1"/>
    <xf numFmtId="0" fontId="5" fillId="5" borderId="4" xfId="0" applyFont="1" applyFill="1" applyBorder="1" applyAlignment="1" applyProtection="1">
      <alignment horizontal="center" vertical="center"/>
    </xf>
    <xf numFmtId="0" fontId="25" fillId="4" borderId="5" xfId="0" applyFont="1" applyFill="1" applyBorder="1" applyAlignment="1" applyProtection="1">
      <alignment vertical="center"/>
    </xf>
    <xf numFmtId="0" fontId="25" fillId="4" borderId="4" xfId="0" applyFont="1" applyFill="1" applyBorder="1" applyAlignment="1" applyProtection="1">
      <alignment vertical="center"/>
    </xf>
    <xf numFmtId="0" fontId="36" fillId="5" borderId="1" xfId="0" applyFont="1" applyFill="1" applyBorder="1" applyAlignment="1" applyProtection="1">
      <alignment horizontal="center"/>
    </xf>
    <xf numFmtId="0" fontId="0" fillId="3" borderId="13" xfId="0" applyNumberFormat="1" applyFont="1" applyFill="1" applyBorder="1" applyProtection="1"/>
    <xf numFmtId="4" fontId="2" fillId="0" borderId="13" xfId="0" applyNumberFormat="1" applyFont="1" applyFill="1" applyBorder="1" applyAlignment="1" applyProtection="1">
      <alignment horizontal="right"/>
      <protection locked="0"/>
    </xf>
    <xf numFmtId="0" fontId="36" fillId="9" borderId="1" xfId="0" applyFont="1" applyFill="1" applyBorder="1" applyAlignment="1" applyProtection="1">
      <alignment horizontal="center"/>
    </xf>
    <xf numFmtId="0" fontId="19" fillId="3" borderId="13" xfId="0" applyNumberFormat="1" applyFont="1" applyFill="1" applyBorder="1" applyProtection="1"/>
    <xf numFmtId="0" fontId="19" fillId="3" borderId="3" xfId="0" applyNumberFormat="1" applyFont="1" applyFill="1" applyBorder="1" applyProtection="1"/>
    <xf numFmtId="4" fontId="2" fillId="0" borderId="5" xfId="0" applyNumberFormat="1" applyFont="1" applyFill="1" applyBorder="1" applyAlignment="1" applyProtection="1">
      <alignment horizontal="right"/>
      <protection locked="0"/>
    </xf>
    <xf numFmtId="4" fontId="2" fillId="0" borderId="4" xfId="0" applyNumberFormat="1" applyFont="1" applyFill="1" applyBorder="1" applyAlignment="1" applyProtection="1">
      <alignment horizontal="right"/>
      <protection locked="0"/>
    </xf>
    <xf numFmtId="4" fontId="2" fillId="6" borderId="13" xfId="0" applyNumberFormat="1" applyFont="1" applyFill="1" applyBorder="1" applyAlignment="1" applyProtection="1">
      <alignment horizontal="right"/>
      <protection locked="0"/>
    </xf>
    <xf numFmtId="4" fontId="2" fillId="0" borderId="1" xfId="0" applyNumberFormat="1" applyFont="1" applyFill="1" applyBorder="1" applyAlignment="1" applyProtection="1">
      <alignment horizontal="right"/>
      <protection locked="0"/>
    </xf>
    <xf numFmtId="4" fontId="2" fillId="2" borderId="0" xfId="0" applyNumberFormat="1" applyFont="1" applyFill="1" applyBorder="1" applyAlignment="1" applyProtection="1">
      <alignment horizontal="right"/>
    </xf>
    <xf numFmtId="0" fontId="28" fillId="5" borderId="0" xfId="0" applyNumberFormat="1" applyFont="1" applyFill="1" applyBorder="1" applyProtection="1"/>
    <xf numFmtId="0" fontId="5" fillId="5" borderId="13" xfId="0" applyFont="1" applyFill="1" applyBorder="1" applyAlignment="1" applyProtection="1">
      <alignment horizontal="center" vertical="center"/>
    </xf>
    <xf numFmtId="0" fontId="25" fillId="4" borderId="13" xfId="0" applyFont="1" applyFill="1" applyBorder="1" applyAlignment="1" applyProtection="1">
      <alignment vertical="center"/>
    </xf>
    <xf numFmtId="0" fontId="37" fillId="10" borderId="0" xfId="0" applyFont="1" applyFill="1" applyBorder="1" applyAlignment="1" applyProtection="1"/>
    <xf numFmtId="0" fontId="5" fillId="5" borderId="11" xfId="0" applyFont="1" applyFill="1" applyBorder="1" applyAlignment="1" applyProtection="1">
      <alignment horizontal="center"/>
    </xf>
    <xf numFmtId="0" fontId="39" fillId="0" borderId="1" xfId="0" applyFont="1" applyBorder="1" applyAlignment="1" applyProtection="1">
      <alignment horizontal="center"/>
    </xf>
    <xf numFmtId="0" fontId="39" fillId="0" borderId="14" xfId="0" applyFont="1" applyBorder="1" applyAlignment="1" applyProtection="1">
      <alignment horizontal="center"/>
    </xf>
    <xf numFmtId="0" fontId="41" fillId="0" borderId="12" xfId="0" applyFont="1" applyBorder="1" applyAlignment="1" applyProtection="1">
      <alignment horizontal="right"/>
    </xf>
    <xf numFmtId="0" fontId="41" fillId="0" borderId="13" xfId="0" applyFont="1" applyBorder="1" applyAlignment="1" applyProtection="1">
      <alignment horizontal="right"/>
    </xf>
    <xf numFmtId="0" fontId="32" fillId="6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5" fillId="11" borderId="13" xfId="0" applyFont="1" applyFill="1" applyBorder="1" applyAlignment="1">
      <alignment horizontal="center"/>
    </xf>
    <xf numFmtId="14" fontId="31" fillId="3" borderId="13" xfId="0" applyNumberFormat="1" applyFont="1" applyFill="1" applyBorder="1" applyAlignment="1">
      <alignment horizontal="center"/>
    </xf>
    <xf numFmtId="49" fontId="0" fillId="0" borderId="13" xfId="0" applyNumberFormat="1" applyBorder="1" applyAlignment="1"/>
    <xf numFmtId="0" fontId="0" fillId="12" borderId="0" xfId="0" applyFill="1"/>
    <xf numFmtId="0" fontId="43" fillId="12" borderId="0" xfId="0" applyFont="1" applyFill="1" applyBorder="1"/>
    <xf numFmtId="0" fontId="44" fillId="12" borderId="0" xfId="0" applyFont="1" applyFill="1" applyBorder="1" applyAlignment="1">
      <alignment wrapText="1"/>
    </xf>
    <xf numFmtId="0" fontId="45" fillId="12" borderId="0" xfId="0" applyFont="1" applyFill="1" applyBorder="1" applyAlignment="1">
      <alignment wrapText="1"/>
    </xf>
    <xf numFmtId="0" fontId="0" fillId="0" borderId="0" xfId="0" applyNumberFormat="1"/>
    <xf numFmtId="0" fontId="22" fillId="12" borderId="0" xfId="0" applyFont="1" applyFill="1" applyBorder="1" applyAlignment="1">
      <alignment wrapText="1"/>
    </xf>
    <xf numFmtId="0" fontId="43" fillId="12" borderId="0" xfId="0" applyFont="1" applyFill="1" applyBorder="1" applyAlignment="1">
      <alignment wrapText="1"/>
    </xf>
    <xf numFmtId="0" fontId="46" fillId="12" borderId="0" xfId="0" applyFont="1" applyFill="1" applyBorder="1" applyAlignment="1">
      <alignment wrapText="1"/>
    </xf>
    <xf numFmtId="0" fontId="48" fillId="12" borderId="0" xfId="0" applyFont="1" applyFill="1" applyBorder="1" applyAlignment="1">
      <alignment wrapText="1"/>
    </xf>
    <xf numFmtId="0" fontId="23" fillId="12" borderId="0" xfId="1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13" fillId="12" borderId="0" xfId="1" applyFont="1" applyFill="1" applyBorder="1" applyAlignment="1">
      <alignment wrapText="1"/>
    </xf>
    <xf numFmtId="0" fontId="47" fillId="12" borderId="0" xfId="0" applyFont="1" applyFill="1" applyBorder="1" applyAlignment="1">
      <alignment wrapText="1"/>
    </xf>
    <xf numFmtId="0" fontId="14" fillId="12" borderId="18" xfId="0" applyFont="1" applyFill="1" applyBorder="1" applyAlignment="1">
      <alignment horizontal="center"/>
    </xf>
    <xf numFmtId="0" fontId="14" fillId="12" borderId="19" xfId="0" applyFont="1" applyFill="1" applyBorder="1" applyAlignment="1">
      <alignment horizontal="center"/>
    </xf>
    <xf numFmtId="0" fontId="49" fillId="12" borderId="0" xfId="0" applyFont="1" applyFill="1" applyBorder="1" applyAlignment="1">
      <alignment wrapText="1"/>
    </xf>
    <xf numFmtId="0" fontId="14" fillId="12" borderId="20" xfId="0" applyFont="1" applyFill="1" applyBorder="1" applyAlignment="1">
      <alignment horizontal="center"/>
    </xf>
    <xf numFmtId="0" fontId="14" fillId="12" borderId="0" xfId="0" applyFont="1" applyFill="1" applyBorder="1" applyAlignment="1">
      <alignment vertical="center" wrapText="1"/>
    </xf>
    <xf numFmtId="0" fontId="43" fillId="12" borderId="0" xfId="0" applyFont="1" applyFill="1" applyBorder="1" applyAlignment="1">
      <alignment vertical="center" wrapText="1"/>
    </xf>
    <xf numFmtId="0" fontId="48" fillId="13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8" xfId="0" applyFill="1" applyBorder="1"/>
    <xf numFmtId="0" fontId="0" fillId="0" borderId="9" xfId="0" applyBorder="1"/>
    <xf numFmtId="0" fontId="0" fillId="0" borderId="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14" borderId="13" xfId="0" applyFill="1" applyBorder="1"/>
    <xf numFmtId="0" fontId="0" fillId="0" borderId="4" xfId="0" applyBorder="1" applyAlignment="1">
      <alignment vertical="center"/>
    </xf>
    <xf numFmtId="20" fontId="0" fillId="6" borderId="1" xfId="0" applyNumberFormat="1" applyFill="1" applyBorder="1" applyProtection="1">
      <protection locked="0"/>
    </xf>
    <xf numFmtId="20" fontId="0" fillId="6" borderId="2" xfId="0" applyNumberFormat="1" applyFill="1" applyBorder="1" applyProtection="1">
      <protection locked="0"/>
    </xf>
    <xf numFmtId="20" fontId="0" fillId="6" borderId="3" xfId="0" applyNumberFormat="1" applyFill="1" applyBorder="1" applyProtection="1">
      <protection locked="0"/>
    </xf>
    <xf numFmtId="20" fontId="22" fillId="0" borderId="1" xfId="0" applyNumberFormat="1" applyFont="1" applyFill="1" applyBorder="1" applyAlignment="1" applyProtection="1">
      <alignment horizontal="center"/>
    </xf>
    <xf numFmtId="20" fontId="22" fillId="0" borderId="2" xfId="0" applyNumberFormat="1" applyFont="1" applyFill="1" applyBorder="1" applyAlignment="1" applyProtection="1">
      <alignment horizontal="center"/>
    </xf>
    <xf numFmtId="20" fontId="22" fillId="0" borderId="3" xfId="0" applyNumberFormat="1" applyFont="1" applyFill="1" applyBorder="1" applyAlignment="1" applyProtection="1">
      <alignment horizontal="center"/>
    </xf>
    <xf numFmtId="0" fontId="5" fillId="5" borderId="1" xfId="0" applyFont="1" applyFill="1" applyBorder="1" applyAlignment="1" applyProtection="1">
      <alignment horizontal="left"/>
    </xf>
    <xf numFmtId="0" fontId="5" fillId="5" borderId="2" xfId="0" applyFont="1" applyFill="1" applyBorder="1" applyAlignment="1" applyProtection="1">
      <alignment horizontal="left"/>
    </xf>
    <xf numFmtId="0" fontId="5" fillId="5" borderId="3" xfId="0" applyFont="1" applyFill="1" applyBorder="1" applyAlignment="1" applyProtection="1">
      <alignment horizontal="left"/>
    </xf>
    <xf numFmtId="0" fontId="4" fillId="4" borderId="2" xfId="0" applyFont="1" applyFill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6" xfId="0" applyFont="1" applyFill="1" applyBorder="1" applyAlignment="1" applyProtection="1">
      <alignment horizontal="center" vertical="center" wrapText="1"/>
    </xf>
    <xf numFmtId="0" fontId="7" fillId="4" borderId="9" xfId="0" applyFont="1" applyFill="1" applyBorder="1" applyAlignment="1" applyProtection="1">
      <alignment horizontal="center" vertical="center" wrapText="1"/>
    </xf>
    <xf numFmtId="0" fontId="7" fillId="4" borderId="10" xfId="0" applyFont="1" applyFill="1" applyBorder="1" applyAlignment="1" applyProtection="1">
      <alignment horizontal="center" vertical="center" wrapText="1"/>
    </xf>
    <xf numFmtId="0" fontId="8" fillId="6" borderId="5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6" xfId="0" applyFont="1" applyFill="1" applyBorder="1" applyAlignment="1" applyProtection="1">
      <alignment horizontal="center" vertical="center"/>
    </xf>
    <xf numFmtId="0" fontId="8" fillId="6" borderId="9" xfId="0" applyFont="1" applyFill="1" applyBorder="1" applyAlignment="1" applyProtection="1">
      <alignment horizontal="center" vertical="center"/>
    </xf>
    <xf numFmtId="0" fontId="8" fillId="6" borderId="11" xfId="0" applyFont="1" applyFill="1" applyBorder="1" applyAlignment="1" applyProtection="1">
      <alignment horizontal="center" vertical="center"/>
    </xf>
    <xf numFmtId="0" fontId="8" fillId="6" borderId="10" xfId="0" applyFont="1" applyFill="1" applyBorder="1" applyAlignment="1" applyProtection="1">
      <alignment horizontal="center" vertical="center"/>
    </xf>
    <xf numFmtId="0" fontId="15" fillId="0" borderId="7" xfId="1" applyFont="1" applyFill="1" applyBorder="1" applyAlignment="1">
      <alignment horizontal="center"/>
    </xf>
    <xf numFmtId="0" fontId="15" fillId="0" borderId="6" xfId="1" applyFont="1" applyFill="1" applyBorder="1" applyAlignment="1">
      <alignment horizontal="center"/>
    </xf>
    <xf numFmtId="20" fontId="21" fillId="0" borderId="1" xfId="0" applyNumberFormat="1" applyFont="1" applyFill="1" applyBorder="1" applyAlignment="1" applyProtection="1">
      <alignment horizontal="center"/>
    </xf>
    <xf numFmtId="20" fontId="21" fillId="0" borderId="2" xfId="0" applyNumberFormat="1" applyFont="1" applyFill="1" applyBorder="1" applyAlignment="1" applyProtection="1">
      <alignment horizontal="center"/>
    </xf>
    <xf numFmtId="20" fontId="21" fillId="0" borderId="3" xfId="0" applyNumberFormat="1" applyFont="1" applyFill="1" applyBorder="1" applyAlignment="1" applyProtection="1">
      <alignment horizontal="center"/>
    </xf>
    <xf numFmtId="20" fontId="0" fillId="6" borderId="1" xfId="0" applyNumberFormat="1" applyFill="1" applyBorder="1"/>
    <xf numFmtId="20" fontId="0" fillId="6" borderId="2" xfId="0" applyNumberFormat="1" applyFill="1" applyBorder="1"/>
    <xf numFmtId="20" fontId="0" fillId="6" borderId="3" xfId="0" applyNumberFormat="1" applyFill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6" borderId="1" xfId="0" applyNumberFormat="1" applyFill="1" applyBorder="1"/>
    <xf numFmtId="0" fontId="0" fillId="6" borderId="2" xfId="0" applyNumberFormat="1" applyFill="1" applyBorder="1"/>
    <xf numFmtId="0" fontId="0" fillId="6" borderId="3" xfId="0" applyNumberForma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5" fillId="0" borderId="7" xfId="1" applyFont="1" applyFill="1" applyBorder="1" applyAlignment="1">
      <alignment horizontal="center" vertical="center"/>
    </xf>
    <xf numFmtId="0" fontId="15" fillId="0" borderId="6" xfId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34" fillId="4" borderId="13" xfId="0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/>
    </xf>
    <xf numFmtId="4" fontId="38" fillId="0" borderId="1" xfId="0" applyNumberFormat="1" applyFont="1" applyFill="1" applyBorder="1" applyAlignment="1" applyProtection="1"/>
    <xf numFmtId="4" fontId="38" fillId="0" borderId="3" xfId="0" applyNumberFormat="1" applyFont="1" applyFill="1" applyBorder="1" applyAlignment="1" applyProtection="1"/>
    <xf numFmtId="4" fontId="40" fillId="0" borderId="1" xfId="0" applyNumberFormat="1" applyFont="1" applyBorder="1" applyAlignment="1" applyProtection="1"/>
    <xf numFmtId="4" fontId="40" fillId="0" borderId="3" xfId="0" applyNumberFormat="1" applyFont="1" applyBorder="1" applyAlignment="1" applyProtection="1"/>
    <xf numFmtId="4" fontId="40" fillId="0" borderId="14" xfId="0" applyNumberFormat="1" applyFont="1" applyBorder="1" applyAlignment="1" applyProtection="1"/>
    <xf numFmtId="4" fontId="40" fillId="0" borderId="15" xfId="0" applyNumberFormat="1" applyFont="1" applyBorder="1" applyAlignment="1" applyProtection="1"/>
    <xf numFmtId="4" fontId="38" fillId="0" borderId="16" xfId="0" applyNumberFormat="1" applyFont="1" applyFill="1" applyBorder="1" applyAlignment="1" applyProtection="1"/>
    <xf numFmtId="4" fontId="38" fillId="0" borderId="17" xfId="0" applyNumberFormat="1" applyFont="1" applyFill="1" applyBorder="1" applyAlignment="1" applyProtection="1"/>
    <xf numFmtId="4" fontId="38" fillId="0" borderId="13" xfId="0" applyNumberFormat="1" applyFont="1" applyFill="1" applyBorder="1" applyAlignment="1" applyProtection="1"/>
    <xf numFmtId="0" fontId="38" fillId="0" borderId="13" xfId="0" applyFont="1" applyFill="1" applyBorder="1" applyAlignment="1" applyProtection="1"/>
    <xf numFmtId="0" fontId="5" fillId="5" borderId="11" xfId="0" applyFont="1" applyFill="1" applyBorder="1" applyAlignment="1" applyProtection="1">
      <alignment horizontal="center"/>
    </xf>
    <xf numFmtId="4" fontId="38" fillId="0" borderId="1" xfId="0" applyNumberFormat="1" applyFont="1" applyFill="1" applyBorder="1" applyAlignment="1" applyProtection="1">
      <alignment horizontal="right"/>
    </xf>
    <xf numFmtId="4" fontId="38" fillId="0" borderId="3" xfId="0" applyNumberFormat="1" applyFont="1" applyFill="1" applyBorder="1" applyAlignment="1" applyProtection="1">
      <alignment horizontal="right"/>
    </xf>
    <xf numFmtId="0" fontId="15" fillId="0" borderId="0" xfId="1" applyFont="1" applyFill="1" applyAlignment="1" applyProtection="1">
      <alignment horizontal="right"/>
    </xf>
  </cellXfs>
  <cellStyles count="2">
    <cellStyle name="Hipervínculo" xfId="1" builtinId="8"/>
    <cellStyle name="Normal" xfId="0" builtinId="0"/>
  </cellStyles>
  <dxfs count="79">
    <dxf>
      <font>
        <b val="0"/>
        <i val="0"/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0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0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ill>
        <patternFill>
          <bgColor rgb="FFFFFF81"/>
        </patternFill>
      </fill>
    </dxf>
    <dxf>
      <fill>
        <patternFill>
          <bgColor rgb="FF8BE5E3"/>
        </patternFill>
      </fill>
    </dxf>
    <dxf>
      <fill>
        <patternFill>
          <bgColor rgb="FFE1DAB9"/>
        </patternFill>
      </fill>
    </dxf>
    <dxf>
      <fill>
        <patternFill>
          <bgColor rgb="FF9AC4E6"/>
        </patternFill>
      </fill>
    </dxf>
    <dxf>
      <fill>
        <patternFill>
          <bgColor rgb="FFFFBDFB"/>
        </patternFill>
      </fill>
    </dxf>
    <dxf>
      <fill>
        <patternFill>
          <bgColor rgb="FFD7D7D7"/>
        </patternFill>
      </fill>
    </dxf>
    <dxf>
      <fill>
        <patternFill>
          <bgColor rgb="FFEF9389"/>
        </patternFill>
      </fill>
    </dxf>
    <dxf>
      <fill>
        <patternFill>
          <bgColor rgb="FFD5F187"/>
        </patternFill>
      </fill>
    </dxf>
    <dxf>
      <fill>
        <patternFill>
          <bgColor rgb="FFFFCC66"/>
        </patternFill>
      </fill>
    </dxf>
    <dxf>
      <fill>
        <patternFill>
          <bgColor rgb="FFFFA8B8"/>
        </patternFill>
      </fill>
    </dxf>
    <dxf>
      <fill>
        <patternFill>
          <bgColor rgb="FF81DF81"/>
        </patternFill>
      </fill>
    </dxf>
    <dxf>
      <fill>
        <patternFill>
          <bgColor rgb="FFBAB0D4"/>
        </patternFill>
      </fill>
    </dxf>
    <dxf>
      <fill>
        <patternFill>
          <bgColor rgb="FFFFFF81"/>
        </patternFill>
      </fill>
    </dxf>
    <dxf>
      <fill>
        <patternFill>
          <bgColor rgb="FF8BE5E3"/>
        </patternFill>
      </fill>
    </dxf>
    <dxf>
      <fill>
        <patternFill>
          <bgColor rgb="FFE1DAB9"/>
        </patternFill>
      </fill>
    </dxf>
    <dxf>
      <fill>
        <patternFill>
          <bgColor rgb="FF9AC4E6"/>
        </patternFill>
      </fill>
    </dxf>
    <dxf>
      <fill>
        <patternFill>
          <bgColor rgb="FFFFBDFB"/>
        </patternFill>
      </fill>
    </dxf>
    <dxf>
      <fill>
        <patternFill>
          <bgColor rgb="FFD7D7D7"/>
        </patternFill>
      </fill>
    </dxf>
    <dxf>
      <fill>
        <patternFill>
          <bgColor rgb="FFEF9389"/>
        </patternFill>
      </fill>
    </dxf>
    <dxf>
      <fill>
        <patternFill>
          <bgColor rgb="FFD5F187"/>
        </patternFill>
      </fill>
    </dxf>
    <dxf>
      <fill>
        <patternFill>
          <bgColor rgb="FFFFCC66"/>
        </patternFill>
      </fill>
    </dxf>
    <dxf>
      <fill>
        <patternFill>
          <bgColor rgb="FFFFA8B8"/>
        </patternFill>
      </fill>
    </dxf>
    <dxf>
      <fill>
        <patternFill>
          <bgColor rgb="FF81DF81"/>
        </patternFill>
      </fill>
    </dxf>
    <dxf>
      <fill>
        <patternFill>
          <bgColor rgb="FFBAB0D4"/>
        </patternFill>
      </fill>
    </dxf>
    <dxf>
      <fill>
        <patternFill>
          <bgColor rgb="FFFFFF81"/>
        </patternFill>
      </fill>
    </dxf>
    <dxf>
      <fill>
        <patternFill>
          <bgColor rgb="FF8BE5E3"/>
        </patternFill>
      </fill>
    </dxf>
    <dxf>
      <fill>
        <patternFill>
          <bgColor rgb="FFE1DAB9"/>
        </patternFill>
      </fill>
    </dxf>
    <dxf>
      <fill>
        <patternFill>
          <bgColor rgb="FF9AC4E6"/>
        </patternFill>
      </fill>
    </dxf>
    <dxf>
      <fill>
        <patternFill>
          <bgColor rgb="FFFFBDFB"/>
        </patternFill>
      </fill>
    </dxf>
    <dxf>
      <fill>
        <patternFill>
          <bgColor rgb="FFD7D7D7"/>
        </patternFill>
      </fill>
    </dxf>
    <dxf>
      <fill>
        <patternFill>
          <bgColor rgb="FFEF9389"/>
        </patternFill>
      </fill>
    </dxf>
    <dxf>
      <fill>
        <patternFill>
          <bgColor rgb="FFD5F187"/>
        </patternFill>
      </fill>
    </dxf>
    <dxf>
      <fill>
        <patternFill>
          <bgColor rgb="FFFFCC66"/>
        </patternFill>
      </fill>
    </dxf>
    <dxf>
      <fill>
        <patternFill>
          <bgColor rgb="FFFFA8B8"/>
        </patternFill>
      </fill>
    </dxf>
    <dxf>
      <fill>
        <patternFill>
          <bgColor rgb="FF81DF81"/>
        </patternFill>
      </fill>
    </dxf>
    <dxf>
      <fill>
        <patternFill>
          <bgColor rgb="FFBAB0D4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  <fill>
        <patternFill>
          <bgColor rgb="FFC67070"/>
        </patternFill>
      </fill>
    </dxf>
    <dxf>
      <font>
        <color theme="0"/>
      </font>
    </dxf>
    <dxf>
      <font>
        <color theme="0"/>
      </font>
      <fill>
        <patternFill>
          <bgColor rgb="FFC6707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462AC"/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595959"/>
                </a:solidFill>
              </a:rPr>
              <a:t>Montos mensuales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'Contab.'!$D$51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1D5D39"/>
            </a:solidFill>
            <a:ln>
              <a:noFill/>
            </a:ln>
            <a:effectLst/>
          </c:spPr>
          <c:invertIfNegative val="0"/>
          <c:cat>
            <c:strRef>
              <c:f>'Contab.'!$C$52:$C$63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'Contab.'!$D$52:$D$63</c:f>
              <c:numCache>
                <c:formatCode>#.##0,00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68-434D-A353-8E774C0003EA}"/>
            </c:ext>
          </c:extLst>
        </c:ser>
        <c:ser>
          <c:idx val="1"/>
          <c:order val="1"/>
          <c:tx>
            <c:strRef>
              <c:f>'Contab.'!$E$51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'Contab.'!$C$52:$C$63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'Contab.'!$E$52:$E$63</c:f>
              <c:numCache>
                <c:formatCode>#.##0,00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68-434D-A353-8E774C00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41104512"/>
        <c:axId val="41106048"/>
      </c:barChart>
      <c:catAx>
        <c:axId val="411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06048"/>
        <c:crosses val="autoZero"/>
        <c:auto val="1"/>
        <c:lblAlgn val="ctr"/>
        <c:lblOffset val="100"/>
        <c:noMultiLvlLbl val="0"/>
      </c:catAx>
      <c:valAx>
        <c:axId val="411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0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clasesexcel.com/" TargetMode="External"/><Relationship Id="rId2" Type="http://schemas.openxmlformats.org/officeDocument/2006/relationships/hyperlink" Target="http://clasesexcel.com/images/attachment/Agenda2018_Manual.pdf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clasesexcel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://clasesexcel.com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clasesexcel.com/" TargetMode="Externa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http://clasesexcel.com/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clasesexcel.com?subject=Agenda%20Calendario%202018" TargetMode="External"/><Relationship Id="rId2" Type="http://schemas.openxmlformats.org/officeDocument/2006/relationships/hyperlink" Target="http://clasesexcel.com/index.php/contacto.html" TargetMode="External"/><Relationship Id="rId1" Type="http://schemas.openxmlformats.org/officeDocument/2006/relationships/hyperlink" Target="http://clasesexcel.com/" TargetMode="External"/><Relationship Id="rId6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hyperlink" Target="http://clasesexcel.com/index.php/terminos-y-condicione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0</xdr:row>
      <xdr:rowOff>0</xdr:rowOff>
    </xdr:from>
    <xdr:to>
      <xdr:col>15</xdr:col>
      <xdr:colOff>2</xdr:colOff>
      <xdr:row>28</xdr:row>
      <xdr:rowOff>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F19AD6AD-B981-4023-A335-9CFF4F7DD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90875" y="0"/>
          <a:ext cx="8001002" cy="5334002"/>
        </a:xfrm>
        <a:prstGeom prst="rect">
          <a:avLst/>
        </a:prstGeom>
      </xdr:spPr>
    </xdr:pic>
    <xdr:clientData/>
  </xdr:twoCellAnchor>
  <xdr:twoCellAnchor>
    <xdr:from>
      <xdr:col>11</xdr:col>
      <xdr:colOff>369094</xdr:colOff>
      <xdr:row>0</xdr:row>
      <xdr:rowOff>7</xdr:rowOff>
    </xdr:from>
    <xdr:to>
      <xdr:col>15</xdr:col>
      <xdr:colOff>1</xdr:colOff>
      <xdr:row>6</xdr:row>
      <xdr:rowOff>85725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AFB81EBF-F021-4ADB-8604-37D4C7CA8AC8}"/>
            </a:ext>
          </a:extLst>
        </xdr:cNvPr>
        <xdr:cNvSpPr/>
      </xdr:nvSpPr>
      <xdr:spPr>
        <a:xfrm>
          <a:off x="8751094" y="7"/>
          <a:ext cx="2440782" cy="1228718"/>
        </a:xfrm>
        <a:prstGeom prst="rect">
          <a:avLst/>
        </a:prstGeom>
        <a:solidFill>
          <a:srgbClr val="FFFFFF">
            <a:alpha val="67059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13</xdr:col>
      <xdr:colOff>75828</xdr:colOff>
      <xdr:row>3</xdr:row>
      <xdr:rowOff>80964</xdr:rowOff>
    </xdr:from>
    <xdr:ext cx="1169679" cy="248851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DFBD90A5-62D9-4983-9BF2-EE7EEA0D1E0E}"/>
            </a:ext>
          </a:extLst>
        </xdr:cNvPr>
        <xdr:cNvSpPr txBox="1"/>
      </xdr:nvSpPr>
      <xdr:spPr>
        <a:xfrm>
          <a:off x="9981828" y="652464"/>
          <a:ext cx="116967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000">
              <a:latin typeface="+mn-lt"/>
            </a:rPr>
            <a:t>ClasesExcel</a:t>
          </a:r>
          <a:r>
            <a:rPr lang="es-ES" sz="1000" baseline="0">
              <a:latin typeface="+mn-lt"/>
            </a:rPr>
            <a:t> </a:t>
          </a:r>
          <a:r>
            <a:rPr lang="es-ES" sz="1000" baseline="0">
              <a:latin typeface="+mn-lt"/>
              <a:cs typeface="Calibri" panose="020F0502020204030204" pitchFamily="34" charset="0"/>
            </a:rPr>
            <a:t>©2017</a:t>
          </a:r>
        </a:p>
      </xdr:txBody>
    </xdr:sp>
    <xdr:clientData/>
  </xdr:oneCellAnchor>
  <xdr:twoCellAnchor>
    <xdr:from>
      <xdr:col>3</xdr:col>
      <xdr:colOff>466726</xdr:colOff>
      <xdr:row>5</xdr:row>
      <xdr:rowOff>85726</xdr:rowOff>
    </xdr:from>
    <xdr:to>
      <xdr:col>9</xdr:col>
      <xdr:colOff>57151</xdr:colOff>
      <xdr:row>7</xdr:row>
      <xdr:rowOff>47626</xdr:rowOff>
    </xdr:to>
    <xdr:sp macro="" textlink="">
      <xdr:nvSpPr>
        <xdr:cNvPr id="5" name="Rectángulo redonde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E99D4B9-3EC5-4A73-B9FB-EED55641D361}"/>
            </a:ext>
          </a:extLst>
        </xdr:cNvPr>
        <xdr:cNvSpPr/>
      </xdr:nvSpPr>
      <xdr:spPr>
        <a:xfrm>
          <a:off x="2752726" y="1038226"/>
          <a:ext cx="4162425" cy="342900"/>
        </a:xfrm>
        <a:prstGeom prst="roundRect">
          <a:avLst/>
        </a:prstGeom>
        <a:solidFill>
          <a:srgbClr val="1D5D3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ES" sz="1400" b="0" u="sng">
              <a:solidFill>
                <a:schemeClr val="bg1"/>
              </a:solidFill>
            </a:rPr>
            <a:t>Características e Instrucciones de Uso</a:t>
          </a:r>
        </a:p>
      </xdr:txBody>
    </xdr:sp>
    <xdr:clientData/>
  </xdr:twoCellAnchor>
  <xdr:twoCellAnchor>
    <xdr:from>
      <xdr:col>3</xdr:col>
      <xdr:colOff>466726</xdr:colOff>
      <xdr:row>7</xdr:row>
      <xdr:rowOff>123826</xdr:rowOff>
    </xdr:from>
    <xdr:to>
      <xdr:col>9</xdr:col>
      <xdr:colOff>57151</xdr:colOff>
      <xdr:row>9</xdr:row>
      <xdr:rowOff>85726</xdr:rowOff>
    </xdr:to>
    <xdr:sp macro="" textlink="">
      <xdr:nvSpPr>
        <xdr:cNvPr id="6" name="Rectángulo redondead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F2E90651-1483-4468-B333-80231134A539}"/>
            </a:ext>
          </a:extLst>
        </xdr:cNvPr>
        <xdr:cNvSpPr/>
      </xdr:nvSpPr>
      <xdr:spPr>
        <a:xfrm>
          <a:off x="2752726" y="1457326"/>
          <a:ext cx="4162425" cy="342900"/>
        </a:xfrm>
        <a:prstGeom prst="roundRect">
          <a:avLst/>
        </a:prstGeom>
        <a:solidFill>
          <a:srgbClr val="1D5D3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ES" sz="1400" b="0" i="0" u="sng">
              <a:solidFill>
                <a:srgbClr val="20BA49"/>
              </a:solidFill>
            </a:rPr>
            <a:t>Aprende más sobre Excel</a:t>
          </a:r>
        </a:p>
      </xdr:txBody>
    </xdr:sp>
    <xdr:clientData/>
  </xdr:twoCellAnchor>
  <xdr:twoCellAnchor>
    <xdr:from>
      <xdr:col>0</xdr:col>
      <xdr:colOff>221770</xdr:colOff>
      <xdr:row>1</xdr:row>
      <xdr:rowOff>30662</xdr:rowOff>
    </xdr:from>
    <xdr:to>
      <xdr:col>5</xdr:col>
      <xdr:colOff>326545</xdr:colOff>
      <xdr:row>21</xdr:row>
      <xdr:rowOff>144962</xdr:rowOff>
    </xdr:to>
    <xdr:sp macro="" textlink="">
      <xdr:nvSpPr>
        <xdr:cNvPr id="7" name="2 Elipse">
          <a:extLst>
            <a:ext uri="{FF2B5EF4-FFF2-40B4-BE49-F238E27FC236}">
              <a16:creationId xmlns:a16="http://schemas.microsoft.com/office/drawing/2014/main" xmlns="" id="{5940B0A9-1F1E-42F6-96A3-4FC9BD9F4C7E}"/>
            </a:ext>
          </a:extLst>
        </xdr:cNvPr>
        <xdr:cNvSpPr/>
      </xdr:nvSpPr>
      <xdr:spPr>
        <a:xfrm rot="21185559">
          <a:off x="221770" y="221162"/>
          <a:ext cx="3914775" cy="3924300"/>
        </a:xfrm>
        <a:prstGeom prst="ellipse">
          <a:avLst/>
        </a:prstGeom>
        <a:solidFill>
          <a:srgbClr val="1D5D39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600" b="1" i="1" cap="none" spc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rPr>
            <a:t>Agenda</a:t>
          </a:r>
        </a:p>
        <a:p>
          <a:pPr algn="ctr"/>
          <a:r>
            <a:rPr lang="es-ES" sz="3600" b="1" i="1" cap="none" spc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rPr>
            <a:t>Calendario</a:t>
          </a:r>
          <a:r>
            <a:rPr lang="es-ES" sz="3600" b="0" i="1" cap="none" spc="0">
              <a:ln>
                <a:noFill/>
              </a:ln>
              <a:solidFill>
                <a:schemeClr val="bg1">
                  <a:lumMod val="95000"/>
                </a:schemeClr>
              </a:solidFill>
              <a:effectLst/>
            </a:rPr>
            <a:t> </a:t>
          </a:r>
        </a:p>
        <a:p>
          <a:pPr algn="ctr"/>
          <a:r>
            <a:rPr lang="es-ES" sz="8000" b="0" i="1" cap="none" spc="0">
              <a:ln>
                <a:noFill/>
              </a:ln>
              <a:solidFill>
                <a:srgbClr val="20BA49"/>
              </a:solidFill>
              <a:effectLst/>
            </a:rPr>
            <a:t>2018</a:t>
          </a:r>
        </a:p>
      </xdr:txBody>
    </xdr:sp>
    <xdr:clientData/>
  </xdr:twoCellAnchor>
  <xdr:oneCellAnchor>
    <xdr:from>
      <xdr:col>12</xdr:col>
      <xdr:colOff>203545</xdr:colOff>
      <xdr:row>4</xdr:row>
      <xdr:rowOff>23814</xdr:rowOff>
    </xdr:from>
    <xdr:ext cx="1784912" cy="248851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B09E960C-19C6-4BD6-A31F-AC7706541A8E}"/>
            </a:ext>
          </a:extLst>
        </xdr:cNvPr>
        <xdr:cNvSpPr txBox="1"/>
      </xdr:nvSpPr>
      <xdr:spPr>
        <a:xfrm>
          <a:off x="9347545" y="785814"/>
          <a:ext cx="178491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ES" sz="1000" baseline="0">
              <a:latin typeface="+mn-lt"/>
              <a:cs typeface="Calibri" panose="020F0502020204030204" pitchFamily="34" charset="0"/>
            </a:rPr>
            <a:t>Todos los derechos reservados</a:t>
          </a:r>
          <a:endParaRPr lang="es-ES" sz="1000">
            <a:latin typeface="+mn-lt"/>
          </a:endParaRPr>
        </a:p>
      </xdr:txBody>
    </xdr:sp>
    <xdr:clientData/>
  </xdr:oneCellAnchor>
  <xdr:oneCellAnchor>
    <xdr:from>
      <xdr:col>13</xdr:col>
      <xdr:colOff>35651</xdr:colOff>
      <xdr:row>4</xdr:row>
      <xdr:rowOff>176214</xdr:rowOff>
    </xdr:from>
    <xdr:ext cx="1221040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xmlns="" id="{C67A7F85-B65D-405E-9016-A2434CDA86C7}"/>
            </a:ext>
          </a:extLst>
        </xdr:cNvPr>
        <xdr:cNvSpPr txBox="1"/>
      </xdr:nvSpPr>
      <xdr:spPr>
        <a:xfrm>
          <a:off x="9941651" y="938214"/>
          <a:ext cx="12210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333F4F"/>
              </a:solidFill>
            </a:rPr>
            <a:t>AC2018DW v</a:t>
          </a:r>
          <a:r>
            <a:rPr lang="es-ES" sz="1100" baseline="0">
              <a:solidFill>
                <a:srgbClr val="333F4F"/>
              </a:solidFill>
            </a:rPr>
            <a:t>1.0.0</a:t>
          </a:r>
          <a:endParaRPr lang="es-ES" sz="1100">
            <a:solidFill>
              <a:srgbClr val="333F4F"/>
            </a:solidFill>
          </a:endParaRPr>
        </a:p>
      </xdr:txBody>
    </xdr:sp>
    <xdr:clientData/>
  </xdr:oneCellAnchor>
  <xdr:oneCellAnchor>
    <xdr:from>
      <xdr:col>11</xdr:col>
      <xdr:colOff>752474</xdr:colOff>
      <xdr:row>0</xdr:row>
      <xdr:rowOff>74394</xdr:rowOff>
    </xdr:from>
    <xdr:ext cx="1731051" cy="574676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xmlns="" id="{EBC1C93A-EF15-4152-A7C1-1F0CC2F44BC7}"/>
            </a:ext>
          </a:extLst>
        </xdr:cNvPr>
        <xdr:cNvSpPr txBox="1"/>
      </xdr:nvSpPr>
      <xdr:spPr>
        <a:xfrm rot="21377638">
          <a:off x="9134474" y="74394"/>
          <a:ext cx="1731051" cy="574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s-ES" sz="1600" b="0" cap="none" spc="0">
              <a:ln w="0"/>
              <a:solidFill>
                <a:srgbClr val="C00000"/>
              </a:solidFill>
              <a:effectLst/>
              <a:latin typeface="Segoe Script" panose="020B0504020000000003" pitchFamily="34" charset="0"/>
            </a:rPr>
            <a:t>Obsequio</a:t>
          </a:r>
          <a:r>
            <a:rPr lang="es-ES" sz="1600" b="0" cap="none" spc="0" baseline="0">
              <a:ln w="0"/>
              <a:solidFill>
                <a:srgbClr val="C00000"/>
              </a:solidFill>
              <a:effectLst/>
              <a:latin typeface="Segoe Script" panose="020B0504020000000003" pitchFamily="34" charset="0"/>
            </a:rPr>
            <a:t> de</a:t>
          </a:r>
          <a:endParaRPr lang="es-ES" sz="1600" b="0" cap="none" spc="0">
            <a:ln w="0"/>
            <a:solidFill>
              <a:srgbClr val="C00000"/>
            </a:solidFill>
            <a:effectLst/>
            <a:latin typeface="Segoe Script" panose="020B0504020000000003" pitchFamily="34" charset="0"/>
          </a:endParaRPr>
        </a:p>
      </xdr:txBody>
    </xdr:sp>
    <xdr:clientData/>
  </xdr:oneCellAnchor>
  <xdr:twoCellAnchor editAs="oneCell">
    <xdr:from>
      <xdr:col>11</xdr:col>
      <xdr:colOff>572412</xdr:colOff>
      <xdr:row>1</xdr:row>
      <xdr:rowOff>157164</xdr:rowOff>
    </xdr:from>
    <xdr:to>
      <xdr:col>14</xdr:col>
      <xdr:colOff>397782</xdr:colOff>
      <xdr:row>3</xdr:row>
      <xdr:rowOff>120016</xdr:rowOff>
    </xdr:to>
    <xdr:pic>
      <xdr:nvPicPr>
        <xdr:cNvPr id="11" name="3 Image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41E79D74-7BAE-4B00-9A29-FA8BE842B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4412" y="347664"/>
          <a:ext cx="2111370" cy="343852"/>
        </a:xfrm>
        <a:prstGeom prst="rect">
          <a:avLst/>
        </a:prstGeom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34</xdr:row>
      <xdr:rowOff>133350</xdr:rowOff>
    </xdr:from>
    <xdr:to>
      <xdr:col>19</xdr:col>
      <xdr:colOff>152400</xdr:colOff>
      <xdr:row>36</xdr:row>
      <xdr:rowOff>47625</xdr:rowOff>
    </xdr:to>
    <xdr:sp macro="[0]!AsignacionMultiple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xmlns="" id="{3CA6BCE3-30B7-4C52-BF37-6224617E71A7}"/>
            </a:ext>
          </a:extLst>
        </xdr:cNvPr>
        <xdr:cNvSpPr/>
      </xdr:nvSpPr>
      <xdr:spPr>
        <a:xfrm>
          <a:off x="10191750" y="3867150"/>
          <a:ext cx="1676400" cy="295275"/>
        </a:xfrm>
        <a:prstGeom prst="roundRect">
          <a:avLst/>
        </a:prstGeom>
        <a:solidFill>
          <a:srgbClr val="42424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200" b="0"/>
            <a:t>Asignaciones múltiples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142875</xdr:colOff>
      <xdr:row>0</xdr:row>
      <xdr:rowOff>142875</xdr:rowOff>
    </xdr:from>
    <xdr:to>
      <xdr:col>47</xdr:col>
      <xdr:colOff>201678</xdr:colOff>
      <xdr:row>0</xdr:row>
      <xdr:rowOff>386736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628F6A9-9622-4FC6-9E56-D01FF9479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42875"/>
          <a:ext cx="1487553" cy="2438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200025</xdr:colOff>
      <xdr:row>0</xdr:row>
      <xdr:rowOff>142875</xdr:rowOff>
    </xdr:from>
    <xdr:to>
      <xdr:col>40</xdr:col>
      <xdr:colOff>14606</xdr:colOff>
      <xdr:row>0</xdr:row>
      <xdr:rowOff>386736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C22C120-68C4-4981-8AD2-FE4627789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0" y="142875"/>
          <a:ext cx="1481456" cy="2438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49</xdr:row>
      <xdr:rowOff>185736</xdr:rowOff>
    </xdr:from>
    <xdr:to>
      <xdr:col>15</xdr:col>
      <xdr:colOff>57151</xdr:colOff>
      <xdr:row>65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1590F47-1273-4CC8-8B7D-858C36C96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552450</xdr:colOff>
      <xdr:row>0</xdr:row>
      <xdr:rowOff>142875</xdr:rowOff>
    </xdr:from>
    <xdr:to>
      <xdr:col>21</xdr:col>
      <xdr:colOff>220728</xdr:colOff>
      <xdr:row>0</xdr:row>
      <xdr:rowOff>386736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2D732FC-5308-44EB-B79C-987D7B71F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5" y="142875"/>
          <a:ext cx="1487553" cy="2438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142875</xdr:rowOff>
    </xdr:from>
    <xdr:to>
      <xdr:col>5</xdr:col>
      <xdr:colOff>719456</xdr:colOff>
      <xdr:row>0</xdr:row>
      <xdr:rowOff>380640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8E139F0-0748-4C3D-96EC-C1CA33CD1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9925" y="142875"/>
          <a:ext cx="1481456" cy="2377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38100</xdr:rowOff>
    </xdr:from>
    <xdr:to>
      <xdr:col>2</xdr:col>
      <xdr:colOff>1828800</xdr:colOff>
      <xdr:row>4</xdr:row>
      <xdr:rowOff>9525</xdr:rowOff>
    </xdr:to>
    <xdr:sp macro="" textlink="">
      <xdr:nvSpPr>
        <xdr:cNvPr id="2" name="3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8BCE9F6-5119-4F65-A7F9-1DF2B42219AA}"/>
            </a:ext>
          </a:extLst>
        </xdr:cNvPr>
        <xdr:cNvSpPr/>
      </xdr:nvSpPr>
      <xdr:spPr>
        <a:xfrm>
          <a:off x="4733925" y="781050"/>
          <a:ext cx="1485900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600075</xdr:colOff>
      <xdr:row>4</xdr:row>
      <xdr:rowOff>38100</xdr:rowOff>
    </xdr:from>
    <xdr:to>
      <xdr:col>2</xdr:col>
      <xdr:colOff>3533775</xdr:colOff>
      <xdr:row>5</xdr:row>
      <xdr:rowOff>19050</xdr:rowOff>
    </xdr:to>
    <xdr:sp macro="" textlink="">
      <xdr:nvSpPr>
        <xdr:cNvPr id="3" name="6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61DB94E-6C8A-4564-B4B6-F84F6EA40916}"/>
            </a:ext>
          </a:extLst>
        </xdr:cNvPr>
        <xdr:cNvSpPr/>
      </xdr:nvSpPr>
      <xdr:spPr>
        <a:xfrm>
          <a:off x="4991100" y="971550"/>
          <a:ext cx="293370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400050</xdr:colOff>
      <xdr:row>5</xdr:row>
      <xdr:rowOff>38100</xdr:rowOff>
    </xdr:from>
    <xdr:to>
      <xdr:col>2</xdr:col>
      <xdr:colOff>1885950</xdr:colOff>
      <xdr:row>6</xdr:row>
      <xdr:rowOff>9525</xdr:rowOff>
    </xdr:to>
    <xdr:sp macro="" textlink="">
      <xdr:nvSpPr>
        <xdr:cNvPr id="4" name="7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BFAB287E-22A6-4851-A4CA-3D86ACB3CA8C}"/>
            </a:ext>
          </a:extLst>
        </xdr:cNvPr>
        <xdr:cNvSpPr/>
      </xdr:nvSpPr>
      <xdr:spPr>
        <a:xfrm>
          <a:off x="4791075" y="1162050"/>
          <a:ext cx="1485900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923925</xdr:colOff>
      <xdr:row>2</xdr:row>
      <xdr:rowOff>47625</xdr:rowOff>
    </xdr:from>
    <xdr:to>
      <xdr:col>5</xdr:col>
      <xdr:colOff>19050</xdr:colOff>
      <xdr:row>3</xdr:row>
      <xdr:rowOff>9525</xdr:rowOff>
    </xdr:to>
    <xdr:sp macro="" textlink="">
      <xdr:nvSpPr>
        <xdr:cNvPr id="5" name="8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57A7BF1A-03E9-49A9-B21A-540F22600EAE}"/>
            </a:ext>
          </a:extLst>
        </xdr:cNvPr>
        <xdr:cNvSpPr/>
      </xdr:nvSpPr>
      <xdr:spPr>
        <a:xfrm>
          <a:off x="9191625" y="590550"/>
          <a:ext cx="1485900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1066</xdr:colOff>
      <xdr:row>0</xdr:row>
      <xdr:rowOff>21545</xdr:rowOff>
    </xdr:from>
    <xdr:to>
      <xdr:col>1</xdr:col>
      <xdr:colOff>8458</xdr:colOff>
      <xdr:row>12</xdr:row>
      <xdr:rowOff>1386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3C5DA429-C510-4A97-9330-D931018B5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6" y="21545"/>
          <a:ext cx="4217442" cy="4723291"/>
        </a:xfrm>
        <a:prstGeom prst="rect">
          <a:avLst/>
        </a:prstGeom>
      </xdr:spPr>
    </xdr:pic>
    <xdr:clientData/>
  </xdr:twoCellAnchor>
  <xdr:twoCellAnchor editAs="oneCell">
    <xdr:from>
      <xdr:col>4</xdr:col>
      <xdr:colOff>885825</xdr:colOff>
      <xdr:row>0</xdr:row>
      <xdr:rowOff>190500</xdr:rowOff>
    </xdr:from>
    <xdr:to>
      <xdr:col>4</xdr:col>
      <xdr:colOff>2373378</xdr:colOff>
      <xdr:row>1</xdr:row>
      <xdr:rowOff>81936</xdr:rowOff>
    </xdr:to>
    <xdr:pic>
      <xdr:nvPicPr>
        <xdr:cNvPr id="7" name="Imagen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A5A59FF-07D8-4EBC-81B4-FD39271F6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3525" y="190500"/>
          <a:ext cx="1487553" cy="243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47-descarga-la-agenda-calendario-2015-en-excel-gratis.html" TargetMode="External"/><Relationship Id="rId4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47-descarga-la-agenda-calendario-2015-en-excel-gratis.html" TargetMode="External"/><Relationship Id="rId4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47-descarga-la-agenda-calendario-2015-en-excel-grati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clasesexcel.com/index.php/component/k2/item/122-descarga-la-agenda-calendario-2018-en-excel-gratis.html" TargetMode="External"/><Relationship Id="rId1" Type="http://schemas.openxmlformats.org/officeDocument/2006/relationships/hyperlink" Target="http://clasesexcel.com/index.php/component/k2/item/120-ya-esta-disponible-la-agenda-calendario-2018-edicion-extendid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showGridLines="0" showRowColHeaders="0" zoomScaleNormal="100" workbookViewId="0">
      <selection activeCell="G3" sqref="G3"/>
    </sheetView>
  </sheetViews>
  <sheetFormatPr baseColWidth="10" defaultRowHeight="15" x14ac:dyDescent="0.25"/>
  <cols>
    <col min="15" max="15" width="7.85546875" customWidth="1"/>
    <col min="16384" max="16384" width="0" hidden="1" customWidth="1"/>
  </cols>
  <sheetData>
    <row r="1" spans="1:18 16384:1638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XFD1">
        <f ca="1">yoh</f>
        <v>43194</v>
      </c>
    </row>
    <row r="2" spans="1:18 16384:1638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 16384:1638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 16384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 16384:1638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 16384:1638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 16384:1638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 16384:1638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 16384:1638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 16384:1638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 16384:1638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 16384:1638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 16384:1638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 16384:1638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 16384:1638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 16384:1638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sheetProtection algorithmName="SHA-512" hashValue="R9Tg0KD6LnFR8OCyxnbBPzR4Y5OTkZNT7qoRUHQvvA7pCT03L7kE2AWQsnawDfgRSEj2Ia96ScZ564hwv1G3yA==" saltValue="qFfL9U5BN0dP+Wgl/5bm1w==" spinCount="100000" sheet="1" objects="1" scenarios="1" selectLockedCells="1" selectUnlockedCells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zoomScaleNormal="100" workbookViewId="0">
      <pane xSplit="10" ySplit="4" topLeftCell="K5" activePane="bottomRight" state="frozen"/>
      <selection activeCell="K4" sqref="K4"/>
      <selection pane="topRight" activeCell="K4" sqref="K4"/>
      <selection pane="bottomLeft" activeCell="K4" sqref="K4"/>
      <selection pane="bottomRight" activeCell="B4" sqref="B4:J4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1" width="35.7109375" customWidth="1"/>
    <col min="45" max="45" width="11.42578125" customWidth="1"/>
  </cols>
  <sheetData>
    <row r="1" spans="1:41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43313</v>
      </c>
      <c r="L1" s="35">
        <v>43314</v>
      </c>
      <c r="M1" s="35">
        <v>43315</v>
      </c>
      <c r="N1" s="35">
        <v>43316</v>
      </c>
      <c r="O1" s="35">
        <v>43317</v>
      </c>
      <c r="P1" s="35">
        <v>43318</v>
      </c>
      <c r="Q1" s="35">
        <v>43319</v>
      </c>
      <c r="R1" s="35">
        <v>43320</v>
      </c>
      <c r="S1" s="35">
        <v>43321</v>
      </c>
      <c r="T1" s="35">
        <v>43322</v>
      </c>
      <c r="U1" s="35">
        <v>43323</v>
      </c>
      <c r="V1" s="35">
        <v>43324</v>
      </c>
      <c r="W1" s="35">
        <v>43325</v>
      </c>
      <c r="X1" s="35">
        <v>43326</v>
      </c>
      <c r="Y1" s="35">
        <v>43327</v>
      </c>
      <c r="Z1" s="35">
        <v>43328</v>
      </c>
      <c r="AA1" s="35">
        <v>43329</v>
      </c>
      <c r="AB1" s="35">
        <v>43330</v>
      </c>
      <c r="AC1" s="35">
        <v>43331</v>
      </c>
      <c r="AD1" s="35">
        <v>43332</v>
      </c>
      <c r="AE1" s="35">
        <v>43333</v>
      </c>
      <c r="AF1" s="35">
        <v>43334</v>
      </c>
      <c r="AG1" s="35">
        <v>43335</v>
      </c>
      <c r="AH1" s="35">
        <v>43336</v>
      </c>
      <c r="AI1" s="35">
        <v>43337</v>
      </c>
      <c r="AJ1" s="35">
        <v>43338</v>
      </c>
      <c r="AK1" s="35">
        <v>43339</v>
      </c>
      <c r="AL1" s="35">
        <v>43340</v>
      </c>
      <c r="AM1" s="35">
        <v>43341</v>
      </c>
      <c r="AN1" s="35">
        <v>43342</v>
      </c>
      <c r="AO1" s="35">
        <v>43343</v>
      </c>
    </row>
    <row r="2" spans="1:41" ht="36" customHeight="1" x14ac:dyDescent="0.4">
      <c r="A2" s="32"/>
      <c r="B2" s="162" t="s">
        <v>416</v>
      </c>
      <c r="C2" s="163"/>
      <c r="D2" s="166" t="s">
        <v>28</v>
      </c>
      <c r="E2" s="167"/>
      <c r="F2" s="167"/>
      <c r="G2" s="167"/>
      <c r="H2" s="167"/>
      <c r="I2" s="167"/>
      <c r="J2" s="168"/>
      <c r="K2" s="36" t="s">
        <v>417</v>
      </c>
      <c r="L2" s="36" t="s">
        <v>418</v>
      </c>
      <c r="M2" s="36" t="s">
        <v>419</v>
      </c>
      <c r="N2" s="36" t="s">
        <v>420</v>
      </c>
      <c r="O2" s="37" t="s">
        <v>421</v>
      </c>
      <c r="P2" s="36" t="s">
        <v>422</v>
      </c>
      <c r="Q2" s="36" t="s">
        <v>423</v>
      </c>
      <c r="R2" s="36" t="s">
        <v>424</v>
      </c>
      <c r="S2" s="36" t="s">
        <v>425</v>
      </c>
      <c r="T2" s="36" t="s">
        <v>426</v>
      </c>
      <c r="U2" s="36" t="s">
        <v>427</v>
      </c>
      <c r="V2" s="37" t="s">
        <v>428</v>
      </c>
      <c r="W2" s="36" t="s">
        <v>429</v>
      </c>
      <c r="X2" s="36" t="s">
        <v>430</v>
      </c>
      <c r="Y2" s="36" t="s">
        <v>431</v>
      </c>
      <c r="Z2" s="36" t="s">
        <v>432</v>
      </c>
      <c r="AA2" s="36" t="s">
        <v>433</v>
      </c>
      <c r="AB2" s="36" t="s">
        <v>434</v>
      </c>
      <c r="AC2" s="37" t="s">
        <v>435</v>
      </c>
      <c r="AD2" s="36" t="s">
        <v>436</v>
      </c>
      <c r="AE2" s="36" t="s">
        <v>437</v>
      </c>
      <c r="AF2" s="36" t="s">
        <v>438</v>
      </c>
      <c r="AG2" s="36" t="s">
        <v>439</v>
      </c>
      <c r="AH2" s="36" t="s">
        <v>440</v>
      </c>
      <c r="AI2" s="36" t="s">
        <v>441</v>
      </c>
      <c r="AJ2" s="37" t="s">
        <v>442</v>
      </c>
      <c r="AK2" s="36" t="s">
        <v>443</v>
      </c>
      <c r="AL2" s="36" t="s">
        <v>444</v>
      </c>
      <c r="AM2" s="36" t="s">
        <v>445</v>
      </c>
      <c r="AN2" s="36" t="s">
        <v>446</v>
      </c>
      <c r="AO2" s="36" t="s">
        <v>447</v>
      </c>
    </row>
    <row r="3" spans="1:41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448</v>
      </c>
      <c r="L3" s="38" t="s">
        <v>449</v>
      </c>
      <c r="M3" s="38" t="s">
        <v>450</v>
      </c>
      <c r="N3" s="38" t="s">
        <v>451</v>
      </c>
      <c r="O3" s="38" t="s">
        <v>452</v>
      </c>
      <c r="P3" s="38" t="s">
        <v>453</v>
      </c>
      <c r="Q3" s="38" t="s">
        <v>454</v>
      </c>
      <c r="R3" s="38" t="s">
        <v>455</v>
      </c>
      <c r="S3" s="38" t="s">
        <v>456</v>
      </c>
      <c r="T3" s="38" t="s">
        <v>457</v>
      </c>
      <c r="U3" s="38" t="s">
        <v>458</v>
      </c>
      <c r="V3" s="38" t="s">
        <v>459</v>
      </c>
      <c r="W3" s="38" t="s">
        <v>460</v>
      </c>
      <c r="X3" s="38" t="s">
        <v>461</v>
      </c>
      <c r="Y3" s="38" t="s">
        <v>462</v>
      </c>
      <c r="Z3" s="38" t="s">
        <v>463</v>
      </c>
      <c r="AA3" s="38" t="s">
        <v>464</v>
      </c>
      <c r="AB3" s="38" t="s">
        <v>465</v>
      </c>
      <c r="AC3" s="38" t="s">
        <v>466</v>
      </c>
      <c r="AD3" s="38" t="s">
        <v>467</v>
      </c>
      <c r="AE3" s="38" t="s">
        <v>468</v>
      </c>
      <c r="AF3" s="38" t="s">
        <v>469</v>
      </c>
      <c r="AG3" s="38" t="s">
        <v>470</v>
      </c>
      <c r="AH3" s="38" t="s">
        <v>471</v>
      </c>
      <c r="AI3" s="38" t="s">
        <v>472</v>
      </c>
      <c r="AJ3" s="38" t="s">
        <v>473</v>
      </c>
      <c r="AK3" s="38" t="s">
        <v>474</v>
      </c>
      <c r="AL3" s="38" t="s">
        <v>475</v>
      </c>
      <c r="AM3" s="38" t="s">
        <v>476</v>
      </c>
      <c r="AN3" s="38" t="s">
        <v>477</v>
      </c>
      <c r="AO3" s="38" t="s">
        <v>478</v>
      </c>
    </row>
    <row r="4" spans="1:41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O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/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  <c r="AO4" s="54" t="str">
        <f t="shared" si="0"/>
        <v/>
      </c>
    </row>
    <row r="5" spans="1:41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</row>
    <row r="7" spans="1:41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</row>
    <row r="8" spans="1:41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spans="1:41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</row>
    <row r="10" spans="1:41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pans="1:41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41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</row>
    <row r="13" spans="1:41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</row>
    <row r="14" spans="1:41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</row>
    <row r="15" spans="1:41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spans="1:41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spans="1:41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spans="1:41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1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</row>
    <row r="20" spans="1:41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</row>
    <row r="21" spans="1:4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</row>
    <row r="22" spans="1:41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2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</row>
    <row r="23" spans="1:41" x14ac:dyDescent="0.25">
      <c r="A23" s="32"/>
      <c r="B23" s="45"/>
      <c r="C23" s="51"/>
      <c r="D23" s="51"/>
      <c r="E23" s="46">
        <v>1</v>
      </c>
      <c r="F23" s="46">
        <v>2</v>
      </c>
      <c r="G23" s="46">
        <v>3</v>
      </c>
      <c r="H23" s="46">
        <v>4</v>
      </c>
      <c r="I23" s="32"/>
      <c r="J23" s="40">
        <v>0.375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2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</row>
    <row r="24" spans="1:41" x14ac:dyDescent="0.25">
      <c r="A24" s="32"/>
      <c r="B24" s="52">
        <v>5</v>
      </c>
      <c r="C24" s="46">
        <v>6</v>
      </c>
      <c r="D24" s="46">
        <v>7</v>
      </c>
      <c r="E24" s="46">
        <v>8</v>
      </c>
      <c r="F24" s="46">
        <v>9</v>
      </c>
      <c r="G24" s="46">
        <v>10</v>
      </c>
      <c r="H24" s="46">
        <v>11</v>
      </c>
      <c r="I24" s="32"/>
      <c r="J24" s="40">
        <v>0.39583333333333298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</row>
    <row r="25" spans="1:41" x14ac:dyDescent="0.25">
      <c r="A25" s="32"/>
      <c r="B25" s="52">
        <v>12</v>
      </c>
      <c r="C25" s="46">
        <v>13</v>
      </c>
      <c r="D25" s="46">
        <v>14</v>
      </c>
      <c r="E25" s="46">
        <v>15</v>
      </c>
      <c r="F25" s="46">
        <v>16</v>
      </c>
      <c r="G25" s="46">
        <v>17</v>
      </c>
      <c r="H25" s="46">
        <v>18</v>
      </c>
      <c r="I25" s="32"/>
      <c r="J25" s="40">
        <v>0.41666666666666702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</row>
    <row r="26" spans="1:41" x14ac:dyDescent="0.25">
      <c r="A26" s="32"/>
      <c r="B26" s="52">
        <v>19</v>
      </c>
      <c r="C26" s="46">
        <v>20</v>
      </c>
      <c r="D26" s="46">
        <v>21</v>
      </c>
      <c r="E26" s="46">
        <v>22</v>
      </c>
      <c r="F26" s="46">
        <v>23</v>
      </c>
      <c r="G26" s="46">
        <v>24</v>
      </c>
      <c r="H26" s="46">
        <v>25</v>
      </c>
      <c r="I26" s="32"/>
      <c r="J26" s="40">
        <v>0.4375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</row>
    <row r="27" spans="1:41" x14ac:dyDescent="0.25">
      <c r="A27" s="32"/>
      <c r="B27" s="52">
        <v>26</v>
      </c>
      <c r="C27" s="46">
        <v>27</v>
      </c>
      <c r="D27" s="46">
        <v>28</v>
      </c>
      <c r="E27" s="46">
        <v>29</v>
      </c>
      <c r="F27" s="46">
        <v>30</v>
      </c>
      <c r="G27" s="46">
        <v>31</v>
      </c>
      <c r="H27" s="51"/>
      <c r="I27" s="32"/>
      <c r="J27" s="40">
        <v>0.45833333333333298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</row>
    <row r="28" spans="1:41" x14ac:dyDescent="0.25">
      <c r="A28" s="32"/>
      <c r="B28" s="53"/>
      <c r="C28" s="51"/>
      <c r="D28" s="51"/>
      <c r="E28" s="51"/>
      <c r="F28" s="51"/>
      <c r="G28" s="51"/>
      <c r="H28" s="51"/>
      <c r="I28" s="32"/>
      <c r="J28" s="40">
        <v>0.47916666666666702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</row>
    <row r="29" spans="1:41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</row>
    <row r="30" spans="1:41" x14ac:dyDescent="0.25">
      <c r="A30" s="32"/>
      <c r="B30" s="172" t="s">
        <v>479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3"/>
      <c r="L30" s="42"/>
      <c r="M30" s="42"/>
      <c r="N30" s="42"/>
      <c r="O30" s="42"/>
      <c r="P30" s="42"/>
      <c r="Q30" s="42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</row>
    <row r="31" spans="1:41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</row>
    <row r="32" spans="1:41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</row>
    <row r="33" spans="1:41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</row>
    <row r="34" spans="1:41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</row>
    <row r="35" spans="1:41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</row>
    <row r="36" spans="1:41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</row>
    <row r="37" spans="1:41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</row>
    <row r="38" spans="1:41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</row>
    <row r="39" spans="1:41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</row>
    <row r="40" spans="1:41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</row>
    <row r="41" spans="1:41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</row>
    <row r="42" spans="1:41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</row>
    <row r="44" spans="1:41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</row>
    <row r="45" spans="1:41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</row>
    <row r="46" spans="1:41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26"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</mergeCells>
  <conditionalFormatting sqref="K2:AO4">
    <cfRule type="expression" dxfId="22" priority="2">
      <formula>K$4&lt;&gt;""</formula>
    </cfRule>
  </conditionalFormatting>
  <conditionalFormatting sqref="B23:H28">
    <cfRule type="expression" dxfId="21" priority="1">
      <formula>VLOOKUP(DATE(2018,8,B23),feriados,2)&lt;&gt;0</formula>
    </cfRule>
  </conditionalFormatting>
  <hyperlinks>
    <hyperlink ref="B4:I4" r:id="rId1" display="¿Tienes una consulta o comentario?"/>
    <hyperlink ref="E23" location="Ago!K2" display="Ago!K2"/>
    <hyperlink ref="F23" location="Ago!L2" display="Ago!L2"/>
    <hyperlink ref="G23" location="Ago!M2" display="Ago!M2"/>
    <hyperlink ref="H23" location="Ago!N2" display="Ago!N2"/>
    <hyperlink ref="B24" location="Ago!O2" display="Ago!O2"/>
    <hyperlink ref="C24" location="Ago!P2" display="Ago!P2"/>
    <hyperlink ref="D24" location="Ago!Q2" display="Ago!Q2"/>
    <hyperlink ref="E24" location="Ago!R2" display="Ago!R2"/>
    <hyperlink ref="F24" location="Ago!S2" display="Ago!S2"/>
    <hyperlink ref="G24" location="Ago!T2" display="Ago!T2"/>
    <hyperlink ref="H24" location="Ago!U2" display="Ago!U2"/>
    <hyperlink ref="B25" location="Ago!V2" display="Ago!V2"/>
    <hyperlink ref="C25" location="Ago!W2" display="Ago!W2"/>
    <hyperlink ref="D25" location="Ago!X2" display="Ago!X2"/>
    <hyperlink ref="E25" location="Ago!Y2" display="Ago!Y2"/>
    <hyperlink ref="F25" location="Ago!Z2" display="Ago!Z2"/>
    <hyperlink ref="G25" location="Ago!AA2" display="Ago!AA2"/>
    <hyperlink ref="H25" location="Ago!AB2" display="Ago!AB2"/>
    <hyperlink ref="B26" location="Ago!AC2" display="Ago!AC2"/>
    <hyperlink ref="C26" location="Ago!AD2" display="Ago!AD2"/>
    <hyperlink ref="D26" location="Ago!AE2" display="Ago!AE2"/>
    <hyperlink ref="E26" location="Ago!AF2" display="Ago!AF2"/>
    <hyperlink ref="F26" location="Ago!AG2" display="Ago!AG2"/>
    <hyperlink ref="G26" location="Ago!AH2" display="Ago!AH2"/>
    <hyperlink ref="H26" location="Ago!AI2" display="Ago!AI2"/>
    <hyperlink ref="B27" location="Ago!AJ2" display="Ago!AJ2"/>
    <hyperlink ref="C27" location="Ago!AK2" display="Ago!AK2"/>
    <hyperlink ref="D27" location="Ago!AL2" display="Ago!AL2"/>
    <hyperlink ref="E27" location="Ago!AM2" display="Ago!AM2"/>
    <hyperlink ref="F27" location="Ago!AN2" display="Ago!AN2"/>
    <hyperlink ref="G27" location="Ago!AO2" display="Ago!AO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showGridLines="0" workbookViewId="0">
      <pane xSplit="10" ySplit="4" topLeftCell="AH21" activePane="bottomRight" state="frozen"/>
      <selection activeCell="K4" sqref="K4"/>
      <selection pane="topRight" activeCell="K4" sqref="K4"/>
      <selection pane="bottomLeft" activeCell="K4" sqref="K4"/>
      <selection pane="bottomRight" activeCell="AH46" sqref="AH46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0" width="35.7109375" customWidth="1"/>
    <col min="44" max="44" width="11.42578125" customWidth="1"/>
  </cols>
  <sheetData>
    <row r="1" spans="1:40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43344</v>
      </c>
      <c r="L1" s="35">
        <v>43345</v>
      </c>
      <c r="M1" s="35">
        <v>43346</v>
      </c>
      <c r="N1" s="35">
        <v>43347</v>
      </c>
      <c r="O1" s="35">
        <v>43348</v>
      </c>
      <c r="P1" s="35">
        <v>43349</v>
      </c>
      <c r="Q1" s="35">
        <v>43350</v>
      </c>
      <c r="R1" s="35">
        <v>43351</v>
      </c>
      <c r="S1" s="35">
        <v>43352</v>
      </c>
      <c r="T1" s="35">
        <v>43353</v>
      </c>
      <c r="U1" s="35">
        <v>43354</v>
      </c>
      <c r="V1" s="35">
        <v>43355</v>
      </c>
      <c r="W1" s="35">
        <v>43356</v>
      </c>
      <c r="X1" s="35">
        <v>43357</v>
      </c>
      <c r="Y1" s="35">
        <v>43358</v>
      </c>
      <c r="Z1" s="35">
        <v>43359</v>
      </c>
      <c r="AA1" s="35">
        <v>43360</v>
      </c>
      <c r="AB1" s="35">
        <v>43361</v>
      </c>
      <c r="AC1" s="35">
        <v>43362</v>
      </c>
      <c r="AD1" s="35">
        <v>43363</v>
      </c>
      <c r="AE1" s="35">
        <v>43364</v>
      </c>
      <c r="AF1" s="35">
        <v>43365</v>
      </c>
      <c r="AG1" s="35">
        <v>43366</v>
      </c>
      <c r="AH1" s="35">
        <v>43367</v>
      </c>
      <c r="AI1" s="35">
        <v>43368</v>
      </c>
      <c r="AJ1" s="35">
        <v>43369</v>
      </c>
      <c r="AK1" s="35">
        <v>43370</v>
      </c>
      <c r="AL1" s="35">
        <v>43371</v>
      </c>
      <c r="AM1" s="35">
        <v>43372</v>
      </c>
      <c r="AN1" s="35">
        <v>43373</v>
      </c>
    </row>
    <row r="2" spans="1:40" ht="36" customHeight="1" x14ac:dyDescent="0.4">
      <c r="A2" s="32"/>
      <c r="B2" s="162" t="s">
        <v>480</v>
      </c>
      <c r="C2" s="163"/>
      <c r="D2" s="166" t="s">
        <v>29</v>
      </c>
      <c r="E2" s="167"/>
      <c r="F2" s="167"/>
      <c r="G2" s="167"/>
      <c r="H2" s="167"/>
      <c r="I2" s="167"/>
      <c r="J2" s="168"/>
      <c r="K2" s="36" t="s">
        <v>481</v>
      </c>
      <c r="L2" s="37" t="s">
        <v>482</v>
      </c>
      <c r="M2" s="36" t="s">
        <v>483</v>
      </c>
      <c r="N2" s="36" t="s">
        <v>484</v>
      </c>
      <c r="O2" s="36" t="s">
        <v>485</v>
      </c>
      <c r="P2" s="36" t="s">
        <v>486</v>
      </c>
      <c r="Q2" s="36" t="s">
        <v>487</v>
      </c>
      <c r="R2" s="36" t="s">
        <v>488</v>
      </c>
      <c r="S2" s="37" t="s">
        <v>489</v>
      </c>
      <c r="T2" s="36" t="s">
        <v>490</v>
      </c>
      <c r="U2" s="36" t="s">
        <v>491</v>
      </c>
      <c r="V2" s="36" t="s">
        <v>492</v>
      </c>
      <c r="W2" s="36" t="s">
        <v>493</v>
      </c>
      <c r="X2" s="36" t="s">
        <v>494</v>
      </c>
      <c r="Y2" s="36" t="s">
        <v>495</v>
      </c>
      <c r="Z2" s="37" t="s">
        <v>496</v>
      </c>
      <c r="AA2" s="36" t="s">
        <v>497</v>
      </c>
      <c r="AB2" s="36" t="s">
        <v>498</v>
      </c>
      <c r="AC2" s="36" t="s">
        <v>499</v>
      </c>
      <c r="AD2" s="36" t="s">
        <v>500</v>
      </c>
      <c r="AE2" s="36" t="s">
        <v>501</v>
      </c>
      <c r="AF2" s="36" t="s">
        <v>502</v>
      </c>
      <c r="AG2" s="37" t="s">
        <v>503</v>
      </c>
      <c r="AH2" s="36" t="s">
        <v>504</v>
      </c>
      <c r="AI2" s="36" t="s">
        <v>505</v>
      </c>
      <c r="AJ2" s="36" t="s">
        <v>506</v>
      </c>
      <c r="AK2" s="36" t="s">
        <v>507</v>
      </c>
      <c r="AL2" s="36" t="s">
        <v>508</v>
      </c>
      <c r="AM2" s="36" t="s">
        <v>509</v>
      </c>
      <c r="AN2" s="37" t="s">
        <v>510</v>
      </c>
    </row>
    <row r="3" spans="1:40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511</v>
      </c>
      <c r="L3" s="38" t="s">
        <v>512</v>
      </c>
      <c r="M3" s="38" t="s">
        <v>513</v>
      </c>
      <c r="N3" s="38" t="s">
        <v>514</v>
      </c>
      <c r="O3" s="38" t="s">
        <v>515</v>
      </c>
      <c r="P3" s="38" t="s">
        <v>516</v>
      </c>
      <c r="Q3" s="38" t="s">
        <v>517</v>
      </c>
      <c r="R3" s="38" t="s">
        <v>518</v>
      </c>
      <c r="S3" s="38" t="s">
        <v>519</v>
      </c>
      <c r="T3" s="38" t="s">
        <v>520</v>
      </c>
      <c r="U3" s="38" t="s">
        <v>521</v>
      </c>
      <c r="V3" s="38" t="s">
        <v>522</v>
      </c>
      <c r="W3" s="38" t="s">
        <v>523</v>
      </c>
      <c r="X3" s="38" t="s">
        <v>524</v>
      </c>
      <c r="Y3" s="38" t="s">
        <v>525</v>
      </c>
      <c r="Z3" s="38" t="s">
        <v>526</v>
      </c>
      <c r="AA3" s="38" t="s">
        <v>527</v>
      </c>
      <c r="AB3" s="38" t="s">
        <v>528</v>
      </c>
      <c r="AC3" s="38" t="s">
        <v>529</v>
      </c>
      <c r="AD3" s="38" t="s">
        <v>530</v>
      </c>
      <c r="AE3" s="38" t="s">
        <v>531</v>
      </c>
      <c r="AF3" s="38" t="s">
        <v>532</v>
      </c>
      <c r="AG3" s="38" t="s">
        <v>533</v>
      </c>
      <c r="AH3" s="38" t="s">
        <v>534</v>
      </c>
      <c r="AI3" s="38" t="s">
        <v>535</v>
      </c>
      <c r="AJ3" s="38" t="s">
        <v>536</v>
      </c>
      <c r="AK3" s="38" t="s">
        <v>537</v>
      </c>
      <c r="AL3" s="38" t="s">
        <v>538</v>
      </c>
      <c r="AM3" s="38" t="s">
        <v>539</v>
      </c>
      <c r="AN3" s="38" t="s">
        <v>540</v>
      </c>
    </row>
    <row r="4" spans="1:40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N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/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</row>
    <row r="5" spans="1:40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</row>
    <row r="6" spans="1:40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</row>
    <row r="7" spans="1:40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</row>
    <row r="8" spans="1:40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</row>
    <row r="9" spans="1:40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</row>
    <row r="10" spans="1:40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</row>
    <row r="11" spans="1:40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</row>
    <row r="12" spans="1:40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</row>
    <row r="13" spans="1:40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</row>
    <row r="14" spans="1:40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0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</row>
    <row r="16" spans="1:40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</row>
    <row r="17" spans="1:40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</row>
    <row r="18" spans="1:40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</row>
    <row r="19" spans="1:40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</row>
    <row r="20" spans="1:40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</row>
    <row r="21" spans="1:40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2"/>
      <c r="Z21" s="43"/>
      <c r="AA21" s="43"/>
      <c r="AB21" s="43"/>
      <c r="AC21" s="43"/>
      <c r="AD21" s="43"/>
      <c r="AE21" s="43"/>
      <c r="AF21" s="43"/>
      <c r="AG21" s="43"/>
      <c r="AH21" s="175" t="s">
        <v>785</v>
      </c>
      <c r="AI21" s="175" t="s">
        <v>785</v>
      </c>
      <c r="AJ21" s="175" t="s">
        <v>785</v>
      </c>
      <c r="AK21" s="175" t="s">
        <v>785</v>
      </c>
      <c r="AL21" s="175" t="s">
        <v>785</v>
      </c>
      <c r="AM21" s="43"/>
      <c r="AN21" s="43"/>
    </row>
    <row r="22" spans="1:40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2"/>
      <c r="Z22" s="43"/>
      <c r="AA22" s="43"/>
      <c r="AB22" s="43"/>
      <c r="AC22" s="43"/>
      <c r="AD22" s="43"/>
      <c r="AE22" s="43"/>
      <c r="AF22" s="43"/>
      <c r="AG22" s="43"/>
      <c r="AH22" s="176"/>
      <c r="AI22" s="176"/>
      <c r="AJ22" s="176"/>
      <c r="AK22" s="176"/>
      <c r="AL22" s="176"/>
      <c r="AM22" s="43"/>
      <c r="AN22" s="43"/>
    </row>
    <row r="23" spans="1:40" x14ac:dyDescent="0.25">
      <c r="A23" s="32"/>
      <c r="B23" s="45"/>
      <c r="C23" s="51"/>
      <c r="D23" s="51"/>
      <c r="E23" s="51"/>
      <c r="F23" s="51"/>
      <c r="G23" s="51"/>
      <c r="H23" s="46">
        <v>1</v>
      </c>
      <c r="I23" s="32"/>
      <c r="J23" s="40">
        <v>0.375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2"/>
      <c r="Z23" s="43"/>
      <c r="AA23" s="43"/>
      <c r="AB23" s="43"/>
      <c r="AC23" s="43"/>
      <c r="AD23" s="43"/>
      <c r="AE23" s="43"/>
      <c r="AF23" s="43"/>
      <c r="AG23" s="43"/>
      <c r="AH23" s="176"/>
      <c r="AI23" s="176"/>
      <c r="AJ23" s="176"/>
      <c r="AK23" s="176"/>
      <c r="AL23" s="176"/>
      <c r="AM23" s="43"/>
      <c r="AN23" s="43"/>
    </row>
    <row r="24" spans="1:40" x14ac:dyDescent="0.25">
      <c r="A24" s="32"/>
      <c r="B24" s="52">
        <v>2</v>
      </c>
      <c r="C24" s="46">
        <v>3</v>
      </c>
      <c r="D24" s="46">
        <v>4</v>
      </c>
      <c r="E24" s="46">
        <v>5</v>
      </c>
      <c r="F24" s="46">
        <v>6</v>
      </c>
      <c r="G24" s="46">
        <v>7</v>
      </c>
      <c r="H24" s="46">
        <v>8</v>
      </c>
      <c r="I24" s="32"/>
      <c r="J24" s="40">
        <v>0.39583333333333298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2"/>
      <c r="Z24" s="43"/>
      <c r="AA24" s="43"/>
      <c r="AB24" s="43"/>
      <c r="AC24" s="43"/>
      <c r="AD24" s="43"/>
      <c r="AE24" s="43"/>
      <c r="AF24" s="43"/>
      <c r="AG24" s="43"/>
      <c r="AH24" s="176"/>
      <c r="AI24" s="176"/>
      <c r="AJ24" s="176"/>
      <c r="AK24" s="176"/>
      <c r="AL24" s="176"/>
      <c r="AM24" s="43"/>
      <c r="AN24" s="43"/>
    </row>
    <row r="25" spans="1:40" x14ac:dyDescent="0.25">
      <c r="A25" s="32"/>
      <c r="B25" s="52">
        <v>9</v>
      </c>
      <c r="C25" s="46">
        <v>10</v>
      </c>
      <c r="D25" s="46">
        <v>11</v>
      </c>
      <c r="E25" s="46">
        <v>12</v>
      </c>
      <c r="F25" s="46">
        <v>13</v>
      </c>
      <c r="G25" s="46">
        <v>14</v>
      </c>
      <c r="H25" s="46">
        <v>15</v>
      </c>
      <c r="I25" s="32"/>
      <c r="J25" s="40">
        <v>0.41666666666666702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176"/>
      <c r="AI25" s="176"/>
      <c r="AJ25" s="176"/>
      <c r="AK25" s="176"/>
      <c r="AL25" s="176"/>
      <c r="AM25" s="42"/>
      <c r="AN25" s="42"/>
    </row>
    <row r="26" spans="1:40" x14ac:dyDescent="0.25">
      <c r="A26" s="32"/>
      <c r="B26" s="52">
        <v>16</v>
      </c>
      <c r="C26" s="46">
        <v>17</v>
      </c>
      <c r="D26" s="46">
        <v>18</v>
      </c>
      <c r="E26" s="46">
        <v>19</v>
      </c>
      <c r="F26" s="46">
        <v>20</v>
      </c>
      <c r="G26" s="46">
        <v>21</v>
      </c>
      <c r="H26" s="46">
        <v>22</v>
      </c>
      <c r="I26" s="32"/>
      <c r="J26" s="40">
        <v>0.4375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176"/>
      <c r="AI26" s="176"/>
      <c r="AJ26" s="176"/>
      <c r="AK26" s="176"/>
      <c r="AL26" s="176"/>
      <c r="AM26" s="42"/>
      <c r="AN26" s="42"/>
    </row>
    <row r="27" spans="1:40" x14ac:dyDescent="0.25">
      <c r="A27" s="32"/>
      <c r="B27" s="52">
        <v>23</v>
      </c>
      <c r="C27" s="46">
        <v>24</v>
      </c>
      <c r="D27" s="46">
        <v>25</v>
      </c>
      <c r="E27" s="46">
        <v>26</v>
      </c>
      <c r="F27" s="46">
        <v>27</v>
      </c>
      <c r="G27" s="46">
        <v>28</v>
      </c>
      <c r="H27" s="46">
        <v>29</v>
      </c>
      <c r="I27" s="32"/>
      <c r="J27" s="40">
        <v>0.45833333333333298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176"/>
      <c r="AI27" s="176"/>
      <c r="AJ27" s="176"/>
      <c r="AK27" s="176"/>
      <c r="AL27" s="176"/>
      <c r="AM27" s="42"/>
      <c r="AN27" s="42"/>
    </row>
    <row r="28" spans="1:40" x14ac:dyDescent="0.25">
      <c r="A28" s="32"/>
      <c r="B28" s="52">
        <v>30</v>
      </c>
      <c r="C28" s="51"/>
      <c r="D28" s="51"/>
      <c r="E28" s="51"/>
      <c r="F28" s="51"/>
      <c r="G28" s="51"/>
      <c r="H28" s="51"/>
      <c r="I28" s="32"/>
      <c r="J28" s="40">
        <v>0.47916666666666702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176"/>
      <c r="AI28" s="176"/>
      <c r="AJ28" s="176"/>
      <c r="AK28" s="176"/>
      <c r="AL28" s="176"/>
      <c r="AM28" s="42"/>
      <c r="AN28" s="42"/>
    </row>
    <row r="29" spans="1:40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176"/>
      <c r="AI29" s="176"/>
      <c r="AJ29" s="176"/>
      <c r="AK29" s="176"/>
      <c r="AL29" s="176"/>
      <c r="AM29" s="42"/>
      <c r="AN29" s="42"/>
    </row>
    <row r="30" spans="1:40" x14ac:dyDescent="0.25">
      <c r="A30" s="32"/>
      <c r="B30" s="172" t="s">
        <v>541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176"/>
      <c r="AI30" s="176"/>
      <c r="AJ30" s="176"/>
      <c r="AK30" s="176"/>
      <c r="AL30" s="176"/>
      <c r="AM30" s="42"/>
      <c r="AN30" s="42"/>
    </row>
    <row r="31" spans="1:40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176"/>
      <c r="AI31" s="176"/>
      <c r="AJ31" s="176"/>
      <c r="AK31" s="176"/>
      <c r="AL31" s="176"/>
      <c r="AM31" s="43"/>
      <c r="AN31" s="43"/>
    </row>
    <row r="32" spans="1:40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176"/>
      <c r="AI32" s="176"/>
      <c r="AJ32" s="176"/>
      <c r="AK32" s="176"/>
      <c r="AL32" s="176"/>
      <c r="AM32" s="43"/>
      <c r="AN32" s="43"/>
    </row>
    <row r="33" spans="1:40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176"/>
      <c r="AI33" s="176"/>
      <c r="AJ33" s="176"/>
      <c r="AK33" s="176"/>
      <c r="AL33" s="176"/>
      <c r="AM33" s="43"/>
      <c r="AN33" s="43"/>
    </row>
    <row r="34" spans="1:40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176"/>
      <c r="AI34" s="176"/>
      <c r="AJ34" s="176"/>
      <c r="AK34" s="176"/>
      <c r="AL34" s="176"/>
      <c r="AM34" s="43"/>
      <c r="AN34" s="43"/>
    </row>
    <row r="35" spans="1:40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176"/>
      <c r="AI35" s="176"/>
      <c r="AJ35" s="176"/>
      <c r="AK35" s="176"/>
      <c r="AL35" s="176"/>
      <c r="AM35" s="43"/>
      <c r="AN35" s="43"/>
    </row>
    <row r="36" spans="1:40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176"/>
      <c r="AI36" s="176"/>
      <c r="AJ36" s="176"/>
      <c r="AK36" s="176"/>
      <c r="AL36" s="176"/>
      <c r="AM36" s="43"/>
      <c r="AN36" s="43"/>
    </row>
    <row r="37" spans="1:40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176"/>
      <c r="AI37" s="176"/>
      <c r="AJ37" s="176"/>
      <c r="AK37" s="176"/>
      <c r="AL37" s="176"/>
      <c r="AM37" s="43"/>
      <c r="AN37" s="43"/>
    </row>
    <row r="38" spans="1:40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176"/>
      <c r="AI38" s="176"/>
      <c r="AJ38" s="176"/>
      <c r="AK38" s="176"/>
      <c r="AL38" s="176"/>
      <c r="AM38" s="43"/>
      <c r="AN38" s="43"/>
    </row>
    <row r="39" spans="1:40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176"/>
      <c r="AI39" s="176"/>
      <c r="AJ39" s="176"/>
      <c r="AK39" s="176"/>
      <c r="AL39" s="176"/>
      <c r="AM39" s="43"/>
      <c r="AN39" s="43"/>
    </row>
    <row r="40" spans="1:40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176"/>
      <c r="AI40" s="176"/>
      <c r="AJ40" s="176"/>
      <c r="AK40" s="176"/>
      <c r="AL40" s="176"/>
      <c r="AM40" s="43"/>
      <c r="AN40" s="43"/>
    </row>
    <row r="41" spans="1:40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177"/>
      <c r="AI41" s="177"/>
      <c r="AJ41" s="177"/>
      <c r="AK41" s="177"/>
      <c r="AL41" s="177"/>
      <c r="AM41" s="43"/>
      <c r="AN41" s="43"/>
    </row>
    <row r="42" spans="1:40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</row>
    <row r="43" spans="1:40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</row>
    <row r="44" spans="1:40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</row>
    <row r="45" spans="1:40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</row>
    <row r="46" spans="1:40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</row>
    <row r="47" spans="1:40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</row>
    <row r="48" spans="1:40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</row>
    <row r="49" spans="1:40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</row>
    <row r="50" spans="1:40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</row>
    <row r="51" spans="1:40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</row>
    <row r="52" spans="1:40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</row>
    <row r="53" spans="1:40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31">
    <mergeCell ref="AH21:AH41"/>
    <mergeCell ref="AI21:AI41"/>
    <mergeCell ref="AJ21:AJ41"/>
    <mergeCell ref="AK21:AK41"/>
    <mergeCell ref="AL21:AL41"/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</mergeCells>
  <conditionalFormatting sqref="K2:AN4">
    <cfRule type="expression" dxfId="20" priority="2">
      <formula>K$4&lt;&gt;""</formula>
    </cfRule>
  </conditionalFormatting>
  <conditionalFormatting sqref="B23:H28">
    <cfRule type="expression" dxfId="19" priority="1">
      <formula>VLOOKUP(DATE(2018,9,B23),feriados,2)&lt;&gt;0</formula>
    </cfRule>
  </conditionalFormatting>
  <hyperlinks>
    <hyperlink ref="B4:I4" r:id="rId1" display="¿Tienes una consulta o comentario?"/>
    <hyperlink ref="H23" location="Sep!K2" display="Sep!K2"/>
    <hyperlink ref="B24" location="Sep!L2" display="Sep!L2"/>
    <hyperlink ref="C24" location="Sep!M2" display="Sep!M2"/>
    <hyperlink ref="D24" location="Sep!N2" display="Sep!N2"/>
    <hyperlink ref="E24" location="Sep!O2" display="Sep!O2"/>
    <hyperlink ref="F24" location="Sep!P2" display="Sep!P2"/>
    <hyperlink ref="G24" location="Sep!Q2" display="Sep!Q2"/>
    <hyperlink ref="H24" location="Sep!R2" display="Sep!R2"/>
    <hyperlink ref="B25" location="Sep!S2" display="Sep!S2"/>
    <hyperlink ref="C25" location="Sep!T2" display="Sep!T2"/>
    <hyperlink ref="D25" location="Sep!U2" display="Sep!U2"/>
    <hyperlink ref="E25" location="Sep!V2" display="Sep!V2"/>
    <hyperlink ref="F25" location="Sep!W2" display="Sep!W2"/>
    <hyperlink ref="G25" location="Sep!X2" display="Sep!X2"/>
    <hyperlink ref="H25" location="Sep!Y2" display="Sep!Y2"/>
    <hyperlink ref="B26" location="Sep!Z2" display="Sep!Z2"/>
    <hyperlink ref="C26" location="Sep!AA2" display="Sep!AA2"/>
    <hyperlink ref="D26" location="Sep!AB2" display="Sep!AB2"/>
    <hyperlink ref="E26" location="Sep!AC2" display="Sep!AC2"/>
    <hyperlink ref="F26" location="Sep!AD2" display="Sep!AD2"/>
    <hyperlink ref="G26" location="Sep!AE2" display="Sep!AE2"/>
    <hyperlink ref="H26" location="Sep!AF2" display="Sep!AF2"/>
    <hyperlink ref="B27" location="Sep!AG2" display="Sep!AG2"/>
    <hyperlink ref="C27" location="Sep!AH2" display="Sep!AH2"/>
    <hyperlink ref="D27" location="Sep!AI2" display="Sep!AI2"/>
    <hyperlink ref="E27" location="Sep!AJ2" display="Sep!AJ2"/>
    <hyperlink ref="F27" location="Sep!AK2" display="Sep!AK2"/>
    <hyperlink ref="G27" location="Sep!AL2" display="Sep!AL2"/>
    <hyperlink ref="H27" location="Sep!AM2" display="Sep!AM2"/>
    <hyperlink ref="B28" location="Sep!AN2" display="Sep!AN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zoomScaleNormal="100" workbookViewId="0">
      <pane xSplit="10" ySplit="4" topLeftCell="AE21" activePane="bottomRight" state="frozen"/>
      <selection activeCell="K4" sqref="K4"/>
      <selection pane="topRight" activeCell="K4" sqref="K4"/>
      <selection pane="bottomLeft" activeCell="K4" sqref="K4"/>
      <selection pane="bottomRight" activeCell="AF46" sqref="AF46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1" width="35.7109375" customWidth="1"/>
    <col min="45" max="45" width="11.42578125" customWidth="1"/>
  </cols>
  <sheetData>
    <row r="1" spans="1:41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43374</v>
      </c>
      <c r="L1" s="35">
        <v>43375</v>
      </c>
      <c r="M1" s="35">
        <v>43376</v>
      </c>
      <c r="N1" s="35">
        <v>43377</v>
      </c>
      <c r="O1" s="35">
        <v>43378</v>
      </c>
      <c r="P1" s="35">
        <v>43379</v>
      </c>
      <c r="Q1" s="35">
        <v>43380</v>
      </c>
      <c r="R1" s="35">
        <v>43381</v>
      </c>
      <c r="S1" s="35">
        <v>43382</v>
      </c>
      <c r="T1" s="35">
        <v>43383</v>
      </c>
      <c r="U1" s="35">
        <v>43384</v>
      </c>
      <c r="V1" s="35">
        <v>43385</v>
      </c>
      <c r="W1" s="35">
        <v>43386</v>
      </c>
      <c r="X1" s="35">
        <v>43387</v>
      </c>
      <c r="Y1" s="35">
        <v>43388</v>
      </c>
      <c r="Z1" s="35">
        <v>43389</v>
      </c>
      <c r="AA1" s="35">
        <v>43390</v>
      </c>
      <c r="AB1" s="35">
        <v>43391</v>
      </c>
      <c r="AC1" s="35">
        <v>43392</v>
      </c>
      <c r="AD1" s="35">
        <v>43393</v>
      </c>
      <c r="AE1" s="35">
        <v>43394</v>
      </c>
      <c r="AF1" s="35">
        <v>43395</v>
      </c>
      <c r="AG1" s="35">
        <v>43396</v>
      </c>
      <c r="AH1" s="35">
        <v>43397</v>
      </c>
      <c r="AI1" s="35">
        <v>43398</v>
      </c>
      <c r="AJ1" s="35">
        <v>43399</v>
      </c>
      <c r="AK1" s="35">
        <v>43400</v>
      </c>
      <c r="AL1" s="35">
        <v>43401</v>
      </c>
      <c r="AM1" s="35">
        <v>43402</v>
      </c>
      <c r="AN1" s="35">
        <v>43403</v>
      </c>
      <c r="AO1" s="35">
        <v>43404</v>
      </c>
    </row>
    <row r="2" spans="1:41" ht="36" customHeight="1" x14ac:dyDescent="0.4">
      <c r="A2" s="32"/>
      <c r="B2" s="162" t="s">
        <v>542</v>
      </c>
      <c r="C2" s="163"/>
      <c r="D2" s="166" t="s">
        <v>31</v>
      </c>
      <c r="E2" s="167"/>
      <c r="F2" s="167"/>
      <c r="G2" s="167"/>
      <c r="H2" s="167"/>
      <c r="I2" s="167"/>
      <c r="J2" s="168"/>
      <c r="K2" s="36" t="s">
        <v>37</v>
      </c>
      <c r="L2" s="36" t="s">
        <v>38</v>
      </c>
      <c r="M2" s="36" t="s">
        <v>39</v>
      </c>
      <c r="N2" s="36" t="s">
        <v>40</v>
      </c>
      <c r="O2" s="36" t="s">
        <v>41</v>
      </c>
      <c r="P2" s="36" t="s">
        <v>42</v>
      </c>
      <c r="Q2" s="37" t="s">
        <v>43</v>
      </c>
      <c r="R2" s="36" t="s">
        <v>44</v>
      </c>
      <c r="S2" s="36" t="s">
        <v>45</v>
      </c>
      <c r="T2" s="36" t="s">
        <v>46</v>
      </c>
      <c r="U2" s="36" t="s">
        <v>47</v>
      </c>
      <c r="V2" s="36" t="s">
        <v>48</v>
      </c>
      <c r="W2" s="36" t="s">
        <v>49</v>
      </c>
      <c r="X2" s="37" t="s">
        <v>50</v>
      </c>
      <c r="Y2" s="36" t="s">
        <v>51</v>
      </c>
      <c r="Z2" s="36" t="s">
        <v>52</v>
      </c>
      <c r="AA2" s="36" t="s">
        <v>53</v>
      </c>
      <c r="AB2" s="36" t="s">
        <v>54</v>
      </c>
      <c r="AC2" s="36" t="s">
        <v>55</v>
      </c>
      <c r="AD2" s="36" t="s">
        <v>56</v>
      </c>
      <c r="AE2" s="37" t="s">
        <v>57</v>
      </c>
      <c r="AF2" s="36" t="s">
        <v>58</v>
      </c>
      <c r="AG2" s="36" t="s">
        <v>59</v>
      </c>
      <c r="AH2" s="36" t="s">
        <v>60</v>
      </c>
      <c r="AI2" s="36" t="s">
        <v>61</v>
      </c>
      <c r="AJ2" s="36" t="s">
        <v>62</v>
      </c>
      <c r="AK2" s="36" t="s">
        <v>63</v>
      </c>
      <c r="AL2" s="37" t="s">
        <v>64</v>
      </c>
      <c r="AM2" s="36" t="s">
        <v>65</v>
      </c>
      <c r="AN2" s="36" t="s">
        <v>66</v>
      </c>
      <c r="AO2" s="36" t="s">
        <v>67</v>
      </c>
    </row>
    <row r="3" spans="1:41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543</v>
      </c>
      <c r="L3" s="38" t="s">
        <v>544</v>
      </c>
      <c r="M3" s="38" t="s">
        <v>545</v>
      </c>
      <c r="N3" s="38" t="s">
        <v>546</v>
      </c>
      <c r="O3" s="38" t="s">
        <v>547</v>
      </c>
      <c r="P3" s="38" t="s">
        <v>548</v>
      </c>
      <c r="Q3" s="38" t="s">
        <v>549</v>
      </c>
      <c r="R3" s="38" t="s">
        <v>550</v>
      </c>
      <c r="S3" s="38" t="s">
        <v>551</v>
      </c>
      <c r="T3" s="38" t="s">
        <v>552</v>
      </c>
      <c r="U3" s="38" t="s">
        <v>553</v>
      </c>
      <c r="V3" s="38" t="s">
        <v>554</v>
      </c>
      <c r="W3" s="38" t="s">
        <v>555</v>
      </c>
      <c r="X3" s="38" t="s">
        <v>556</v>
      </c>
      <c r="Y3" s="38" t="s">
        <v>557</v>
      </c>
      <c r="Z3" s="38" t="s">
        <v>558</v>
      </c>
      <c r="AA3" s="38" t="s">
        <v>559</v>
      </c>
      <c r="AB3" s="38" t="s">
        <v>560</v>
      </c>
      <c r="AC3" s="38" t="s">
        <v>561</v>
      </c>
      <c r="AD3" s="38" t="s">
        <v>562</v>
      </c>
      <c r="AE3" s="38" t="s">
        <v>563</v>
      </c>
      <c r="AF3" s="38" t="s">
        <v>564</v>
      </c>
      <c r="AG3" s="38" t="s">
        <v>565</v>
      </c>
      <c r="AH3" s="38" t="s">
        <v>566</v>
      </c>
      <c r="AI3" s="38" t="s">
        <v>567</v>
      </c>
      <c r="AJ3" s="38" t="s">
        <v>568</v>
      </c>
      <c r="AK3" s="38" t="s">
        <v>569</v>
      </c>
      <c r="AL3" s="38" t="s">
        <v>570</v>
      </c>
      <c r="AM3" s="38" t="s">
        <v>571</v>
      </c>
      <c r="AN3" s="38" t="s">
        <v>572</v>
      </c>
      <c r="AO3" s="38" t="s">
        <v>573</v>
      </c>
    </row>
    <row r="4" spans="1:41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O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/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  <c r="AO4" s="54" t="str">
        <f t="shared" si="0"/>
        <v/>
      </c>
    </row>
    <row r="5" spans="1:41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</row>
    <row r="7" spans="1:41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</row>
    <row r="8" spans="1:41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spans="1:41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</row>
    <row r="10" spans="1:41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pans="1:41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41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</row>
    <row r="13" spans="1:41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</row>
    <row r="14" spans="1:41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</row>
    <row r="15" spans="1:41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spans="1:41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spans="1:41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spans="1:41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1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</row>
    <row r="20" spans="1:41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</row>
    <row r="21" spans="1:4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2"/>
      <c r="Z21" s="43"/>
      <c r="AA21" s="43"/>
      <c r="AB21" s="43"/>
      <c r="AC21" s="43"/>
      <c r="AD21" s="43"/>
      <c r="AE21" s="43"/>
      <c r="AF21" s="175" t="s">
        <v>736</v>
      </c>
      <c r="AG21" s="175" t="s">
        <v>736</v>
      </c>
      <c r="AH21" s="175" t="s">
        <v>736</v>
      </c>
      <c r="AI21" s="175" t="s">
        <v>736</v>
      </c>
      <c r="AJ21" s="175" t="s">
        <v>736</v>
      </c>
      <c r="AK21" s="43"/>
      <c r="AL21" s="43"/>
      <c r="AM21" s="43"/>
      <c r="AN21" s="43"/>
      <c r="AO21" s="43"/>
    </row>
    <row r="22" spans="1:41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2"/>
      <c r="Z22" s="43"/>
      <c r="AA22" s="43"/>
      <c r="AB22" s="43"/>
      <c r="AC22" s="43"/>
      <c r="AD22" s="43"/>
      <c r="AE22" s="43"/>
      <c r="AF22" s="176"/>
      <c r="AG22" s="176"/>
      <c r="AH22" s="176"/>
      <c r="AI22" s="176"/>
      <c r="AJ22" s="176"/>
      <c r="AK22" s="43"/>
      <c r="AL22" s="43"/>
      <c r="AM22" s="43"/>
      <c r="AN22" s="43"/>
      <c r="AO22" s="43"/>
    </row>
    <row r="23" spans="1:41" x14ac:dyDescent="0.25">
      <c r="A23" s="32"/>
      <c r="B23" s="45"/>
      <c r="C23" s="55">
        <v>1</v>
      </c>
      <c r="D23" s="55">
        <v>2</v>
      </c>
      <c r="E23" s="55">
        <v>3</v>
      </c>
      <c r="F23" s="55">
        <v>4</v>
      </c>
      <c r="G23" s="55">
        <v>5</v>
      </c>
      <c r="H23" s="55">
        <v>6</v>
      </c>
      <c r="I23" s="32"/>
      <c r="J23" s="40">
        <v>0.375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2"/>
      <c r="Z23" s="43"/>
      <c r="AA23" s="43"/>
      <c r="AB23" s="43"/>
      <c r="AC23" s="43"/>
      <c r="AD23" s="43"/>
      <c r="AE23" s="43"/>
      <c r="AF23" s="176"/>
      <c r="AG23" s="176"/>
      <c r="AH23" s="176"/>
      <c r="AI23" s="176"/>
      <c r="AJ23" s="176"/>
      <c r="AK23" s="43"/>
      <c r="AL23" s="43"/>
      <c r="AM23" s="43"/>
      <c r="AN23" s="43"/>
      <c r="AO23" s="43"/>
    </row>
    <row r="24" spans="1:41" x14ac:dyDescent="0.25">
      <c r="A24" s="32"/>
      <c r="B24" s="52">
        <v>7</v>
      </c>
      <c r="C24" s="55">
        <v>8</v>
      </c>
      <c r="D24" s="55">
        <v>9</v>
      </c>
      <c r="E24" s="55">
        <v>10</v>
      </c>
      <c r="F24" s="55">
        <v>11</v>
      </c>
      <c r="G24" s="55">
        <v>12</v>
      </c>
      <c r="H24" s="55">
        <v>13</v>
      </c>
      <c r="I24" s="32"/>
      <c r="J24" s="40">
        <v>0.39583333333333298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176"/>
      <c r="AG24" s="176"/>
      <c r="AH24" s="176"/>
      <c r="AI24" s="176"/>
      <c r="AJ24" s="176"/>
      <c r="AK24" s="42"/>
      <c r="AL24" s="42"/>
      <c r="AM24" s="42"/>
      <c r="AN24" s="42"/>
      <c r="AO24" s="42"/>
    </row>
    <row r="25" spans="1:41" x14ac:dyDescent="0.25">
      <c r="A25" s="32"/>
      <c r="B25" s="52">
        <v>14</v>
      </c>
      <c r="C25" s="55">
        <v>15</v>
      </c>
      <c r="D25" s="55">
        <v>16</v>
      </c>
      <c r="E25" s="55">
        <v>17</v>
      </c>
      <c r="F25" s="55">
        <v>18</v>
      </c>
      <c r="G25" s="55">
        <v>19</v>
      </c>
      <c r="H25" s="55">
        <v>20</v>
      </c>
      <c r="I25" s="32"/>
      <c r="J25" s="40">
        <v>0.41666666666666702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176"/>
      <c r="AG25" s="176"/>
      <c r="AH25" s="176"/>
      <c r="AI25" s="176"/>
      <c r="AJ25" s="176"/>
      <c r="AK25" s="42"/>
      <c r="AL25" s="42"/>
      <c r="AM25" s="42"/>
      <c r="AN25" s="42"/>
      <c r="AO25" s="42"/>
    </row>
    <row r="26" spans="1:41" x14ac:dyDescent="0.25">
      <c r="A26" s="32"/>
      <c r="B26" s="52">
        <v>21</v>
      </c>
      <c r="C26" s="55">
        <v>22</v>
      </c>
      <c r="D26" s="55">
        <v>23</v>
      </c>
      <c r="E26" s="55">
        <v>24</v>
      </c>
      <c r="F26" s="55">
        <v>25</v>
      </c>
      <c r="G26" s="55">
        <v>26</v>
      </c>
      <c r="H26" s="55">
        <v>27</v>
      </c>
      <c r="I26" s="32"/>
      <c r="J26" s="40">
        <v>0.4375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176"/>
      <c r="AG26" s="176"/>
      <c r="AH26" s="176"/>
      <c r="AI26" s="176"/>
      <c r="AJ26" s="176"/>
      <c r="AK26" s="42"/>
      <c r="AL26" s="42"/>
      <c r="AM26" s="42"/>
      <c r="AN26" s="42"/>
      <c r="AO26" s="42"/>
    </row>
    <row r="27" spans="1:41" x14ac:dyDescent="0.25">
      <c r="A27" s="32"/>
      <c r="B27" s="52">
        <v>28</v>
      </c>
      <c r="C27" s="55">
        <v>29</v>
      </c>
      <c r="D27" s="46">
        <v>30</v>
      </c>
      <c r="E27" s="46">
        <v>31</v>
      </c>
      <c r="F27" s="46"/>
      <c r="G27" s="46"/>
      <c r="H27" s="46"/>
      <c r="I27" s="32"/>
      <c r="J27" s="40">
        <v>0.45833333333333298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176"/>
      <c r="AG27" s="176"/>
      <c r="AH27" s="176"/>
      <c r="AI27" s="176"/>
      <c r="AJ27" s="176"/>
      <c r="AK27" s="42"/>
      <c r="AL27" s="42"/>
      <c r="AM27" s="42"/>
      <c r="AN27" s="42"/>
      <c r="AO27" s="42"/>
    </row>
    <row r="28" spans="1:41" x14ac:dyDescent="0.25">
      <c r="A28" s="32"/>
      <c r="B28" s="45"/>
      <c r="C28" s="46"/>
      <c r="D28" s="46"/>
      <c r="E28" s="46"/>
      <c r="F28" s="46"/>
      <c r="G28" s="46"/>
      <c r="H28" s="46"/>
      <c r="I28" s="32"/>
      <c r="J28" s="40">
        <v>0.47916666666666702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176"/>
      <c r="AG28" s="176"/>
      <c r="AH28" s="176"/>
      <c r="AI28" s="176"/>
      <c r="AJ28" s="176"/>
      <c r="AK28" s="42"/>
      <c r="AL28" s="42"/>
      <c r="AM28" s="42"/>
      <c r="AN28" s="42"/>
      <c r="AO28" s="42"/>
    </row>
    <row r="29" spans="1:41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176"/>
      <c r="AG29" s="176"/>
      <c r="AH29" s="176"/>
      <c r="AI29" s="176"/>
      <c r="AJ29" s="176"/>
      <c r="AK29" s="42"/>
      <c r="AL29" s="42"/>
      <c r="AM29" s="42"/>
      <c r="AN29" s="42"/>
      <c r="AO29" s="42"/>
    </row>
    <row r="30" spans="1:41" x14ac:dyDescent="0.25">
      <c r="A30" s="32"/>
      <c r="B30" s="172" t="s">
        <v>574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176"/>
      <c r="AG30" s="176"/>
      <c r="AH30" s="176"/>
      <c r="AI30" s="176"/>
      <c r="AJ30" s="176"/>
      <c r="AK30" s="42"/>
      <c r="AL30" s="42"/>
      <c r="AM30" s="42"/>
      <c r="AN30" s="42"/>
      <c r="AO30" s="42"/>
    </row>
    <row r="31" spans="1:41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176"/>
      <c r="AG31" s="176"/>
      <c r="AH31" s="176"/>
      <c r="AI31" s="176"/>
      <c r="AJ31" s="176"/>
      <c r="AK31" s="43"/>
      <c r="AL31" s="43"/>
      <c r="AM31" s="43"/>
      <c r="AN31" s="43"/>
      <c r="AO31" s="43"/>
    </row>
    <row r="32" spans="1:41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176"/>
      <c r="AG32" s="176"/>
      <c r="AH32" s="176"/>
      <c r="AI32" s="176"/>
      <c r="AJ32" s="176"/>
      <c r="AK32" s="43"/>
      <c r="AL32" s="43"/>
      <c r="AM32" s="43"/>
      <c r="AN32" s="43"/>
      <c r="AO32" s="43"/>
    </row>
    <row r="33" spans="1:41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176"/>
      <c r="AG33" s="176"/>
      <c r="AH33" s="176"/>
      <c r="AI33" s="176"/>
      <c r="AJ33" s="176"/>
      <c r="AK33" s="43"/>
      <c r="AL33" s="43"/>
      <c r="AM33" s="43"/>
      <c r="AN33" s="43"/>
      <c r="AO33" s="43"/>
    </row>
    <row r="34" spans="1:41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176"/>
      <c r="AG34" s="176"/>
      <c r="AH34" s="176"/>
      <c r="AI34" s="176"/>
      <c r="AJ34" s="176"/>
      <c r="AK34" s="43"/>
      <c r="AL34" s="43"/>
      <c r="AM34" s="43"/>
      <c r="AN34" s="43"/>
      <c r="AO34" s="43"/>
    </row>
    <row r="35" spans="1:41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176"/>
      <c r="AG35" s="176"/>
      <c r="AH35" s="176"/>
      <c r="AI35" s="176"/>
      <c r="AJ35" s="176"/>
      <c r="AK35" s="43"/>
      <c r="AL35" s="43"/>
      <c r="AM35" s="43"/>
      <c r="AN35" s="43"/>
      <c r="AO35" s="43"/>
    </row>
    <row r="36" spans="1:41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176"/>
      <c r="AG36" s="176"/>
      <c r="AH36" s="176"/>
      <c r="AI36" s="176"/>
      <c r="AJ36" s="176"/>
      <c r="AK36" s="43"/>
      <c r="AL36" s="43"/>
      <c r="AM36" s="43"/>
      <c r="AN36" s="43"/>
      <c r="AO36" s="43"/>
    </row>
    <row r="37" spans="1:41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176"/>
      <c r="AG37" s="176"/>
      <c r="AH37" s="176"/>
      <c r="AI37" s="176"/>
      <c r="AJ37" s="176"/>
      <c r="AK37" s="43"/>
      <c r="AL37" s="43"/>
      <c r="AM37" s="43"/>
      <c r="AN37" s="43"/>
      <c r="AO37" s="43"/>
    </row>
    <row r="38" spans="1:41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176"/>
      <c r="AG38" s="176"/>
      <c r="AH38" s="176"/>
      <c r="AI38" s="176"/>
      <c r="AJ38" s="176"/>
      <c r="AK38" s="43"/>
      <c r="AL38" s="43"/>
      <c r="AM38" s="43"/>
      <c r="AN38" s="43"/>
      <c r="AO38" s="43"/>
    </row>
    <row r="39" spans="1:41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176"/>
      <c r="AG39" s="176"/>
      <c r="AH39" s="176"/>
      <c r="AI39" s="176"/>
      <c r="AJ39" s="176"/>
      <c r="AK39" s="43"/>
      <c r="AL39" s="43"/>
      <c r="AM39" s="43"/>
      <c r="AN39" s="43"/>
      <c r="AO39" s="43"/>
    </row>
    <row r="40" spans="1:41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176"/>
      <c r="AG40" s="176"/>
      <c r="AH40" s="176"/>
      <c r="AI40" s="176"/>
      <c r="AJ40" s="176"/>
      <c r="AK40" s="43"/>
      <c r="AL40" s="43"/>
      <c r="AM40" s="43"/>
      <c r="AN40" s="43"/>
      <c r="AO40" s="43"/>
    </row>
    <row r="41" spans="1:41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177"/>
      <c r="AG41" s="177"/>
      <c r="AH41" s="177"/>
      <c r="AI41" s="177"/>
      <c r="AJ41" s="177"/>
      <c r="AK41" s="43"/>
      <c r="AL41" s="43"/>
      <c r="AM41" s="43"/>
      <c r="AN41" s="43"/>
      <c r="AO41" s="43"/>
    </row>
    <row r="42" spans="1:41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</row>
    <row r="44" spans="1:41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</row>
    <row r="45" spans="1:41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</row>
    <row r="46" spans="1:41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31">
    <mergeCell ref="AF21:AF41"/>
    <mergeCell ref="AG21:AG41"/>
    <mergeCell ref="AH21:AH41"/>
    <mergeCell ref="AI21:AI41"/>
    <mergeCell ref="AJ21:AJ41"/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</mergeCells>
  <conditionalFormatting sqref="K2:AO4">
    <cfRule type="expression" dxfId="18" priority="2">
      <formula>K$4&lt;&gt;""</formula>
    </cfRule>
  </conditionalFormatting>
  <conditionalFormatting sqref="B23:H28">
    <cfRule type="expression" dxfId="17" priority="1">
      <formula>VLOOKUP(DATE(2018,10,B23),feriados,2)&lt;&gt;0</formula>
    </cfRule>
  </conditionalFormatting>
  <hyperlinks>
    <hyperlink ref="B4:I4" r:id="rId1" display="¿Tienes una consulta o comentario?"/>
    <hyperlink ref="C23" location="Oct!K2" display="Oct!K2"/>
    <hyperlink ref="D23" location="Oct!L2" display="Oct!L2"/>
    <hyperlink ref="E23" location="Oct!M2" display="Oct!M2"/>
    <hyperlink ref="F23" location="Oct!N2" display="Oct!N2"/>
    <hyperlink ref="G23" location="Oct!O2" display="Oct!O2"/>
    <hyperlink ref="H23" location="Oct!P2" display="Oct!P2"/>
    <hyperlink ref="B24" location="Oct!Q2" display="Oct!Q2"/>
    <hyperlink ref="C24" location="Oct!R2" display="Oct!R2"/>
    <hyperlink ref="D24" location="Oct!S2" display="Oct!S2"/>
    <hyperlink ref="E24" location="Oct!T2" display="Oct!T2"/>
    <hyperlink ref="F24" location="Oct!U2" display="Oct!U2"/>
    <hyperlink ref="G24" location="Oct!V2" display="Oct!V2"/>
    <hyperlink ref="H24" location="Oct!W2" display="Oct!W2"/>
    <hyperlink ref="B25" location="Oct!X2" display="Oct!X2"/>
    <hyperlink ref="C25" location="Oct!Y2" display="Oct!Y2"/>
    <hyperlink ref="D25" location="Oct!Z2" display="Oct!Z2"/>
    <hyperlink ref="E25" location="Oct!AA2" display="Oct!AA2"/>
    <hyperlink ref="F25" location="Oct!AB2" display="Oct!AB2"/>
    <hyperlink ref="G25" location="Oct!AC2" display="Oct!AC2"/>
    <hyperlink ref="H25" location="Oct!AD2" display="Oct!AD2"/>
    <hyperlink ref="B26" location="Oct!AE2" display="Oct!AE2"/>
    <hyperlink ref="C26" location="Oct!AF2" display="Oct!AF2"/>
    <hyperlink ref="D26" location="Oct!AG2" display="Oct!AG2"/>
    <hyperlink ref="E26" location="Oct!AH2" display="Oct!AH2"/>
    <hyperlink ref="F26" location="Oct!AI2" display="Oct!AI2"/>
    <hyperlink ref="G26" location="Oct!AJ2" display="Oct!AJ2"/>
    <hyperlink ref="H26" location="Oct!AK2" display="Oct!AK2"/>
    <hyperlink ref="B27" location="Oct!AL2" display="Oct!AL2"/>
    <hyperlink ref="C27" location="Oct!AM2" display="Oct!AM2"/>
    <hyperlink ref="D27" location="Oct!AN2" display="Oct!AN2"/>
    <hyperlink ref="E27" location="Oct!AO2" display="Oct!AO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showGridLines="0" zoomScaleNormal="100" workbookViewId="0">
      <pane xSplit="10" ySplit="4" topLeftCell="K5" activePane="bottomRight" state="frozen"/>
      <selection activeCell="K4" sqref="K4"/>
      <selection pane="topRight" activeCell="K4" sqref="K4"/>
      <selection pane="bottomLeft" activeCell="K4" sqref="K4"/>
      <selection pane="bottomRight" activeCell="B4" sqref="B4:J4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0" width="35.7109375" customWidth="1"/>
    <col min="44" max="44" width="11.42578125" customWidth="1"/>
  </cols>
  <sheetData>
    <row r="1" spans="1:40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43405</v>
      </c>
      <c r="L1" s="35">
        <v>43406</v>
      </c>
      <c r="M1" s="35">
        <v>43407</v>
      </c>
      <c r="N1" s="35">
        <v>43408</v>
      </c>
      <c r="O1" s="35">
        <v>43409</v>
      </c>
      <c r="P1" s="35">
        <v>43410</v>
      </c>
      <c r="Q1" s="35">
        <v>43411</v>
      </c>
      <c r="R1" s="35">
        <v>43412</v>
      </c>
      <c r="S1" s="35">
        <v>43413</v>
      </c>
      <c r="T1" s="35">
        <v>43414</v>
      </c>
      <c r="U1" s="35">
        <v>43415</v>
      </c>
      <c r="V1" s="35">
        <v>43416</v>
      </c>
      <c r="W1" s="35">
        <v>43417</v>
      </c>
      <c r="X1" s="35">
        <v>43418</v>
      </c>
      <c r="Y1" s="35">
        <v>43419</v>
      </c>
      <c r="Z1" s="35">
        <v>43420</v>
      </c>
      <c r="AA1" s="35">
        <v>43421</v>
      </c>
      <c r="AB1" s="35">
        <v>43422</v>
      </c>
      <c r="AC1" s="35">
        <v>43423</v>
      </c>
      <c r="AD1" s="35">
        <v>43424</v>
      </c>
      <c r="AE1" s="35">
        <v>43425</v>
      </c>
      <c r="AF1" s="35">
        <v>43426</v>
      </c>
      <c r="AG1" s="35">
        <v>43427</v>
      </c>
      <c r="AH1" s="35">
        <v>43428</v>
      </c>
      <c r="AI1" s="35">
        <v>43429</v>
      </c>
      <c r="AJ1" s="35">
        <v>43430</v>
      </c>
      <c r="AK1" s="35">
        <v>43431</v>
      </c>
      <c r="AL1" s="35">
        <v>43432</v>
      </c>
      <c r="AM1" s="35">
        <v>43433</v>
      </c>
      <c r="AN1" s="35">
        <v>43434</v>
      </c>
    </row>
    <row r="2" spans="1:40" ht="36" customHeight="1" x14ac:dyDescent="0.4">
      <c r="A2" s="32"/>
      <c r="B2" s="162" t="s">
        <v>575</v>
      </c>
      <c r="C2" s="163"/>
      <c r="D2" s="166" t="s">
        <v>32</v>
      </c>
      <c r="E2" s="167"/>
      <c r="F2" s="167"/>
      <c r="G2" s="167"/>
      <c r="H2" s="167"/>
      <c r="I2" s="167"/>
      <c r="J2" s="168"/>
      <c r="K2" s="36" t="s">
        <v>101</v>
      </c>
      <c r="L2" s="36" t="s">
        <v>102</v>
      </c>
      <c r="M2" s="36" t="s">
        <v>103</v>
      </c>
      <c r="N2" s="37" t="s">
        <v>104</v>
      </c>
      <c r="O2" s="36" t="s">
        <v>105</v>
      </c>
      <c r="P2" s="36" t="s">
        <v>106</v>
      </c>
      <c r="Q2" s="36" t="s">
        <v>107</v>
      </c>
      <c r="R2" s="36" t="s">
        <v>108</v>
      </c>
      <c r="S2" s="36" t="s">
        <v>109</v>
      </c>
      <c r="T2" s="36" t="s">
        <v>110</v>
      </c>
      <c r="U2" s="37" t="s">
        <v>111</v>
      </c>
      <c r="V2" s="36" t="s">
        <v>112</v>
      </c>
      <c r="W2" s="36" t="s">
        <v>113</v>
      </c>
      <c r="X2" s="36" t="s">
        <v>114</v>
      </c>
      <c r="Y2" s="36" t="s">
        <v>115</v>
      </c>
      <c r="Z2" s="36" t="s">
        <v>116</v>
      </c>
      <c r="AA2" s="36" t="s">
        <v>117</v>
      </c>
      <c r="AB2" s="37" t="s">
        <v>118</v>
      </c>
      <c r="AC2" s="36" t="s">
        <v>119</v>
      </c>
      <c r="AD2" s="36" t="s">
        <v>120</v>
      </c>
      <c r="AE2" s="36" t="s">
        <v>121</v>
      </c>
      <c r="AF2" s="36" t="s">
        <v>122</v>
      </c>
      <c r="AG2" s="36" t="s">
        <v>123</v>
      </c>
      <c r="AH2" s="36" t="s">
        <v>124</v>
      </c>
      <c r="AI2" s="37" t="s">
        <v>125</v>
      </c>
      <c r="AJ2" s="36" t="s">
        <v>126</v>
      </c>
      <c r="AK2" s="36" t="s">
        <v>127</v>
      </c>
      <c r="AL2" s="36" t="s">
        <v>128</v>
      </c>
      <c r="AM2" s="36" t="s">
        <v>159</v>
      </c>
      <c r="AN2" s="36" t="s">
        <v>160</v>
      </c>
    </row>
    <row r="3" spans="1:40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576</v>
      </c>
      <c r="L3" s="38" t="s">
        <v>577</v>
      </c>
      <c r="M3" s="38" t="s">
        <v>578</v>
      </c>
      <c r="N3" s="38" t="s">
        <v>579</v>
      </c>
      <c r="O3" s="38" t="s">
        <v>580</v>
      </c>
      <c r="P3" s="38" t="s">
        <v>581</v>
      </c>
      <c r="Q3" s="38" t="s">
        <v>582</v>
      </c>
      <c r="R3" s="38" t="s">
        <v>583</v>
      </c>
      <c r="S3" s="38" t="s">
        <v>584</v>
      </c>
      <c r="T3" s="38" t="s">
        <v>585</v>
      </c>
      <c r="U3" s="38" t="s">
        <v>586</v>
      </c>
      <c r="V3" s="38" t="s">
        <v>587</v>
      </c>
      <c r="W3" s="38" t="s">
        <v>588</v>
      </c>
      <c r="X3" s="38" t="s">
        <v>589</v>
      </c>
      <c r="Y3" s="38" t="s">
        <v>590</v>
      </c>
      <c r="Z3" s="38" t="s">
        <v>591</v>
      </c>
      <c r="AA3" s="38" t="s">
        <v>592</v>
      </c>
      <c r="AB3" s="38" t="s">
        <v>593</v>
      </c>
      <c r="AC3" s="38" t="s">
        <v>594</v>
      </c>
      <c r="AD3" s="38" t="s">
        <v>595</v>
      </c>
      <c r="AE3" s="38" t="s">
        <v>596</v>
      </c>
      <c r="AF3" s="38" t="s">
        <v>597</v>
      </c>
      <c r="AG3" s="38" t="s">
        <v>598</v>
      </c>
      <c r="AH3" s="38" t="s">
        <v>599</v>
      </c>
      <c r="AI3" s="38" t="s">
        <v>600</v>
      </c>
      <c r="AJ3" s="38" t="s">
        <v>601</v>
      </c>
      <c r="AK3" s="38" t="s">
        <v>602</v>
      </c>
      <c r="AL3" s="38" t="s">
        <v>603</v>
      </c>
      <c r="AM3" s="38" t="s">
        <v>604</v>
      </c>
      <c r="AN3" s="38" t="s">
        <v>605</v>
      </c>
    </row>
    <row r="4" spans="1:40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N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/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</row>
    <row r="5" spans="1:40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</row>
    <row r="6" spans="1:40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</row>
    <row r="7" spans="1:40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</row>
    <row r="8" spans="1:40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</row>
    <row r="9" spans="1:40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</row>
    <row r="10" spans="1:40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</row>
    <row r="11" spans="1:40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</row>
    <row r="12" spans="1:40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</row>
    <row r="13" spans="1:40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</row>
    <row r="14" spans="1:40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0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</row>
    <row r="16" spans="1:40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</row>
    <row r="17" spans="1:40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</row>
    <row r="18" spans="1:40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</row>
    <row r="19" spans="1:40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</row>
    <row r="20" spans="1:40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</row>
    <row r="21" spans="1:40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2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x14ac:dyDescent="0.25">
      <c r="A23" s="32"/>
      <c r="B23" s="45"/>
      <c r="C23" s="51"/>
      <c r="D23" s="51"/>
      <c r="E23" s="51"/>
      <c r="F23" s="46">
        <v>1</v>
      </c>
      <c r="G23" s="46">
        <v>2</v>
      </c>
      <c r="H23" s="46">
        <v>3</v>
      </c>
      <c r="I23" s="32"/>
      <c r="J23" s="40">
        <v>0.375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2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x14ac:dyDescent="0.25">
      <c r="A24" s="32"/>
      <c r="B24" s="52">
        <v>4</v>
      </c>
      <c r="C24" s="46">
        <v>5</v>
      </c>
      <c r="D24" s="46">
        <v>6</v>
      </c>
      <c r="E24" s="46">
        <v>7</v>
      </c>
      <c r="F24" s="46">
        <v>8</v>
      </c>
      <c r="G24" s="46">
        <v>9</v>
      </c>
      <c r="H24" s="46">
        <v>10</v>
      </c>
      <c r="I24" s="32"/>
      <c r="J24" s="40">
        <v>0.39583333333333298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0" x14ac:dyDescent="0.25">
      <c r="A25" s="32"/>
      <c r="B25" s="52">
        <v>11</v>
      </c>
      <c r="C25" s="46">
        <v>12</v>
      </c>
      <c r="D25" s="46">
        <v>13</v>
      </c>
      <c r="E25" s="46">
        <v>14</v>
      </c>
      <c r="F25" s="46">
        <v>15</v>
      </c>
      <c r="G25" s="46">
        <v>16</v>
      </c>
      <c r="H25" s="46">
        <v>17</v>
      </c>
      <c r="I25" s="32"/>
      <c r="J25" s="40">
        <v>0.41666666666666702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</row>
    <row r="26" spans="1:40" x14ac:dyDescent="0.25">
      <c r="A26" s="32"/>
      <c r="B26" s="52">
        <v>18</v>
      </c>
      <c r="C26" s="46">
        <v>19</v>
      </c>
      <c r="D26" s="46">
        <v>20</v>
      </c>
      <c r="E26" s="46">
        <v>21</v>
      </c>
      <c r="F26" s="46">
        <v>22</v>
      </c>
      <c r="G26" s="46">
        <v>23</v>
      </c>
      <c r="H26" s="46">
        <v>24</v>
      </c>
      <c r="I26" s="32"/>
      <c r="J26" s="40">
        <v>0.4375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</row>
    <row r="27" spans="1:40" x14ac:dyDescent="0.25">
      <c r="A27" s="32"/>
      <c r="B27" s="52">
        <v>25</v>
      </c>
      <c r="C27" s="46">
        <v>26</v>
      </c>
      <c r="D27" s="46">
        <v>27</v>
      </c>
      <c r="E27" s="46">
        <v>28</v>
      </c>
      <c r="F27" s="46">
        <v>29</v>
      </c>
      <c r="G27" s="46">
        <v>30</v>
      </c>
      <c r="H27" s="51"/>
      <c r="I27" s="32"/>
      <c r="J27" s="40">
        <v>0.45833333333333298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</row>
    <row r="28" spans="1:40" x14ac:dyDescent="0.25">
      <c r="A28" s="32"/>
      <c r="B28" s="53"/>
      <c r="C28" s="51"/>
      <c r="D28" s="51"/>
      <c r="E28" s="51"/>
      <c r="F28" s="51"/>
      <c r="G28" s="51"/>
      <c r="H28" s="51"/>
      <c r="I28" s="32"/>
      <c r="J28" s="40">
        <v>0.47916666666666702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</row>
    <row r="29" spans="1:40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</row>
    <row r="30" spans="1:40" x14ac:dyDescent="0.25">
      <c r="A30" s="32"/>
      <c r="B30" s="172" t="s">
        <v>606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</row>
    <row r="31" spans="1:40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</row>
    <row r="32" spans="1:40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</row>
    <row r="33" spans="1:40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</row>
    <row r="34" spans="1:40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</row>
    <row r="35" spans="1:40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</row>
    <row r="36" spans="1:40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</row>
    <row r="37" spans="1:40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</row>
    <row r="38" spans="1:40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</row>
    <row r="39" spans="1:40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</row>
    <row r="40" spans="1:40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</row>
    <row r="41" spans="1:40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</row>
    <row r="42" spans="1:40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</row>
    <row r="43" spans="1:40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</row>
    <row r="44" spans="1:40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</row>
    <row r="45" spans="1:40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</row>
    <row r="46" spans="1:40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</row>
    <row r="47" spans="1:40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</row>
    <row r="48" spans="1:40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</row>
    <row r="49" spans="1:40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</row>
    <row r="50" spans="1:40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</row>
    <row r="51" spans="1:40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</row>
    <row r="52" spans="1:40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</row>
    <row r="53" spans="1:40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26"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</mergeCells>
  <conditionalFormatting sqref="K2:AN4">
    <cfRule type="expression" dxfId="16" priority="2">
      <formula>K$4&lt;&gt;""</formula>
    </cfRule>
  </conditionalFormatting>
  <conditionalFormatting sqref="B23:H28">
    <cfRule type="expression" dxfId="15" priority="1">
      <formula>VLOOKUP(DATE(2018,11,B23),feriados,2)&lt;&gt;0</formula>
    </cfRule>
  </conditionalFormatting>
  <hyperlinks>
    <hyperlink ref="B4:I4" r:id="rId1" display="¿Tienes una consulta o comentario?"/>
    <hyperlink ref="F23" location="Nov!K2" display="Nov!K2"/>
    <hyperlink ref="G23" location="Nov!L2" display="Nov!L2"/>
    <hyperlink ref="H23" location="Nov!M2" display="Nov!M2"/>
    <hyperlink ref="B24" location="Nov!N2" display="Nov!N2"/>
    <hyperlink ref="C24" location="Nov!O2" display="Nov!O2"/>
    <hyperlink ref="D24" location="Nov!P2" display="Nov!P2"/>
    <hyperlink ref="E24" location="Nov!Q2" display="Nov!Q2"/>
    <hyperlink ref="F24" location="Nov!R2" display="Nov!R2"/>
    <hyperlink ref="G24" location="Nov!S2" display="Nov!S2"/>
    <hyperlink ref="H24" location="Nov!T2" display="Nov!T2"/>
    <hyperlink ref="B25" location="Nov!U2" display="Nov!U2"/>
    <hyperlink ref="C25" location="Nov!V2" display="Nov!V2"/>
    <hyperlink ref="D25" location="Nov!W2" display="Nov!W2"/>
    <hyperlink ref="E25" location="Nov!X2" display="Nov!X2"/>
    <hyperlink ref="F25" location="Nov!Y2" display="Nov!Y2"/>
    <hyperlink ref="G25" location="Nov!Z2" display="Nov!Z2"/>
    <hyperlink ref="H25" location="Nov!AA2" display="Nov!AA2"/>
    <hyperlink ref="B26" location="Nov!AB2" display="Nov!AB2"/>
    <hyperlink ref="C26" location="Nov!AC2" display="Nov!AC2"/>
    <hyperlink ref="D26" location="Nov!AD2" display="Nov!AD2"/>
    <hyperlink ref="E26" location="Nov!AE2" display="Nov!AE2"/>
    <hyperlink ref="F26" location="Nov!AF2" display="Nov!AF2"/>
    <hyperlink ref="G26" location="Nov!AG2" display="Nov!AG2"/>
    <hyperlink ref="H26" location="Nov!AH2" display="Nov!AH2"/>
    <hyperlink ref="B27" location="Nov!AI2" display="Nov!AI2"/>
    <hyperlink ref="C27" location="Nov!AJ2" display="Nov!AJ2"/>
    <hyperlink ref="D27" location="Nov!AK2" display="Nov!AK2"/>
    <hyperlink ref="E27" location="Nov!AL2" display="Nov!AL2"/>
    <hyperlink ref="F27" location="Nov!AM2" display="Nov!AM2"/>
    <hyperlink ref="G27" location="Nov!AN2" display="Nov!AN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zoomScaleNormal="100" workbookViewId="0">
      <pane xSplit="10" ySplit="4" topLeftCell="K5" activePane="bottomRight" state="frozen"/>
      <selection activeCell="K4" sqref="K4"/>
      <selection pane="topRight" activeCell="K4" sqref="K4"/>
      <selection pane="bottomLeft" activeCell="K4" sqref="K4"/>
      <selection pane="bottomRight" activeCell="B4" sqref="B4:J4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1" width="35.7109375" customWidth="1"/>
    <col min="45" max="45" width="11.42578125" customWidth="1"/>
  </cols>
  <sheetData>
    <row r="1" spans="1:41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43435</v>
      </c>
      <c r="L1" s="35">
        <v>43436</v>
      </c>
      <c r="M1" s="35">
        <v>43437</v>
      </c>
      <c r="N1" s="35">
        <v>43438</v>
      </c>
      <c r="O1" s="35">
        <v>43439</v>
      </c>
      <c r="P1" s="35">
        <v>43440</v>
      </c>
      <c r="Q1" s="35">
        <v>43441</v>
      </c>
      <c r="R1" s="35">
        <v>43442</v>
      </c>
      <c r="S1" s="35">
        <v>43443</v>
      </c>
      <c r="T1" s="35">
        <v>43444</v>
      </c>
      <c r="U1" s="35">
        <v>43445</v>
      </c>
      <c r="V1" s="35">
        <v>43446</v>
      </c>
      <c r="W1" s="35">
        <v>43447</v>
      </c>
      <c r="X1" s="35">
        <v>43448</v>
      </c>
      <c r="Y1" s="35">
        <v>43449</v>
      </c>
      <c r="Z1" s="35">
        <v>43450</v>
      </c>
      <c r="AA1" s="35">
        <v>43451</v>
      </c>
      <c r="AB1" s="35">
        <v>43452</v>
      </c>
      <c r="AC1" s="35">
        <v>43453</v>
      </c>
      <c r="AD1" s="35">
        <v>43454</v>
      </c>
      <c r="AE1" s="35">
        <v>43455</v>
      </c>
      <c r="AF1" s="35">
        <v>43456</v>
      </c>
      <c r="AG1" s="35">
        <v>43457</v>
      </c>
      <c r="AH1" s="35">
        <v>43458</v>
      </c>
      <c r="AI1" s="35">
        <v>43459</v>
      </c>
      <c r="AJ1" s="35">
        <v>43460</v>
      </c>
      <c r="AK1" s="35">
        <v>43461</v>
      </c>
      <c r="AL1" s="35">
        <v>43462</v>
      </c>
      <c r="AM1" s="35">
        <v>43463</v>
      </c>
      <c r="AN1" s="35">
        <v>43464</v>
      </c>
      <c r="AO1" s="35">
        <v>43465</v>
      </c>
    </row>
    <row r="2" spans="1:41" ht="36" customHeight="1" x14ac:dyDescent="0.4">
      <c r="A2" s="32"/>
      <c r="B2" s="162" t="s">
        <v>607</v>
      </c>
      <c r="C2" s="163"/>
      <c r="D2" s="166" t="s">
        <v>33</v>
      </c>
      <c r="E2" s="167"/>
      <c r="F2" s="167"/>
      <c r="G2" s="167"/>
      <c r="H2" s="167"/>
      <c r="I2" s="167"/>
      <c r="J2" s="168"/>
      <c r="K2" s="36" t="s">
        <v>481</v>
      </c>
      <c r="L2" s="37" t="s">
        <v>482</v>
      </c>
      <c r="M2" s="36" t="s">
        <v>483</v>
      </c>
      <c r="N2" s="36" t="s">
        <v>484</v>
      </c>
      <c r="O2" s="36" t="s">
        <v>485</v>
      </c>
      <c r="P2" s="36" t="s">
        <v>486</v>
      </c>
      <c r="Q2" s="36" t="s">
        <v>487</v>
      </c>
      <c r="R2" s="36" t="s">
        <v>488</v>
      </c>
      <c r="S2" s="37" t="s">
        <v>489</v>
      </c>
      <c r="T2" s="36" t="s">
        <v>490</v>
      </c>
      <c r="U2" s="36" t="s">
        <v>491</v>
      </c>
      <c r="V2" s="36" t="s">
        <v>492</v>
      </c>
      <c r="W2" s="36" t="s">
        <v>493</v>
      </c>
      <c r="X2" s="36" t="s">
        <v>494</v>
      </c>
      <c r="Y2" s="36" t="s">
        <v>495</v>
      </c>
      <c r="Z2" s="37" t="s">
        <v>496</v>
      </c>
      <c r="AA2" s="36" t="s">
        <v>497</v>
      </c>
      <c r="AB2" s="36" t="s">
        <v>498</v>
      </c>
      <c r="AC2" s="36" t="s">
        <v>499</v>
      </c>
      <c r="AD2" s="36" t="s">
        <v>500</v>
      </c>
      <c r="AE2" s="36" t="s">
        <v>501</v>
      </c>
      <c r="AF2" s="36" t="s">
        <v>502</v>
      </c>
      <c r="AG2" s="37" t="s">
        <v>503</v>
      </c>
      <c r="AH2" s="36" t="s">
        <v>504</v>
      </c>
      <c r="AI2" s="36" t="s">
        <v>505</v>
      </c>
      <c r="AJ2" s="36" t="s">
        <v>506</v>
      </c>
      <c r="AK2" s="36" t="s">
        <v>507</v>
      </c>
      <c r="AL2" s="36" t="s">
        <v>508</v>
      </c>
      <c r="AM2" s="36" t="s">
        <v>509</v>
      </c>
      <c r="AN2" s="37" t="s">
        <v>510</v>
      </c>
      <c r="AO2" s="36" t="s">
        <v>608</v>
      </c>
    </row>
    <row r="3" spans="1:41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609</v>
      </c>
      <c r="L3" s="38" t="s">
        <v>610</v>
      </c>
      <c r="M3" s="38" t="s">
        <v>611</v>
      </c>
      <c r="N3" s="38" t="s">
        <v>612</v>
      </c>
      <c r="O3" s="38" t="s">
        <v>613</v>
      </c>
      <c r="P3" s="38" t="s">
        <v>614</v>
      </c>
      <c r="Q3" s="38" t="s">
        <v>615</v>
      </c>
      <c r="R3" s="38" t="s">
        <v>616</v>
      </c>
      <c r="S3" s="38" t="s">
        <v>617</v>
      </c>
      <c r="T3" s="38" t="s">
        <v>618</v>
      </c>
      <c r="U3" s="38" t="s">
        <v>619</v>
      </c>
      <c r="V3" s="38" t="s">
        <v>620</v>
      </c>
      <c r="W3" s="38" t="s">
        <v>621</v>
      </c>
      <c r="X3" s="38" t="s">
        <v>622</v>
      </c>
      <c r="Y3" s="38" t="s">
        <v>623</v>
      </c>
      <c r="Z3" s="38" t="s">
        <v>624</v>
      </c>
      <c r="AA3" s="38" t="s">
        <v>625</v>
      </c>
      <c r="AB3" s="38" t="s">
        <v>626</v>
      </c>
      <c r="AC3" s="38" t="s">
        <v>627</v>
      </c>
      <c r="AD3" s="38" t="s">
        <v>628</v>
      </c>
      <c r="AE3" s="38" t="s">
        <v>629</v>
      </c>
      <c r="AF3" s="38" t="s">
        <v>630</v>
      </c>
      <c r="AG3" s="38" t="s">
        <v>631</v>
      </c>
      <c r="AH3" s="38" t="s">
        <v>632</v>
      </c>
      <c r="AI3" s="38" t="s">
        <v>633</v>
      </c>
      <c r="AJ3" s="38" t="s">
        <v>634</v>
      </c>
      <c r="AK3" s="38" t="s">
        <v>635</v>
      </c>
      <c r="AL3" s="38" t="s">
        <v>636</v>
      </c>
      <c r="AM3" s="38" t="s">
        <v>637</v>
      </c>
      <c r="AN3" s="38" t="s">
        <v>638</v>
      </c>
      <c r="AO3" s="38" t="s">
        <v>639</v>
      </c>
    </row>
    <row r="4" spans="1:41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O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>Navidad</v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  <c r="AO4" s="54" t="str">
        <f t="shared" si="0"/>
        <v/>
      </c>
    </row>
    <row r="5" spans="1:41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</row>
    <row r="7" spans="1:41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</row>
    <row r="8" spans="1:41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spans="1:41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</row>
    <row r="10" spans="1:41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pans="1:41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41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</row>
    <row r="13" spans="1:41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</row>
    <row r="14" spans="1:41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</row>
    <row r="15" spans="1:41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spans="1:41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spans="1:41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spans="1:41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1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</row>
    <row r="20" spans="1:41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</row>
    <row r="21" spans="1:4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</row>
    <row r="22" spans="1:41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2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</row>
    <row r="23" spans="1:41" x14ac:dyDescent="0.25">
      <c r="A23" s="32"/>
      <c r="B23" s="45"/>
      <c r="C23" s="51"/>
      <c r="D23" s="51"/>
      <c r="E23" s="51"/>
      <c r="F23" s="51"/>
      <c r="G23" s="51"/>
      <c r="H23" s="46">
        <v>1</v>
      </c>
      <c r="I23" s="32"/>
      <c r="J23" s="40">
        <v>0.375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2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</row>
    <row r="24" spans="1:41" x14ac:dyDescent="0.25">
      <c r="A24" s="32"/>
      <c r="B24" s="52">
        <v>2</v>
      </c>
      <c r="C24" s="46">
        <v>3</v>
      </c>
      <c r="D24" s="46">
        <v>4</v>
      </c>
      <c r="E24" s="46">
        <v>5</v>
      </c>
      <c r="F24" s="46">
        <v>6</v>
      </c>
      <c r="G24" s="46">
        <v>7</v>
      </c>
      <c r="H24" s="46">
        <v>8</v>
      </c>
      <c r="I24" s="32"/>
      <c r="J24" s="40">
        <v>0.39583333333333298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</row>
    <row r="25" spans="1:41" x14ac:dyDescent="0.25">
      <c r="A25" s="32"/>
      <c r="B25" s="52">
        <v>9</v>
      </c>
      <c r="C25" s="46">
        <v>10</v>
      </c>
      <c r="D25" s="46">
        <v>11</v>
      </c>
      <c r="E25" s="46">
        <v>12</v>
      </c>
      <c r="F25" s="46">
        <v>13</v>
      </c>
      <c r="G25" s="46">
        <v>14</v>
      </c>
      <c r="H25" s="46">
        <v>15</v>
      </c>
      <c r="I25" s="32"/>
      <c r="J25" s="40">
        <v>0.41666666666666702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</row>
    <row r="26" spans="1:41" x14ac:dyDescent="0.25">
      <c r="A26" s="32"/>
      <c r="B26" s="52">
        <v>16</v>
      </c>
      <c r="C26" s="46">
        <v>17</v>
      </c>
      <c r="D26" s="46">
        <v>18</v>
      </c>
      <c r="E26" s="46">
        <v>19</v>
      </c>
      <c r="F26" s="46">
        <v>20</v>
      </c>
      <c r="G26" s="46">
        <v>21</v>
      </c>
      <c r="H26" s="46">
        <v>22</v>
      </c>
      <c r="I26" s="32"/>
      <c r="J26" s="40">
        <v>0.4375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</row>
    <row r="27" spans="1:41" x14ac:dyDescent="0.25">
      <c r="A27" s="32"/>
      <c r="B27" s="52">
        <v>23</v>
      </c>
      <c r="C27" s="46">
        <v>24</v>
      </c>
      <c r="D27" s="46">
        <v>25</v>
      </c>
      <c r="E27" s="46">
        <v>26</v>
      </c>
      <c r="F27" s="46">
        <v>27</v>
      </c>
      <c r="G27" s="46">
        <v>28</v>
      </c>
      <c r="H27" s="46">
        <v>29</v>
      </c>
      <c r="I27" s="32"/>
      <c r="J27" s="40">
        <v>0.45833333333333298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</row>
    <row r="28" spans="1:41" x14ac:dyDescent="0.25">
      <c r="A28" s="32"/>
      <c r="B28" s="52">
        <v>30</v>
      </c>
      <c r="C28" s="46">
        <v>31</v>
      </c>
      <c r="D28" s="51"/>
      <c r="E28" s="51"/>
      <c r="F28" s="51"/>
      <c r="G28" s="51"/>
      <c r="H28" s="51"/>
      <c r="I28" s="32"/>
      <c r="J28" s="40">
        <v>0.47916666666666702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</row>
    <row r="29" spans="1:4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</row>
    <row r="30" spans="1:41" x14ac:dyDescent="0.25">
      <c r="A30" s="32"/>
      <c r="B30" s="172" t="s">
        <v>640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</row>
    <row r="31" spans="1:41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</row>
    <row r="32" spans="1:41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</row>
    <row r="33" spans="1:41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</row>
    <row r="34" spans="1:41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</row>
    <row r="35" spans="1:41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</row>
    <row r="36" spans="1:41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</row>
    <row r="37" spans="1:41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</row>
    <row r="38" spans="1:41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</row>
    <row r="39" spans="1:41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</row>
    <row r="40" spans="1:41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</row>
    <row r="41" spans="1:41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</row>
    <row r="42" spans="1:41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</row>
    <row r="44" spans="1:41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</row>
    <row r="45" spans="1:41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</row>
    <row r="46" spans="1:41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26"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</mergeCells>
  <conditionalFormatting sqref="K2:AO4">
    <cfRule type="expression" dxfId="14" priority="2">
      <formula>K$4&lt;&gt;""</formula>
    </cfRule>
  </conditionalFormatting>
  <conditionalFormatting sqref="B23:H28">
    <cfRule type="expression" dxfId="13" priority="1">
      <formula>VLOOKUP(DATE(2018,12,B23),feriados,2)&lt;&gt;0</formula>
    </cfRule>
  </conditionalFormatting>
  <hyperlinks>
    <hyperlink ref="B4:I4" r:id="rId1" display="¿Tienes una consulta o comentario?"/>
    <hyperlink ref="H23" location="Dic!K2" display="Dic!K2"/>
    <hyperlink ref="B24" location="Dic!L2" display="Dic!L2"/>
    <hyperlink ref="C24" location="Dic!M2" display="Dic!M2"/>
    <hyperlink ref="D24" location="Dic!N2" display="Dic!N2"/>
    <hyperlink ref="E24" location="Dic!O2" display="Dic!O2"/>
    <hyperlink ref="F24" location="Dic!P2" display="Dic!P2"/>
    <hyperlink ref="G24" location="Dic!Q2" display="Dic!Q2"/>
    <hyperlink ref="H24" location="Dic!R2" display="Dic!R2"/>
    <hyperlink ref="B25" location="Dic!S2" display="Dic!S2"/>
    <hyperlink ref="C25" location="Dic!T2" display="Dic!T2"/>
    <hyperlink ref="D25" location="Dic!U2" display="Dic!U2"/>
    <hyperlink ref="E25" location="Dic!V2" display="Dic!V2"/>
    <hyperlink ref="F25" location="Dic!W2" display="Dic!W2"/>
    <hyperlink ref="G25" location="Dic!X2" display="Dic!X2"/>
    <hyperlink ref="H25" location="Dic!Y2" display="Dic!Y2"/>
    <hyperlink ref="B26" location="Dic!Z2" display="Dic!Z2"/>
    <hyperlink ref="C26" location="Dic!AA2" display="Dic!AA2"/>
    <hyperlink ref="D26" location="Dic!AB2" display="Dic!AB2"/>
    <hyperlink ref="E26" location="Dic!AC2" display="Dic!AC2"/>
    <hyperlink ref="F26" location="Dic!AD2" display="Dic!AD2"/>
    <hyperlink ref="G26" location="Dic!AE2" display="Dic!AE2"/>
    <hyperlink ref="H26" location="Dic!AF2" display="Dic!AF2"/>
    <hyperlink ref="B27" location="Dic!AH2" display="Dic!AH2"/>
    <hyperlink ref="C27" location="Dic!AH2" display="Dic!AH2"/>
    <hyperlink ref="D27" location="Dic!AI2" display="Dic!AI2"/>
    <hyperlink ref="E27" location="Dic!AJ2" display="Dic!AJ2"/>
    <hyperlink ref="F27" location="Dic!AK2" display="Dic!AK2"/>
    <hyperlink ref="G27" location="Dic!AL2" display="Dic!AL2"/>
    <hyperlink ref="H27" location="Dic!AM2" display="Dic!AM2"/>
    <hyperlink ref="B28" location="Dic!AN2" display="Dic!AN2"/>
    <hyperlink ref="C28" location="Dic!AO2" display="Dic!AO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3"/>
  <sheetViews>
    <sheetView showGridLines="0" workbookViewId="0">
      <selection activeCell="AM1" sqref="AM1:AW1"/>
    </sheetView>
  </sheetViews>
  <sheetFormatPr baseColWidth="10" defaultRowHeight="15" x14ac:dyDescent="0.25"/>
  <cols>
    <col min="1" max="8" width="3.5703125" customWidth="1"/>
    <col min="9" max="9" width="1.28515625" customWidth="1"/>
    <col min="10" max="16" width="3.5703125" customWidth="1"/>
    <col min="17" max="17" width="1.28515625" customWidth="1"/>
    <col min="18" max="24" width="3.5703125" customWidth="1"/>
    <col min="25" max="25" width="1.28515625" customWidth="1"/>
    <col min="26" max="32" width="3.5703125" customWidth="1"/>
    <col min="33" max="33" width="1.28515625" customWidth="1"/>
    <col min="34" max="40" width="3.5703125" customWidth="1"/>
    <col min="41" max="41" width="1.28515625" customWidth="1"/>
    <col min="42" max="48" width="3.5703125" customWidth="1"/>
    <col min="49" max="49" width="1.140625" customWidth="1"/>
  </cols>
  <sheetData>
    <row r="1" spans="2:49" s="61" customFormat="1" ht="52.5" customHeight="1" x14ac:dyDescent="0.5">
      <c r="B1" s="59" t="s">
        <v>641</v>
      </c>
      <c r="C1" s="60"/>
      <c r="D1" s="60"/>
      <c r="E1" s="60"/>
      <c r="F1" s="60"/>
      <c r="G1" s="60"/>
      <c r="H1" s="60"/>
      <c r="AM1" s="217" t="s">
        <v>3</v>
      </c>
      <c r="AN1" s="217"/>
      <c r="AO1" s="217"/>
      <c r="AP1" s="217"/>
      <c r="AQ1" s="217"/>
      <c r="AR1" s="217"/>
      <c r="AS1" s="217"/>
      <c r="AT1" s="217"/>
      <c r="AU1" s="217"/>
      <c r="AV1" s="217"/>
      <c r="AW1" s="217"/>
    </row>
    <row r="2" spans="2:49" ht="9" customHeight="1" x14ac:dyDescent="0.25">
      <c r="B2" s="60"/>
      <c r="C2" s="60"/>
      <c r="D2" s="60"/>
      <c r="E2" s="60"/>
      <c r="F2" s="60"/>
      <c r="G2" s="60"/>
      <c r="H2" s="60"/>
    </row>
    <row r="3" spans="2:49" ht="6" customHeight="1" x14ac:dyDescent="0.25"/>
    <row r="4" spans="2:49" ht="21" x14ac:dyDescent="0.25">
      <c r="B4" s="62">
        <v>1</v>
      </c>
      <c r="C4" s="216" t="s">
        <v>18</v>
      </c>
      <c r="D4" s="216"/>
      <c r="E4" s="216"/>
      <c r="F4" s="216"/>
      <c r="G4" s="216"/>
      <c r="H4" s="216"/>
      <c r="J4" s="62">
        <v>2</v>
      </c>
      <c r="K4" s="216" t="s">
        <v>19</v>
      </c>
      <c r="L4" s="216"/>
      <c r="M4" s="216"/>
      <c r="N4" s="216"/>
      <c r="O4" s="216"/>
      <c r="P4" s="216"/>
      <c r="R4" s="62">
        <v>3</v>
      </c>
      <c r="S4" s="216" t="s">
        <v>20</v>
      </c>
      <c r="T4" s="216"/>
      <c r="U4" s="216"/>
      <c r="V4" s="216"/>
      <c r="W4" s="216"/>
      <c r="X4" s="216"/>
      <c r="Z4" s="62">
        <v>4</v>
      </c>
      <c r="AA4" s="216" t="s">
        <v>22</v>
      </c>
      <c r="AB4" s="216"/>
      <c r="AC4" s="216"/>
      <c r="AD4" s="216"/>
      <c r="AE4" s="216"/>
      <c r="AF4" s="216"/>
      <c r="AH4" s="62">
        <v>5</v>
      </c>
      <c r="AI4" s="216" t="s">
        <v>23</v>
      </c>
      <c r="AJ4" s="216"/>
      <c r="AK4" s="216"/>
      <c r="AL4" s="216"/>
      <c r="AM4" s="216"/>
      <c r="AN4" s="216"/>
      <c r="AP4" s="62">
        <v>6</v>
      </c>
      <c r="AQ4" s="216" t="s">
        <v>24</v>
      </c>
      <c r="AR4" s="216"/>
      <c r="AS4" s="216"/>
      <c r="AT4" s="216"/>
      <c r="AU4" s="216"/>
      <c r="AV4" s="216"/>
    </row>
    <row r="5" spans="2:49" ht="4.5" customHeight="1" x14ac:dyDescent="0.25"/>
    <row r="6" spans="2:49" x14ac:dyDescent="0.25">
      <c r="B6" s="44" t="s">
        <v>4</v>
      </c>
      <c r="C6" s="44" t="s">
        <v>5</v>
      </c>
      <c r="D6" s="44" t="s">
        <v>6</v>
      </c>
      <c r="E6" s="44" t="s">
        <v>6</v>
      </c>
      <c r="F6" s="44" t="s">
        <v>7</v>
      </c>
      <c r="G6" s="44" t="s">
        <v>8</v>
      </c>
      <c r="H6" s="44" t="s">
        <v>9</v>
      </c>
      <c r="J6" s="44" t="s">
        <v>4</v>
      </c>
      <c r="K6" s="44" t="s">
        <v>5</v>
      </c>
      <c r="L6" s="44" t="s">
        <v>6</v>
      </c>
      <c r="M6" s="44" t="s">
        <v>6</v>
      </c>
      <c r="N6" s="44" t="s">
        <v>7</v>
      </c>
      <c r="O6" s="44" t="s">
        <v>8</v>
      </c>
      <c r="P6" s="44" t="s">
        <v>9</v>
      </c>
      <c r="R6" s="44" t="s">
        <v>4</v>
      </c>
      <c r="S6" s="44" t="s">
        <v>5</v>
      </c>
      <c r="T6" s="44" t="s">
        <v>6</v>
      </c>
      <c r="U6" s="44" t="s">
        <v>6</v>
      </c>
      <c r="V6" s="44" t="s">
        <v>7</v>
      </c>
      <c r="W6" s="44" t="s">
        <v>8</v>
      </c>
      <c r="X6" s="44" t="s">
        <v>9</v>
      </c>
      <c r="Z6" s="44" t="s">
        <v>4</v>
      </c>
      <c r="AA6" s="44" t="s">
        <v>5</v>
      </c>
      <c r="AB6" s="44" t="s">
        <v>6</v>
      </c>
      <c r="AC6" s="44" t="s">
        <v>6</v>
      </c>
      <c r="AD6" s="44" t="s">
        <v>7</v>
      </c>
      <c r="AE6" s="44" t="s">
        <v>8</v>
      </c>
      <c r="AF6" s="44" t="s">
        <v>9</v>
      </c>
      <c r="AH6" s="44" t="s">
        <v>4</v>
      </c>
      <c r="AI6" s="44" t="s">
        <v>5</v>
      </c>
      <c r="AJ6" s="44" t="s">
        <v>6</v>
      </c>
      <c r="AK6" s="44" t="s">
        <v>6</v>
      </c>
      <c r="AL6" s="44" t="s">
        <v>7</v>
      </c>
      <c r="AM6" s="44" t="s">
        <v>8</v>
      </c>
      <c r="AN6" s="44" t="s">
        <v>9</v>
      </c>
      <c r="AP6" s="44" t="s">
        <v>4</v>
      </c>
      <c r="AQ6" s="44" t="s">
        <v>5</v>
      </c>
      <c r="AR6" s="44" t="s">
        <v>6</v>
      </c>
      <c r="AS6" s="44" t="s">
        <v>6</v>
      </c>
      <c r="AT6" s="44" t="s">
        <v>7</v>
      </c>
      <c r="AU6" s="44" t="s">
        <v>8</v>
      </c>
      <c r="AV6" s="44" t="s">
        <v>9</v>
      </c>
    </row>
    <row r="7" spans="2:49" x14ac:dyDescent="0.25">
      <c r="B7" s="45"/>
      <c r="C7" s="42">
        <v>1</v>
      </c>
      <c r="D7" s="42">
        <v>2</v>
      </c>
      <c r="E7" s="42">
        <v>3</v>
      </c>
      <c r="F7" s="42">
        <v>4</v>
      </c>
      <c r="G7" s="42">
        <v>5</v>
      </c>
      <c r="H7" s="42">
        <v>6</v>
      </c>
      <c r="J7" s="45"/>
      <c r="K7" s="51"/>
      <c r="L7" s="51"/>
      <c r="M7" s="51"/>
      <c r="N7" s="42">
        <v>1</v>
      </c>
      <c r="O7" s="42">
        <v>2</v>
      </c>
      <c r="P7" s="42">
        <v>3</v>
      </c>
      <c r="R7" s="45"/>
      <c r="S7" s="51"/>
      <c r="T7" s="51"/>
      <c r="U7" s="51"/>
      <c r="V7" s="42">
        <v>1</v>
      </c>
      <c r="W7" s="42">
        <v>2</v>
      </c>
      <c r="X7" s="42">
        <v>3</v>
      </c>
      <c r="Z7" s="42">
        <v>1</v>
      </c>
      <c r="AA7" s="42">
        <v>2</v>
      </c>
      <c r="AB7" s="42">
        <v>3</v>
      </c>
      <c r="AC7" s="42">
        <v>4</v>
      </c>
      <c r="AD7" s="42">
        <v>5</v>
      </c>
      <c r="AE7" s="42">
        <v>6</v>
      </c>
      <c r="AF7" s="42">
        <v>7</v>
      </c>
      <c r="AH7" s="45"/>
      <c r="AI7" s="46"/>
      <c r="AJ7" s="42">
        <v>1</v>
      </c>
      <c r="AK7" s="42">
        <v>2</v>
      </c>
      <c r="AL7" s="42">
        <v>3</v>
      </c>
      <c r="AM7" s="42">
        <v>4</v>
      </c>
      <c r="AN7" s="42">
        <v>5</v>
      </c>
      <c r="AP7" s="45"/>
      <c r="AQ7" s="51"/>
      <c r="AR7" s="51"/>
      <c r="AS7" s="51"/>
      <c r="AT7" s="51"/>
      <c r="AU7" s="42">
        <v>1</v>
      </c>
      <c r="AV7" s="42">
        <v>2</v>
      </c>
    </row>
    <row r="8" spans="2:49" x14ac:dyDescent="0.25">
      <c r="B8" s="42">
        <v>7</v>
      </c>
      <c r="C8" s="42">
        <v>8</v>
      </c>
      <c r="D8" s="42">
        <v>9</v>
      </c>
      <c r="E8" s="42">
        <v>10</v>
      </c>
      <c r="F8" s="42">
        <v>11</v>
      </c>
      <c r="G8" s="42">
        <v>12</v>
      </c>
      <c r="H8" s="42">
        <v>13</v>
      </c>
      <c r="J8" s="42">
        <v>4</v>
      </c>
      <c r="K8" s="42">
        <v>5</v>
      </c>
      <c r="L8" s="42">
        <v>6</v>
      </c>
      <c r="M8" s="42">
        <v>7</v>
      </c>
      <c r="N8" s="42">
        <v>8</v>
      </c>
      <c r="O8" s="42">
        <v>9</v>
      </c>
      <c r="P8" s="42">
        <v>10</v>
      </c>
      <c r="R8" s="42">
        <v>4</v>
      </c>
      <c r="S8" s="42">
        <v>5</v>
      </c>
      <c r="T8" s="42">
        <v>6</v>
      </c>
      <c r="U8" s="42">
        <v>7</v>
      </c>
      <c r="V8" s="42">
        <v>8</v>
      </c>
      <c r="W8" s="42">
        <v>9</v>
      </c>
      <c r="X8" s="42">
        <v>10</v>
      </c>
      <c r="Z8" s="42">
        <v>8</v>
      </c>
      <c r="AA8" s="42">
        <v>9</v>
      </c>
      <c r="AB8" s="42">
        <v>10</v>
      </c>
      <c r="AC8" s="42">
        <v>11</v>
      </c>
      <c r="AD8" s="42">
        <v>12</v>
      </c>
      <c r="AE8" s="42">
        <v>13</v>
      </c>
      <c r="AF8" s="42">
        <v>14</v>
      </c>
      <c r="AH8" s="42">
        <v>6</v>
      </c>
      <c r="AI8" s="42">
        <v>7</v>
      </c>
      <c r="AJ8" s="42">
        <v>8</v>
      </c>
      <c r="AK8" s="42">
        <v>9</v>
      </c>
      <c r="AL8" s="42">
        <v>10</v>
      </c>
      <c r="AM8" s="42">
        <v>11</v>
      </c>
      <c r="AN8" s="42">
        <v>12</v>
      </c>
      <c r="AP8" s="42">
        <v>3</v>
      </c>
      <c r="AQ8" s="42">
        <v>4</v>
      </c>
      <c r="AR8" s="42">
        <v>5</v>
      </c>
      <c r="AS8" s="42">
        <v>6</v>
      </c>
      <c r="AT8" s="42">
        <v>7</v>
      </c>
      <c r="AU8" s="42">
        <v>8</v>
      </c>
      <c r="AV8" s="42">
        <v>9</v>
      </c>
    </row>
    <row r="9" spans="2:49" x14ac:dyDescent="0.25">
      <c r="B9" s="42">
        <v>14</v>
      </c>
      <c r="C9" s="42">
        <v>15</v>
      </c>
      <c r="D9" s="42">
        <v>16</v>
      </c>
      <c r="E9" s="42">
        <v>17</v>
      </c>
      <c r="F9" s="42">
        <v>18</v>
      </c>
      <c r="G9" s="42">
        <v>19</v>
      </c>
      <c r="H9" s="42">
        <v>20</v>
      </c>
      <c r="J9" s="42">
        <v>11</v>
      </c>
      <c r="K9" s="42">
        <v>12</v>
      </c>
      <c r="L9" s="42">
        <v>13</v>
      </c>
      <c r="M9" s="42">
        <v>14</v>
      </c>
      <c r="N9" s="42">
        <v>15</v>
      </c>
      <c r="O9" s="42">
        <v>16</v>
      </c>
      <c r="P9" s="42">
        <v>17</v>
      </c>
      <c r="R9" s="42">
        <v>11</v>
      </c>
      <c r="S9" s="42">
        <v>12</v>
      </c>
      <c r="T9" s="42">
        <v>13</v>
      </c>
      <c r="U9" s="42">
        <v>14</v>
      </c>
      <c r="V9" s="42">
        <v>15</v>
      </c>
      <c r="W9" s="42">
        <v>16</v>
      </c>
      <c r="X9" s="42">
        <v>17</v>
      </c>
      <c r="Z9" s="42">
        <v>15</v>
      </c>
      <c r="AA9" s="42">
        <v>16</v>
      </c>
      <c r="AB9" s="42">
        <v>17</v>
      </c>
      <c r="AC9" s="42">
        <v>18</v>
      </c>
      <c r="AD9" s="42">
        <v>19</v>
      </c>
      <c r="AE9" s="42">
        <v>20</v>
      </c>
      <c r="AF9" s="42">
        <v>21</v>
      </c>
      <c r="AH9" s="42">
        <v>13</v>
      </c>
      <c r="AI9" s="42">
        <v>14</v>
      </c>
      <c r="AJ9" s="42">
        <v>15</v>
      </c>
      <c r="AK9" s="42">
        <v>16</v>
      </c>
      <c r="AL9" s="42">
        <v>17</v>
      </c>
      <c r="AM9" s="42">
        <v>18</v>
      </c>
      <c r="AN9" s="42">
        <v>19</v>
      </c>
      <c r="AP9" s="42">
        <v>10</v>
      </c>
      <c r="AQ9" s="42">
        <v>11</v>
      </c>
      <c r="AR9" s="42">
        <v>12</v>
      </c>
      <c r="AS9" s="42">
        <v>13</v>
      </c>
      <c r="AT9" s="42">
        <v>14</v>
      </c>
      <c r="AU9" s="42">
        <v>15</v>
      </c>
      <c r="AV9" s="42">
        <v>16</v>
      </c>
    </row>
    <row r="10" spans="2:49" x14ac:dyDescent="0.25">
      <c r="B10" s="42">
        <v>21</v>
      </c>
      <c r="C10" s="42">
        <v>22</v>
      </c>
      <c r="D10" s="42">
        <v>23</v>
      </c>
      <c r="E10" s="42">
        <v>24</v>
      </c>
      <c r="F10" s="42">
        <v>25</v>
      </c>
      <c r="G10" s="42">
        <v>26</v>
      </c>
      <c r="H10" s="42">
        <v>27</v>
      </c>
      <c r="J10" s="42">
        <v>18</v>
      </c>
      <c r="K10" s="42">
        <v>19</v>
      </c>
      <c r="L10" s="42">
        <v>20</v>
      </c>
      <c r="M10" s="42">
        <v>21</v>
      </c>
      <c r="N10" s="42">
        <v>22</v>
      </c>
      <c r="O10" s="42">
        <v>23</v>
      </c>
      <c r="P10" s="42">
        <v>24</v>
      </c>
      <c r="R10" s="42">
        <v>18</v>
      </c>
      <c r="S10" s="42">
        <v>19</v>
      </c>
      <c r="T10" s="42">
        <v>20</v>
      </c>
      <c r="U10" s="42">
        <v>21</v>
      </c>
      <c r="V10" s="42">
        <v>22</v>
      </c>
      <c r="W10" s="42">
        <v>23</v>
      </c>
      <c r="X10" s="42">
        <v>24</v>
      </c>
      <c r="Z10" s="42">
        <v>22</v>
      </c>
      <c r="AA10" s="42">
        <v>23</v>
      </c>
      <c r="AB10" s="42">
        <v>24</v>
      </c>
      <c r="AC10" s="42">
        <v>25</v>
      </c>
      <c r="AD10" s="42">
        <v>26</v>
      </c>
      <c r="AE10" s="42">
        <v>27</v>
      </c>
      <c r="AF10" s="42">
        <v>28</v>
      </c>
      <c r="AH10" s="42">
        <v>20</v>
      </c>
      <c r="AI10" s="42">
        <v>21</v>
      </c>
      <c r="AJ10" s="42">
        <v>22</v>
      </c>
      <c r="AK10" s="42">
        <v>23</v>
      </c>
      <c r="AL10" s="42">
        <v>24</v>
      </c>
      <c r="AM10" s="42">
        <v>25</v>
      </c>
      <c r="AN10" s="42">
        <v>26</v>
      </c>
      <c r="AP10" s="42">
        <v>17</v>
      </c>
      <c r="AQ10" s="42">
        <v>18</v>
      </c>
      <c r="AR10" s="42">
        <v>19</v>
      </c>
      <c r="AS10" s="42">
        <v>20</v>
      </c>
      <c r="AT10" s="42">
        <v>21</v>
      </c>
      <c r="AU10" s="42">
        <v>22</v>
      </c>
      <c r="AV10" s="42">
        <v>23</v>
      </c>
    </row>
    <row r="11" spans="2:49" x14ac:dyDescent="0.25">
      <c r="B11" s="42">
        <v>28</v>
      </c>
      <c r="C11" s="42">
        <v>29</v>
      </c>
      <c r="D11" s="42">
        <v>30</v>
      </c>
      <c r="E11" s="42">
        <v>31</v>
      </c>
      <c r="F11" s="46"/>
      <c r="G11" s="46"/>
      <c r="H11" s="46"/>
      <c r="J11" s="42">
        <v>25</v>
      </c>
      <c r="K11" s="42">
        <v>26</v>
      </c>
      <c r="L11" s="42">
        <v>27</v>
      </c>
      <c r="M11" s="42">
        <v>28</v>
      </c>
      <c r="N11" s="51"/>
      <c r="O11" s="51"/>
      <c r="P11" s="51"/>
      <c r="R11" s="42">
        <v>25</v>
      </c>
      <c r="S11" s="42">
        <v>26</v>
      </c>
      <c r="T11" s="42">
        <v>27</v>
      </c>
      <c r="U11" s="42">
        <v>28</v>
      </c>
      <c r="V11" s="42">
        <v>29</v>
      </c>
      <c r="W11" s="42">
        <v>30</v>
      </c>
      <c r="X11" s="42">
        <v>31</v>
      </c>
      <c r="Z11" s="42">
        <v>29</v>
      </c>
      <c r="AA11" s="42">
        <v>30</v>
      </c>
      <c r="AB11" s="51"/>
      <c r="AC11" s="51"/>
      <c r="AD11" s="51"/>
      <c r="AE11" s="51"/>
      <c r="AF11" s="51"/>
      <c r="AH11" s="42">
        <v>27</v>
      </c>
      <c r="AI11" s="42">
        <v>28</v>
      </c>
      <c r="AJ11" s="42">
        <v>29</v>
      </c>
      <c r="AK11" s="42">
        <v>30</v>
      </c>
      <c r="AL11" s="42">
        <v>31</v>
      </c>
      <c r="AM11" s="56"/>
      <c r="AN11" s="56"/>
      <c r="AP11" s="42">
        <v>24</v>
      </c>
      <c r="AQ11" s="42">
        <v>25</v>
      </c>
      <c r="AR11" s="42">
        <v>26</v>
      </c>
      <c r="AS11" s="42">
        <v>27</v>
      </c>
      <c r="AT11" s="42">
        <v>28</v>
      </c>
      <c r="AU11" s="42">
        <v>29</v>
      </c>
      <c r="AV11" s="42">
        <v>30</v>
      </c>
    </row>
    <row r="12" spans="2:49" x14ac:dyDescent="0.25">
      <c r="B12" s="45"/>
      <c r="C12" s="46"/>
      <c r="D12" s="46"/>
      <c r="E12" s="46"/>
      <c r="F12" s="46"/>
      <c r="G12" s="46"/>
      <c r="H12" s="46"/>
      <c r="J12" s="53"/>
      <c r="K12" s="51"/>
      <c r="L12" s="51"/>
      <c r="M12" s="51"/>
      <c r="N12" s="51"/>
      <c r="O12" s="51"/>
      <c r="P12" s="51"/>
      <c r="R12" s="53"/>
      <c r="S12" s="51"/>
      <c r="T12" s="51"/>
      <c r="U12" s="51"/>
      <c r="V12" s="51"/>
      <c r="W12" s="51"/>
      <c r="X12" s="51"/>
      <c r="Z12" s="53"/>
      <c r="AA12" s="51"/>
      <c r="AB12" s="51"/>
      <c r="AC12" s="51"/>
      <c r="AD12" s="51"/>
      <c r="AE12" s="51"/>
      <c r="AF12" s="51"/>
      <c r="AH12" s="53"/>
      <c r="AI12" s="46"/>
      <c r="AJ12" s="46"/>
      <c r="AK12" s="46"/>
      <c r="AL12" s="46"/>
      <c r="AM12" s="46"/>
      <c r="AN12" s="46"/>
      <c r="AP12" s="53"/>
      <c r="AQ12" s="51"/>
      <c r="AR12" s="51"/>
      <c r="AS12" s="51"/>
      <c r="AT12" s="51"/>
      <c r="AU12" s="51"/>
      <c r="AV12" s="51"/>
    </row>
    <row r="13" spans="2:49" ht="6" customHeight="1" x14ac:dyDescent="0.25"/>
    <row r="14" spans="2:49" ht="21" x14ac:dyDescent="0.25">
      <c r="B14" s="62">
        <v>7</v>
      </c>
      <c r="C14" s="216" t="s">
        <v>27</v>
      </c>
      <c r="D14" s="216"/>
      <c r="E14" s="216"/>
      <c r="F14" s="216"/>
      <c r="G14" s="216"/>
      <c r="H14" s="216"/>
      <c r="J14" s="62">
        <v>8</v>
      </c>
      <c r="K14" s="216" t="s">
        <v>28</v>
      </c>
      <c r="L14" s="216"/>
      <c r="M14" s="216"/>
      <c r="N14" s="216"/>
      <c r="O14" s="216"/>
      <c r="P14" s="216"/>
      <c r="R14" s="62">
        <v>9</v>
      </c>
      <c r="S14" s="216" t="s">
        <v>29</v>
      </c>
      <c r="T14" s="216"/>
      <c r="U14" s="216"/>
      <c r="V14" s="216"/>
      <c r="W14" s="216"/>
      <c r="X14" s="216"/>
      <c r="Z14" s="62">
        <v>10</v>
      </c>
      <c r="AA14" s="216" t="s">
        <v>31</v>
      </c>
      <c r="AB14" s="216"/>
      <c r="AC14" s="216"/>
      <c r="AD14" s="216"/>
      <c r="AE14" s="216"/>
      <c r="AF14" s="216"/>
      <c r="AH14" s="62">
        <v>11</v>
      </c>
      <c r="AI14" s="216" t="s">
        <v>32</v>
      </c>
      <c r="AJ14" s="216"/>
      <c r="AK14" s="216"/>
      <c r="AL14" s="216"/>
      <c r="AM14" s="216"/>
      <c r="AN14" s="216"/>
      <c r="AP14" s="62">
        <v>12</v>
      </c>
      <c r="AQ14" s="216" t="s">
        <v>33</v>
      </c>
      <c r="AR14" s="216"/>
      <c r="AS14" s="216"/>
      <c r="AT14" s="216"/>
      <c r="AU14" s="216"/>
      <c r="AV14" s="216"/>
    </row>
    <row r="15" spans="2:49" ht="4.5" customHeight="1" x14ac:dyDescent="0.25"/>
    <row r="16" spans="2:49" x14ac:dyDescent="0.25">
      <c r="B16" s="44" t="s">
        <v>4</v>
      </c>
      <c r="C16" s="44" t="s">
        <v>5</v>
      </c>
      <c r="D16" s="44" t="s">
        <v>6</v>
      </c>
      <c r="E16" s="44" t="s">
        <v>6</v>
      </c>
      <c r="F16" s="44" t="s">
        <v>7</v>
      </c>
      <c r="G16" s="44" t="s">
        <v>8</v>
      </c>
      <c r="H16" s="44" t="s">
        <v>9</v>
      </c>
      <c r="J16" s="44" t="s">
        <v>4</v>
      </c>
      <c r="K16" s="44" t="s">
        <v>5</v>
      </c>
      <c r="L16" s="44" t="s">
        <v>6</v>
      </c>
      <c r="M16" s="44" t="s">
        <v>6</v>
      </c>
      <c r="N16" s="44" t="s">
        <v>7</v>
      </c>
      <c r="O16" s="44" t="s">
        <v>8</v>
      </c>
      <c r="P16" s="44" t="s">
        <v>9</v>
      </c>
      <c r="R16" s="44" t="s">
        <v>4</v>
      </c>
      <c r="S16" s="44" t="s">
        <v>5</v>
      </c>
      <c r="T16" s="44" t="s">
        <v>6</v>
      </c>
      <c r="U16" s="44" t="s">
        <v>6</v>
      </c>
      <c r="V16" s="44" t="s">
        <v>7</v>
      </c>
      <c r="W16" s="44" t="s">
        <v>8</v>
      </c>
      <c r="X16" s="44" t="s">
        <v>9</v>
      </c>
      <c r="Z16" s="44" t="s">
        <v>4</v>
      </c>
      <c r="AA16" s="44" t="s">
        <v>5</v>
      </c>
      <c r="AB16" s="44" t="s">
        <v>6</v>
      </c>
      <c r="AC16" s="44" t="s">
        <v>6</v>
      </c>
      <c r="AD16" s="44" t="s">
        <v>7</v>
      </c>
      <c r="AE16" s="44" t="s">
        <v>8</v>
      </c>
      <c r="AF16" s="44" t="s">
        <v>9</v>
      </c>
      <c r="AH16" s="44" t="s">
        <v>4</v>
      </c>
      <c r="AI16" s="44" t="s">
        <v>5</v>
      </c>
      <c r="AJ16" s="44" t="s">
        <v>6</v>
      </c>
      <c r="AK16" s="44" t="s">
        <v>6</v>
      </c>
      <c r="AL16" s="44" t="s">
        <v>7</v>
      </c>
      <c r="AM16" s="44" t="s">
        <v>8</v>
      </c>
      <c r="AN16" s="44" t="s">
        <v>9</v>
      </c>
      <c r="AP16" s="44" t="s">
        <v>4</v>
      </c>
      <c r="AQ16" s="44" t="s">
        <v>5</v>
      </c>
      <c r="AR16" s="44" t="s">
        <v>6</v>
      </c>
      <c r="AS16" s="44" t="s">
        <v>6</v>
      </c>
      <c r="AT16" s="44" t="s">
        <v>7</v>
      </c>
      <c r="AU16" s="44" t="s">
        <v>8</v>
      </c>
      <c r="AV16" s="44" t="s">
        <v>9</v>
      </c>
    </row>
    <row r="17" spans="2:48" x14ac:dyDescent="0.25">
      <c r="B17" s="42">
        <v>1</v>
      </c>
      <c r="C17" s="42">
        <v>2</v>
      </c>
      <c r="D17" s="42">
        <v>3</v>
      </c>
      <c r="E17" s="42">
        <v>4</v>
      </c>
      <c r="F17" s="42">
        <v>5</v>
      </c>
      <c r="G17" s="42">
        <v>6</v>
      </c>
      <c r="H17" s="42">
        <v>7</v>
      </c>
      <c r="J17" s="45"/>
      <c r="K17" s="51"/>
      <c r="L17" s="51"/>
      <c r="M17" s="42">
        <v>1</v>
      </c>
      <c r="N17" s="42">
        <v>2</v>
      </c>
      <c r="O17" s="42">
        <v>3</v>
      </c>
      <c r="P17" s="42">
        <v>4</v>
      </c>
      <c r="R17" s="45"/>
      <c r="S17" s="51"/>
      <c r="T17" s="51"/>
      <c r="U17" s="51"/>
      <c r="V17" s="51"/>
      <c r="W17" s="51"/>
      <c r="X17" s="42">
        <v>1</v>
      </c>
      <c r="Z17" s="45"/>
      <c r="AA17" s="42">
        <v>1</v>
      </c>
      <c r="AB17" s="42">
        <v>2</v>
      </c>
      <c r="AC17" s="42">
        <v>3</v>
      </c>
      <c r="AD17" s="42">
        <v>4</v>
      </c>
      <c r="AE17" s="42">
        <v>5</v>
      </c>
      <c r="AF17" s="42">
        <v>6</v>
      </c>
      <c r="AH17" s="45"/>
      <c r="AI17" s="51"/>
      <c r="AJ17" s="51"/>
      <c r="AK17" s="51"/>
      <c r="AL17" s="42">
        <v>1</v>
      </c>
      <c r="AM17" s="42">
        <v>2</v>
      </c>
      <c r="AN17" s="42">
        <v>3</v>
      </c>
      <c r="AP17" s="45"/>
      <c r="AQ17" s="51"/>
      <c r="AR17" s="51"/>
      <c r="AS17" s="51"/>
      <c r="AT17" s="51"/>
      <c r="AU17" s="51"/>
      <c r="AV17" s="42">
        <v>1</v>
      </c>
    </row>
    <row r="18" spans="2:48" x14ac:dyDescent="0.25">
      <c r="B18" s="42">
        <v>8</v>
      </c>
      <c r="C18" s="42">
        <v>9</v>
      </c>
      <c r="D18" s="42">
        <v>10</v>
      </c>
      <c r="E18" s="42">
        <v>11</v>
      </c>
      <c r="F18" s="42">
        <v>12</v>
      </c>
      <c r="G18" s="42">
        <v>13</v>
      </c>
      <c r="H18" s="42">
        <v>14</v>
      </c>
      <c r="J18" s="42">
        <v>5</v>
      </c>
      <c r="K18" s="42">
        <v>6</v>
      </c>
      <c r="L18" s="42">
        <v>7</v>
      </c>
      <c r="M18" s="42">
        <v>8</v>
      </c>
      <c r="N18" s="42">
        <v>9</v>
      </c>
      <c r="O18" s="42">
        <v>10</v>
      </c>
      <c r="P18" s="42">
        <v>11</v>
      </c>
      <c r="R18" s="42">
        <v>2</v>
      </c>
      <c r="S18" s="42">
        <v>3</v>
      </c>
      <c r="T18" s="42">
        <v>4</v>
      </c>
      <c r="U18" s="42">
        <v>5</v>
      </c>
      <c r="V18" s="42">
        <v>6</v>
      </c>
      <c r="W18" s="42">
        <v>7</v>
      </c>
      <c r="X18" s="42">
        <v>8</v>
      </c>
      <c r="Z18" s="42">
        <v>7</v>
      </c>
      <c r="AA18" s="42">
        <v>8</v>
      </c>
      <c r="AB18" s="42">
        <v>9</v>
      </c>
      <c r="AC18" s="42">
        <v>10</v>
      </c>
      <c r="AD18" s="42">
        <v>11</v>
      </c>
      <c r="AE18" s="42">
        <v>12</v>
      </c>
      <c r="AF18" s="42">
        <v>13</v>
      </c>
      <c r="AH18" s="42">
        <v>4</v>
      </c>
      <c r="AI18" s="42">
        <v>5</v>
      </c>
      <c r="AJ18" s="42">
        <v>6</v>
      </c>
      <c r="AK18" s="42">
        <v>7</v>
      </c>
      <c r="AL18" s="42">
        <v>8</v>
      </c>
      <c r="AM18" s="42">
        <v>9</v>
      </c>
      <c r="AN18" s="42">
        <v>10</v>
      </c>
      <c r="AP18" s="42">
        <v>2</v>
      </c>
      <c r="AQ18" s="42">
        <v>3</v>
      </c>
      <c r="AR18" s="42">
        <v>4</v>
      </c>
      <c r="AS18" s="42">
        <v>5</v>
      </c>
      <c r="AT18" s="42">
        <v>6</v>
      </c>
      <c r="AU18" s="42">
        <v>7</v>
      </c>
      <c r="AV18" s="42">
        <v>8</v>
      </c>
    </row>
    <row r="19" spans="2:48" x14ac:dyDescent="0.25">
      <c r="B19" s="42">
        <v>15</v>
      </c>
      <c r="C19" s="42">
        <v>16</v>
      </c>
      <c r="D19" s="42">
        <v>17</v>
      </c>
      <c r="E19" s="42">
        <v>18</v>
      </c>
      <c r="F19" s="42">
        <v>19</v>
      </c>
      <c r="G19" s="42">
        <v>20</v>
      </c>
      <c r="H19" s="42">
        <v>21</v>
      </c>
      <c r="J19" s="42">
        <v>12</v>
      </c>
      <c r="K19" s="42">
        <v>13</v>
      </c>
      <c r="L19" s="42">
        <v>14</v>
      </c>
      <c r="M19" s="42">
        <v>15</v>
      </c>
      <c r="N19" s="42">
        <v>16</v>
      </c>
      <c r="O19" s="42">
        <v>17</v>
      </c>
      <c r="P19" s="42">
        <v>18</v>
      </c>
      <c r="R19" s="42">
        <v>9</v>
      </c>
      <c r="S19" s="42">
        <v>10</v>
      </c>
      <c r="T19" s="42">
        <v>11</v>
      </c>
      <c r="U19" s="42">
        <v>12</v>
      </c>
      <c r="V19" s="42">
        <v>13</v>
      </c>
      <c r="W19" s="42">
        <v>14</v>
      </c>
      <c r="X19" s="42">
        <v>15</v>
      </c>
      <c r="Z19" s="42">
        <v>14</v>
      </c>
      <c r="AA19" s="42">
        <v>15</v>
      </c>
      <c r="AB19" s="42">
        <v>16</v>
      </c>
      <c r="AC19" s="42">
        <v>17</v>
      </c>
      <c r="AD19" s="42">
        <v>18</v>
      </c>
      <c r="AE19" s="42">
        <v>19</v>
      </c>
      <c r="AF19" s="42">
        <v>20</v>
      </c>
      <c r="AH19" s="42">
        <v>11</v>
      </c>
      <c r="AI19" s="42">
        <v>12</v>
      </c>
      <c r="AJ19" s="42">
        <v>13</v>
      </c>
      <c r="AK19" s="42">
        <v>14</v>
      </c>
      <c r="AL19" s="42">
        <v>15</v>
      </c>
      <c r="AM19" s="42">
        <v>16</v>
      </c>
      <c r="AN19" s="42">
        <v>17</v>
      </c>
      <c r="AP19" s="42">
        <v>9</v>
      </c>
      <c r="AQ19" s="42">
        <v>10</v>
      </c>
      <c r="AR19" s="42">
        <v>11</v>
      </c>
      <c r="AS19" s="42">
        <v>12</v>
      </c>
      <c r="AT19" s="42">
        <v>13</v>
      </c>
      <c r="AU19" s="42">
        <v>14</v>
      </c>
      <c r="AV19" s="42">
        <v>15</v>
      </c>
    </row>
    <row r="20" spans="2:48" x14ac:dyDescent="0.25">
      <c r="B20" s="42">
        <v>22</v>
      </c>
      <c r="C20" s="42">
        <v>23</v>
      </c>
      <c r="D20" s="42">
        <v>24</v>
      </c>
      <c r="E20" s="42">
        <v>25</v>
      </c>
      <c r="F20" s="42">
        <v>26</v>
      </c>
      <c r="G20" s="42">
        <v>27</v>
      </c>
      <c r="H20" s="42">
        <v>28</v>
      </c>
      <c r="J20" s="42">
        <v>19</v>
      </c>
      <c r="K20" s="42">
        <v>20</v>
      </c>
      <c r="L20" s="42">
        <v>21</v>
      </c>
      <c r="M20" s="42">
        <v>22</v>
      </c>
      <c r="N20" s="42">
        <v>23</v>
      </c>
      <c r="O20" s="42">
        <v>24</v>
      </c>
      <c r="P20" s="42">
        <v>25</v>
      </c>
      <c r="R20" s="42">
        <v>16</v>
      </c>
      <c r="S20" s="42">
        <v>17</v>
      </c>
      <c r="T20" s="42">
        <v>18</v>
      </c>
      <c r="U20" s="42">
        <v>19</v>
      </c>
      <c r="V20" s="42">
        <v>20</v>
      </c>
      <c r="W20" s="42">
        <v>21</v>
      </c>
      <c r="X20" s="42">
        <v>22</v>
      </c>
      <c r="Z20" s="42">
        <v>21</v>
      </c>
      <c r="AA20" s="42">
        <v>22</v>
      </c>
      <c r="AB20" s="42">
        <v>23</v>
      </c>
      <c r="AC20" s="42">
        <v>24</v>
      </c>
      <c r="AD20" s="42">
        <v>25</v>
      </c>
      <c r="AE20" s="42">
        <v>26</v>
      </c>
      <c r="AF20" s="42">
        <v>27</v>
      </c>
      <c r="AH20" s="42">
        <v>18</v>
      </c>
      <c r="AI20" s="42">
        <v>19</v>
      </c>
      <c r="AJ20" s="42">
        <v>20</v>
      </c>
      <c r="AK20" s="42">
        <v>21</v>
      </c>
      <c r="AL20" s="42">
        <v>22</v>
      </c>
      <c r="AM20" s="42">
        <v>23</v>
      </c>
      <c r="AN20" s="42">
        <v>24</v>
      </c>
      <c r="AP20" s="42">
        <v>16</v>
      </c>
      <c r="AQ20" s="42">
        <v>17</v>
      </c>
      <c r="AR20" s="42">
        <v>18</v>
      </c>
      <c r="AS20" s="42">
        <v>19</v>
      </c>
      <c r="AT20" s="42">
        <v>20</v>
      </c>
      <c r="AU20" s="42">
        <v>21</v>
      </c>
      <c r="AV20" s="42">
        <v>22</v>
      </c>
    </row>
    <row r="21" spans="2:48" x14ac:dyDescent="0.25">
      <c r="B21" s="42">
        <v>29</v>
      </c>
      <c r="C21" s="42">
        <v>30</v>
      </c>
      <c r="D21" s="42">
        <v>31</v>
      </c>
      <c r="E21" s="51"/>
      <c r="F21" s="51"/>
      <c r="G21" s="51"/>
      <c r="H21" s="51"/>
      <c r="J21" s="42">
        <v>26</v>
      </c>
      <c r="K21" s="42">
        <v>27</v>
      </c>
      <c r="L21" s="42">
        <v>28</v>
      </c>
      <c r="M21" s="42">
        <v>29</v>
      </c>
      <c r="N21" s="42">
        <v>30</v>
      </c>
      <c r="O21" s="42">
        <v>31</v>
      </c>
      <c r="P21" s="51"/>
      <c r="R21" s="42">
        <v>23</v>
      </c>
      <c r="S21" s="42">
        <v>24</v>
      </c>
      <c r="T21" s="42">
        <v>25</v>
      </c>
      <c r="U21" s="42">
        <v>26</v>
      </c>
      <c r="V21" s="42">
        <v>27</v>
      </c>
      <c r="W21" s="42">
        <v>28</v>
      </c>
      <c r="X21" s="42">
        <v>29</v>
      </c>
      <c r="Z21" s="42">
        <v>28</v>
      </c>
      <c r="AA21" s="42">
        <v>29</v>
      </c>
      <c r="AB21" s="42">
        <v>30</v>
      </c>
      <c r="AC21" s="42">
        <v>31</v>
      </c>
      <c r="AD21" s="46"/>
      <c r="AE21" s="46"/>
      <c r="AF21" s="46"/>
      <c r="AH21" s="42">
        <v>25</v>
      </c>
      <c r="AI21" s="42">
        <v>26</v>
      </c>
      <c r="AJ21" s="42">
        <v>27</v>
      </c>
      <c r="AK21" s="42">
        <v>28</v>
      </c>
      <c r="AL21" s="42">
        <v>29</v>
      </c>
      <c r="AM21" s="42">
        <v>30</v>
      </c>
      <c r="AN21" s="51"/>
      <c r="AP21" s="42">
        <v>23</v>
      </c>
      <c r="AQ21" s="42">
        <v>24</v>
      </c>
      <c r="AR21" s="42">
        <v>25</v>
      </c>
      <c r="AS21" s="42">
        <v>26</v>
      </c>
      <c r="AT21" s="42">
        <v>27</v>
      </c>
      <c r="AU21" s="42">
        <v>28</v>
      </c>
      <c r="AV21" s="42">
        <v>29</v>
      </c>
    </row>
    <row r="22" spans="2:48" x14ac:dyDescent="0.25">
      <c r="B22" s="53"/>
      <c r="C22" s="51"/>
      <c r="D22" s="51"/>
      <c r="E22" s="51"/>
      <c r="F22" s="51"/>
      <c r="G22" s="51"/>
      <c r="H22" s="51"/>
      <c r="J22" s="53"/>
      <c r="K22" s="51"/>
      <c r="L22" s="51"/>
      <c r="M22" s="51"/>
      <c r="N22" s="51"/>
      <c r="O22" s="51"/>
      <c r="P22" s="51"/>
      <c r="R22" s="42">
        <v>30</v>
      </c>
      <c r="S22" s="51"/>
      <c r="T22" s="51"/>
      <c r="U22" s="51"/>
      <c r="V22" s="51"/>
      <c r="W22" s="51"/>
      <c r="X22" s="51"/>
      <c r="Z22" s="45"/>
      <c r="AA22" s="46"/>
      <c r="AB22" s="46"/>
      <c r="AC22" s="46"/>
      <c r="AD22" s="46"/>
      <c r="AE22" s="46"/>
      <c r="AF22" s="46"/>
      <c r="AH22" s="53"/>
      <c r="AI22" s="51"/>
      <c r="AJ22" s="51"/>
      <c r="AK22" s="51"/>
      <c r="AL22" s="51"/>
      <c r="AM22" s="51"/>
      <c r="AN22" s="51"/>
      <c r="AP22" s="42">
        <v>30</v>
      </c>
      <c r="AQ22" s="42">
        <v>31</v>
      </c>
      <c r="AR22" s="51"/>
      <c r="AS22" s="51"/>
      <c r="AT22" s="51"/>
      <c r="AU22" s="51"/>
      <c r="AV22" s="51"/>
    </row>
    <row r="23" spans="2:48" ht="6" customHeight="1" x14ac:dyDescent="0.25"/>
  </sheetData>
  <mergeCells count="13">
    <mergeCell ref="AQ14:AV14"/>
    <mergeCell ref="AM1:AW1"/>
    <mergeCell ref="C4:H4"/>
    <mergeCell ref="K4:P4"/>
    <mergeCell ref="S4:X4"/>
    <mergeCell ref="AA4:AF4"/>
    <mergeCell ref="AI4:AN4"/>
    <mergeCell ref="AQ4:AV4"/>
    <mergeCell ref="C14:H14"/>
    <mergeCell ref="K14:P14"/>
    <mergeCell ref="S14:X14"/>
    <mergeCell ref="AA14:AF14"/>
    <mergeCell ref="AI14:AN14"/>
  </mergeCells>
  <conditionalFormatting sqref="B7:H12">
    <cfRule type="expression" dxfId="12" priority="12">
      <formula>VLOOKUP(DATE(2018,1,B7),feriados,2)&lt;&gt;0</formula>
    </cfRule>
  </conditionalFormatting>
  <conditionalFormatting sqref="J7:P12">
    <cfRule type="expression" dxfId="11" priority="11">
      <formula>VLOOKUP(DATE(2018,2,J7),feriados,2)&lt;&gt;0</formula>
    </cfRule>
  </conditionalFormatting>
  <conditionalFormatting sqref="R7:X12">
    <cfRule type="expression" dxfId="10" priority="10">
      <formula>VLOOKUP(DATE(2018,3,R7),feriados,2)&lt;&gt;0</formula>
    </cfRule>
  </conditionalFormatting>
  <conditionalFormatting sqref="Z7:AF12">
    <cfRule type="expression" dxfId="9" priority="9">
      <formula>VLOOKUP(DATE(2018,4,Z7),feriados,2)&lt;&gt;0</formula>
    </cfRule>
  </conditionalFormatting>
  <conditionalFormatting sqref="AH7:AN12">
    <cfRule type="expression" dxfId="8" priority="8">
      <formula>VLOOKUP(DATE(2018,5,AH7),feriados,2)&lt;&gt;0</formula>
    </cfRule>
  </conditionalFormatting>
  <conditionalFormatting sqref="AP7:AV12">
    <cfRule type="expression" dxfId="7" priority="7">
      <formula>VLOOKUP(DATE(2018,6,AP7),feriados,2)&lt;&gt;0</formula>
    </cfRule>
  </conditionalFormatting>
  <conditionalFormatting sqref="B17:H22">
    <cfRule type="expression" dxfId="6" priority="6">
      <formula>VLOOKUP(DATE(2018,7,B17),feriados,2)&lt;&gt;0</formula>
    </cfRule>
  </conditionalFormatting>
  <conditionalFormatting sqref="J17:P22">
    <cfRule type="expression" dxfId="5" priority="5">
      <formula>VLOOKUP(DATE(2018,8,J17),feriados,2)&lt;&gt;0</formula>
    </cfRule>
  </conditionalFormatting>
  <conditionalFormatting sqref="R17:X22">
    <cfRule type="expression" dxfId="4" priority="4">
      <formula>VLOOKUP(DATE(2018,9,R17),feriados,2)&lt;&gt;0</formula>
    </cfRule>
  </conditionalFormatting>
  <conditionalFormatting sqref="Z17:AF22">
    <cfRule type="expression" dxfId="3" priority="3">
      <formula>VLOOKUP(DATE(2018,10,Z17),feriados,2)&lt;&gt;0</formula>
    </cfRule>
  </conditionalFormatting>
  <conditionalFormatting sqref="AH17:AN22">
    <cfRule type="expression" dxfId="2" priority="2">
      <formula>VLOOKUP(DATE(2018,11,AH17),feriados,2)&lt;&gt;0</formula>
    </cfRule>
  </conditionalFormatting>
  <conditionalFormatting sqref="AP17:AV22">
    <cfRule type="expression" dxfId="1" priority="1">
      <formula>VLOOKUP(DATE(2018,12,AP17),feriados,2)&lt;&gt;0</formula>
    </cfRule>
  </conditionalFormatting>
  <hyperlinks>
    <hyperlink ref="AM1" r:id="rId1" display="Haz una consulta o comentario"/>
    <hyperlink ref="AM1:AW1" r:id="rId2" display="¿Tienes una consulta o comentario?"/>
  </hyperlinks>
  <pageMargins left="0.7" right="0.7" top="0.75" bottom="0.75" header="0.3" footer="0.3"/>
  <pageSetup paperSize="9" orientation="portrait" horizontalDpi="0" verticalDpi="0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7"/>
  <sheetViews>
    <sheetView showGridLines="0" workbookViewId="0">
      <selection activeCell="AF1" sqref="AF1:AO1"/>
    </sheetView>
  </sheetViews>
  <sheetFormatPr baseColWidth="10" defaultRowHeight="15" x14ac:dyDescent="0.25"/>
  <cols>
    <col min="1" max="2" width="3.5703125" customWidth="1"/>
    <col min="3" max="3" width="12.7109375" bestFit="1" customWidth="1"/>
    <col min="4" max="40" width="3.5703125" customWidth="1"/>
    <col min="41" max="41" width="1.140625" customWidth="1"/>
  </cols>
  <sheetData>
    <row r="1" spans="2:41" s="61" customFormat="1" ht="52.5" customHeight="1" x14ac:dyDescent="0.5">
      <c r="B1" s="59" t="s">
        <v>642</v>
      </c>
      <c r="E1" s="60"/>
      <c r="F1" s="60"/>
      <c r="G1" s="60"/>
      <c r="H1" s="60"/>
      <c r="I1" s="60"/>
      <c r="J1" s="60"/>
      <c r="AF1" s="217" t="s">
        <v>3</v>
      </c>
      <c r="AG1" s="217"/>
      <c r="AH1" s="217"/>
      <c r="AI1" s="217"/>
      <c r="AJ1" s="217"/>
      <c r="AK1" s="217"/>
      <c r="AL1" s="217"/>
      <c r="AM1" s="217"/>
      <c r="AN1" s="217"/>
      <c r="AO1" s="217"/>
    </row>
    <row r="2" spans="2:41" ht="9.9499999999999993" customHeight="1" x14ac:dyDescent="0.25">
      <c r="D2" s="60"/>
      <c r="E2" s="60"/>
      <c r="F2" s="60"/>
      <c r="G2" s="60"/>
      <c r="H2" s="60"/>
      <c r="I2" s="60"/>
      <c r="J2" s="60"/>
    </row>
    <row r="3" spans="2:41" ht="6" customHeight="1" x14ac:dyDescent="0.25"/>
    <row r="4" spans="2:41" x14ac:dyDescent="0.25">
      <c r="D4" s="44" t="s">
        <v>4</v>
      </c>
      <c r="E4" s="44" t="s">
        <v>5</v>
      </c>
      <c r="F4" s="44" t="s">
        <v>6</v>
      </c>
      <c r="G4" s="44" t="s">
        <v>6</v>
      </c>
      <c r="H4" s="44" t="s">
        <v>7</v>
      </c>
      <c r="I4" s="44" t="s">
        <v>8</v>
      </c>
      <c r="J4" s="44" t="s">
        <v>9</v>
      </c>
      <c r="K4" s="44" t="s">
        <v>4</v>
      </c>
      <c r="L4" s="44" t="s">
        <v>5</v>
      </c>
      <c r="M4" s="44" t="s">
        <v>6</v>
      </c>
      <c r="N4" s="44" t="s">
        <v>6</v>
      </c>
      <c r="O4" s="44" t="s">
        <v>7</v>
      </c>
      <c r="P4" s="44" t="s">
        <v>8</v>
      </c>
      <c r="Q4" s="44" t="s">
        <v>9</v>
      </c>
      <c r="R4" s="44" t="s">
        <v>4</v>
      </c>
      <c r="S4" s="44" t="s">
        <v>5</v>
      </c>
      <c r="T4" s="44" t="s">
        <v>6</v>
      </c>
      <c r="U4" s="44" t="s">
        <v>6</v>
      </c>
      <c r="V4" s="44" t="s">
        <v>7</v>
      </c>
      <c r="W4" s="44" t="s">
        <v>8</v>
      </c>
      <c r="X4" s="44" t="s">
        <v>9</v>
      </c>
      <c r="Y4" s="44" t="s">
        <v>4</v>
      </c>
      <c r="Z4" s="44" t="s">
        <v>5</v>
      </c>
      <c r="AA4" s="44" t="s">
        <v>6</v>
      </c>
      <c r="AB4" s="44" t="s">
        <v>6</v>
      </c>
      <c r="AC4" s="44" t="s">
        <v>7</v>
      </c>
      <c r="AD4" s="44" t="s">
        <v>8</v>
      </c>
      <c r="AE4" s="44" t="s">
        <v>9</v>
      </c>
      <c r="AF4" s="44" t="s">
        <v>4</v>
      </c>
      <c r="AG4" s="44" t="s">
        <v>5</v>
      </c>
      <c r="AH4" s="44" t="s">
        <v>6</v>
      </c>
      <c r="AI4" s="44" t="s">
        <v>6</v>
      </c>
      <c r="AJ4" s="44" t="s">
        <v>7</v>
      </c>
      <c r="AK4" s="44" t="s">
        <v>8</v>
      </c>
      <c r="AL4" s="44" t="s">
        <v>9</v>
      </c>
      <c r="AM4" s="44" t="s">
        <v>4</v>
      </c>
      <c r="AN4" s="44" t="s">
        <v>5</v>
      </c>
    </row>
    <row r="5" spans="2:41" ht="15.75" x14ac:dyDescent="0.25">
      <c r="B5" s="62">
        <v>1</v>
      </c>
      <c r="C5" s="63" t="s">
        <v>18</v>
      </c>
      <c r="D5" s="64"/>
      <c r="E5" s="65">
        <v>1</v>
      </c>
      <c r="F5" s="65">
        <v>2</v>
      </c>
      <c r="G5" s="65">
        <v>3</v>
      </c>
      <c r="H5" s="65">
        <v>4</v>
      </c>
      <c r="I5" s="65">
        <v>5</v>
      </c>
      <c r="J5" s="65">
        <v>6</v>
      </c>
      <c r="K5" s="64">
        <v>7</v>
      </c>
      <c r="L5" s="65">
        <v>8</v>
      </c>
      <c r="M5" s="65">
        <v>9</v>
      </c>
      <c r="N5" s="65">
        <v>10</v>
      </c>
      <c r="O5" s="65">
        <v>11</v>
      </c>
      <c r="P5" s="65">
        <v>12</v>
      </c>
      <c r="Q5" s="65">
        <v>13</v>
      </c>
      <c r="R5" s="64">
        <v>14</v>
      </c>
      <c r="S5" s="65">
        <v>15</v>
      </c>
      <c r="T5" s="65">
        <v>16</v>
      </c>
      <c r="U5" s="65">
        <v>17</v>
      </c>
      <c r="V5" s="65">
        <v>18</v>
      </c>
      <c r="W5" s="65">
        <v>19</v>
      </c>
      <c r="X5" s="65">
        <v>20</v>
      </c>
      <c r="Y5" s="64">
        <v>21</v>
      </c>
      <c r="Z5" s="65">
        <v>22</v>
      </c>
      <c r="AA5" s="65">
        <v>23</v>
      </c>
      <c r="AB5" s="65">
        <v>24</v>
      </c>
      <c r="AC5" s="65">
        <v>25</v>
      </c>
      <c r="AD5" s="65">
        <v>26</v>
      </c>
      <c r="AE5" s="65">
        <v>27</v>
      </c>
      <c r="AF5" s="64">
        <v>28</v>
      </c>
      <c r="AG5" s="65">
        <v>29</v>
      </c>
      <c r="AH5" s="65">
        <v>30</v>
      </c>
      <c r="AI5" s="65">
        <v>31</v>
      </c>
      <c r="AJ5" s="65"/>
      <c r="AK5" s="65"/>
      <c r="AL5" s="65"/>
      <c r="AM5" s="64"/>
      <c r="AN5" s="65"/>
    </row>
    <row r="6" spans="2:41" ht="15.75" x14ac:dyDescent="0.25">
      <c r="B6" s="62">
        <v>2</v>
      </c>
      <c r="C6" s="63" t="s">
        <v>19</v>
      </c>
      <c r="D6" s="64"/>
      <c r="E6" s="65"/>
      <c r="F6" s="65"/>
      <c r="G6" s="65"/>
      <c r="H6" s="65">
        <v>1</v>
      </c>
      <c r="I6" s="65">
        <v>2</v>
      </c>
      <c r="J6" s="65">
        <v>3</v>
      </c>
      <c r="K6" s="64">
        <v>4</v>
      </c>
      <c r="L6" s="65">
        <v>5</v>
      </c>
      <c r="M6" s="65">
        <v>6</v>
      </c>
      <c r="N6" s="65">
        <v>7</v>
      </c>
      <c r="O6" s="65">
        <v>8</v>
      </c>
      <c r="P6" s="65">
        <v>9</v>
      </c>
      <c r="Q6" s="65">
        <v>10</v>
      </c>
      <c r="R6" s="64">
        <v>11</v>
      </c>
      <c r="S6" s="65">
        <v>12</v>
      </c>
      <c r="T6" s="65">
        <v>13</v>
      </c>
      <c r="U6" s="65">
        <v>14</v>
      </c>
      <c r="V6" s="65">
        <v>15</v>
      </c>
      <c r="W6" s="65">
        <v>16</v>
      </c>
      <c r="X6" s="65">
        <v>17</v>
      </c>
      <c r="Y6" s="64">
        <v>18</v>
      </c>
      <c r="Z6" s="65">
        <v>19</v>
      </c>
      <c r="AA6" s="65">
        <v>20</v>
      </c>
      <c r="AB6" s="65">
        <v>21</v>
      </c>
      <c r="AC6" s="65">
        <v>22</v>
      </c>
      <c r="AD6" s="65">
        <v>23</v>
      </c>
      <c r="AE6" s="65">
        <v>24</v>
      </c>
      <c r="AF6" s="64">
        <v>25</v>
      </c>
      <c r="AG6" s="65">
        <v>26</v>
      </c>
      <c r="AH6" s="65">
        <v>27</v>
      </c>
      <c r="AI6" s="65">
        <v>28</v>
      </c>
      <c r="AJ6" s="65"/>
      <c r="AK6" s="65"/>
      <c r="AL6" s="65"/>
      <c r="AM6" s="64"/>
      <c r="AN6" s="65"/>
    </row>
    <row r="7" spans="2:41" ht="15.75" x14ac:dyDescent="0.25">
      <c r="B7" s="62">
        <v>3</v>
      </c>
      <c r="C7" s="63" t="s">
        <v>20</v>
      </c>
      <c r="D7" s="64"/>
      <c r="E7" s="65"/>
      <c r="F7" s="65"/>
      <c r="G7" s="65"/>
      <c r="H7" s="65">
        <v>1</v>
      </c>
      <c r="I7" s="65">
        <v>2</v>
      </c>
      <c r="J7" s="65">
        <v>3</v>
      </c>
      <c r="K7" s="64">
        <v>4</v>
      </c>
      <c r="L7" s="65">
        <v>5</v>
      </c>
      <c r="M7" s="65">
        <v>6</v>
      </c>
      <c r="N7" s="65">
        <v>7</v>
      </c>
      <c r="O7" s="65">
        <v>8</v>
      </c>
      <c r="P7" s="65">
        <v>9</v>
      </c>
      <c r="Q7" s="65">
        <v>10</v>
      </c>
      <c r="R7" s="64">
        <v>11</v>
      </c>
      <c r="S7" s="65">
        <v>12</v>
      </c>
      <c r="T7" s="65">
        <v>13</v>
      </c>
      <c r="U7" s="65">
        <v>14</v>
      </c>
      <c r="V7" s="65">
        <v>15</v>
      </c>
      <c r="W7" s="65">
        <v>16</v>
      </c>
      <c r="X7" s="65">
        <v>17</v>
      </c>
      <c r="Y7" s="64">
        <v>18</v>
      </c>
      <c r="Z7" s="65">
        <v>19</v>
      </c>
      <c r="AA7" s="65">
        <v>20</v>
      </c>
      <c r="AB7" s="65">
        <v>21</v>
      </c>
      <c r="AC7" s="65">
        <v>22</v>
      </c>
      <c r="AD7" s="65">
        <v>23</v>
      </c>
      <c r="AE7" s="65">
        <v>24</v>
      </c>
      <c r="AF7" s="64">
        <v>25</v>
      </c>
      <c r="AG7" s="65">
        <v>26</v>
      </c>
      <c r="AH7" s="65">
        <v>27</v>
      </c>
      <c r="AI7" s="65">
        <v>28</v>
      </c>
      <c r="AJ7" s="65">
        <v>29</v>
      </c>
      <c r="AK7" s="65">
        <v>30</v>
      </c>
      <c r="AL7" s="65">
        <v>31</v>
      </c>
      <c r="AM7" s="64"/>
      <c r="AN7" s="65"/>
    </row>
    <row r="8" spans="2:41" ht="15.75" x14ac:dyDescent="0.25">
      <c r="B8" s="62">
        <v>4</v>
      </c>
      <c r="C8" s="63" t="s">
        <v>22</v>
      </c>
      <c r="D8" s="64">
        <v>1</v>
      </c>
      <c r="E8" s="65">
        <v>2</v>
      </c>
      <c r="F8" s="65">
        <v>3</v>
      </c>
      <c r="G8" s="65">
        <v>4</v>
      </c>
      <c r="H8" s="65">
        <v>5</v>
      </c>
      <c r="I8" s="65">
        <v>6</v>
      </c>
      <c r="J8" s="65">
        <v>7</v>
      </c>
      <c r="K8" s="64">
        <v>8</v>
      </c>
      <c r="L8" s="65">
        <v>9</v>
      </c>
      <c r="M8" s="65">
        <v>10</v>
      </c>
      <c r="N8" s="65">
        <v>11</v>
      </c>
      <c r="O8" s="65">
        <v>12</v>
      </c>
      <c r="P8" s="65">
        <v>13</v>
      </c>
      <c r="Q8" s="65">
        <v>14</v>
      </c>
      <c r="R8" s="64">
        <v>15</v>
      </c>
      <c r="S8" s="65">
        <v>16</v>
      </c>
      <c r="T8" s="65">
        <v>17</v>
      </c>
      <c r="U8" s="65">
        <v>18</v>
      </c>
      <c r="V8" s="65">
        <v>19</v>
      </c>
      <c r="W8" s="65">
        <v>20</v>
      </c>
      <c r="X8" s="65">
        <v>21</v>
      </c>
      <c r="Y8" s="64">
        <v>22</v>
      </c>
      <c r="Z8" s="65">
        <v>23</v>
      </c>
      <c r="AA8" s="65">
        <v>24</v>
      </c>
      <c r="AB8" s="65">
        <v>25</v>
      </c>
      <c r="AC8" s="65">
        <v>26</v>
      </c>
      <c r="AD8" s="65">
        <v>27</v>
      </c>
      <c r="AE8" s="65">
        <v>28</v>
      </c>
      <c r="AF8" s="64">
        <v>29</v>
      </c>
      <c r="AG8" s="65">
        <v>30</v>
      </c>
      <c r="AH8" s="65"/>
      <c r="AI8" s="65"/>
      <c r="AJ8" s="65"/>
      <c r="AK8" s="65"/>
      <c r="AL8" s="65"/>
      <c r="AM8" s="64"/>
      <c r="AN8" s="65"/>
    </row>
    <row r="9" spans="2:41" ht="15.75" x14ac:dyDescent="0.25">
      <c r="B9" s="62">
        <v>5</v>
      </c>
      <c r="C9" s="63" t="s">
        <v>23</v>
      </c>
      <c r="D9" s="64"/>
      <c r="E9" s="65"/>
      <c r="F9" s="65">
        <v>1</v>
      </c>
      <c r="G9" s="65">
        <v>2</v>
      </c>
      <c r="H9" s="65">
        <v>3</v>
      </c>
      <c r="I9" s="65">
        <v>4</v>
      </c>
      <c r="J9" s="65">
        <v>5</v>
      </c>
      <c r="K9" s="64">
        <v>6</v>
      </c>
      <c r="L9" s="65">
        <v>7</v>
      </c>
      <c r="M9" s="65">
        <v>8</v>
      </c>
      <c r="N9" s="65">
        <v>9</v>
      </c>
      <c r="O9" s="65">
        <v>10</v>
      </c>
      <c r="P9" s="65">
        <v>11</v>
      </c>
      <c r="Q9" s="65">
        <v>12</v>
      </c>
      <c r="R9" s="64">
        <v>13</v>
      </c>
      <c r="S9" s="65">
        <v>14</v>
      </c>
      <c r="T9" s="65">
        <v>15</v>
      </c>
      <c r="U9" s="65">
        <v>16</v>
      </c>
      <c r="V9" s="65">
        <v>17</v>
      </c>
      <c r="W9" s="65">
        <v>18</v>
      </c>
      <c r="X9" s="65">
        <v>19</v>
      </c>
      <c r="Y9" s="64">
        <v>20</v>
      </c>
      <c r="Z9" s="65">
        <v>21</v>
      </c>
      <c r="AA9" s="65">
        <v>22</v>
      </c>
      <c r="AB9" s="65">
        <v>23</v>
      </c>
      <c r="AC9" s="65">
        <v>24</v>
      </c>
      <c r="AD9" s="65">
        <v>25</v>
      </c>
      <c r="AE9" s="65">
        <v>26</v>
      </c>
      <c r="AF9" s="64">
        <v>27</v>
      </c>
      <c r="AG9" s="65">
        <v>28</v>
      </c>
      <c r="AH9" s="65">
        <v>29</v>
      </c>
      <c r="AI9" s="65">
        <v>30</v>
      </c>
      <c r="AJ9" s="65">
        <v>31</v>
      </c>
      <c r="AK9" s="65"/>
      <c r="AL9" s="65"/>
      <c r="AM9" s="64"/>
      <c r="AN9" s="65"/>
    </row>
    <row r="10" spans="2:41" ht="15.75" x14ac:dyDescent="0.25">
      <c r="B10" s="62">
        <v>6</v>
      </c>
      <c r="C10" s="63" t="s">
        <v>24</v>
      </c>
      <c r="D10" s="64"/>
      <c r="E10" s="65"/>
      <c r="F10" s="65"/>
      <c r="G10" s="65"/>
      <c r="H10" s="65"/>
      <c r="I10" s="65">
        <v>1</v>
      </c>
      <c r="J10" s="65">
        <v>2</v>
      </c>
      <c r="K10" s="64">
        <v>3</v>
      </c>
      <c r="L10" s="65">
        <v>4</v>
      </c>
      <c r="M10" s="65">
        <v>5</v>
      </c>
      <c r="N10" s="65">
        <v>6</v>
      </c>
      <c r="O10" s="65">
        <v>7</v>
      </c>
      <c r="P10" s="65">
        <v>8</v>
      </c>
      <c r="Q10" s="65">
        <v>9</v>
      </c>
      <c r="R10" s="64">
        <v>10</v>
      </c>
      <c r="S10" s="65">
        <v>11</v>
      </c>
      <c r="T10" s="65">
        <v>12</v>
      </c>
      <c r="U10" s="65">
        <v>13</v>
      </c>
      <c r="V10" s="65">
        <v>14</v>
      </c>
      <c r="W10" s="65">
        <v>15</v>
      </c>
      <c r="X10" s="65">
        <v>16</v>
      </c>
      <c r="Y10" s="64">
        <v>17</v>
      </c>
      <c r="Z10" s="65">
        <v>18</v>
      </c>
      <c r="AA10" s="65">
        <v>19</v>
      </c>
      <c r="AB10" s="65">
        <v>20</v>
      </c>
      <c r="AC10" s="65">
        <v>21</v>
      </c>
      <c r="AD10" s="65">
        <v>22</v>
      </c>
      <c r="AE10" s="65">
        <v>23</v>
      </c>
      <c r="AF10" s="64">
        <v>24</v>
      </c>
      <c r="AG10" s="65">
        <v>25</v>
      </c>
      <c r="AH10" s="65">
        <v>26</v>
      </c>
      <c r="AI10" s="65">
        <v>27</v>
      </c>
      <c r="AJ10" s="65">
        <v>28</v>
      </c>
      <c r="AK10" s="65">
        <v>29</v>
      </c>
      <c r="AL10" s="65">
        <v>30</v>
      </c>
      <c r="AM10" s="64"/>
      <c r="AN10" s="65"/>
    </row>
    <row r="11" spans="2:41" ht="15.75" x14ac:dyDescent="0.25">
      <c r="B11" s="62">
        <v>7</v>
      </c>
      <c r="C11" s="63" t="s">
        <v>27</v>
      </c>
      <c r="D11" s="64">
        <v>1</v>
      </c>
      <c r="E11" s="65">
        <v>2</v>
      </c>
      <c r="F11" s="65">
        <v>3</v>
      </c>
      <c r="G11" s="65">
        <v>4</v>
      </c>
      <c r="H11" s="65">
        <v>5</v>
      </c>
      <c r="I11" s="65">
        <v>6</v>
      </c>
      <c r="J11" s="65">
        <v>7</v>
      </c>
      <c r="K11" s="64">
        <v>8</v>
      </c>
      <c r="L11" s="65">
        <v>9</v>
      </c>
      <c r="M11" s="65">
        <v>10</v>
      </c>
      <c r="N11" s="65">
        <v>11</v>
      </c>
      <c r="O11" s="65">
        <v>12</v>
      </c>
      <c r="P11" s="65">
        <v>13</v>
      </c>
      <c r="Q11" s="65">
        <v>14</v>
      </c>
      <c r="R11" s="64">
        <v>15</v>
      </c>
      <c r="S11" s="65">
        <v>16</v>
      </c>
      <c r="T11" s="65">
        <v>17</v>
      </c>
      <c r="U11" s="65">
        <v>18</v>
      </c>
      <c r="V11" s="65">
        <v>19</v>
      </c>
      <c r="W11" s="65">
        <v>20</v>
      </c>
      <c r="X11" s="65">
        <v>21</v>
      </c>
      <c r="Y11" s="64">
        <v>22</v>
      </c>
      <c r="Z11" s="65">
        <v>23</v>
      </c>
      <c r="AA11" s="65">
        <v>24</v>
      </c>
      <c r="AB11" s="65">
        <v>25</v>
      </c>
      <c r="AC11" s="65">
        <v>26</v>
      </c>
      <c r="AD11" s="65">
        <v>27</v>
      </c>
      <c r="AE11" s="65">
        <v>28</v>
      </c>
      <c r="AF11" s="64">
        <v>29</v>
      </c>
      <c r="AG11" s="65">
        <v>30</v>
      </c>
      <c r="AH11" s="65">
        <v>31</v>
      </c>
      <c r="AI11" s="65"/>
      <c r="AJ11" s="65"/>
      <c r="AK11" s="65"/>
      <c r="AL11" s="65"/>
      <c r="AM11" s="64"/>
      <c r="AN11" s="65"/>
    </row>
    <row r="12" spans="2:41" ht="15.75" x14ac:dyDescent="0.25">
      <c r="B12" s="62">
        <v>8</v>
      </c>
      <c r="C12" s="63" t="s">
        <v>28</v>
      </c>
      <c r="D12" s="64"/>
      <c r="E12" s="65"/>
      <c r="F12" s="65"/>
      <c r="G12" s="65">
        <v>1</v>
      </c>
      <c r="H12" s="65">
        <v>2</v>
      </c>
      <c r="I12" s="65">
        <v>3</v>
      </c>
      <c r="J12" s="65">
        <v>4</v>
      </c>
      <c r="K12" s="64">
        <v>5</v>
      </c>
      <c r="L12" s="65">
        <v>6</v>
      </c>
      <c r="M12" s="65">
        <v>7</v>
      </c>
      <c r="N12" s="65">
        <v>8</v>
      </c>
      <c r="O12" s="65">
        <v>9</v>
      </c>
      <c r="P12" s="65">
        <v>10</v>
      </c>
      <c r="Q12" s="65">
        <v>11</v>
      </c>
      <c r="R12" s="64">
        <v>12</v>
      </c>
      <c r="S12" s="65">
        <v>13</v>
      </c>
      <c r="T12" s="65">
        <v>14</v>
      </c>
      <c r="U12" s="65">
        <v>15</v>
      </c>
      <c r="V12" s="65">
        <v>16</v>
      </c>
      <c r="W12" s="65">
        <v>17</v>
      </c>
      <c r="X12" s="65">
        <v>18</v>
      </c>
      <c r="Y12" s="64">
        <v>19</v>
      </c>
      <c r="Z12" s="65">
        <v>20</v>
      </c>
      <c r="AA12" s="65">
        <v>21</v>
      </c>
      <c r="AB12" s="65">
        <v>22</v>
      </c>
      <c r="AC12" s="65">
        <v>23</v>
      </c>
      <c r="AD12" s="65">
        <v>24</v>
      </c>
      <c r="AE12" s="65">
        <v>25</v>
      </c>
      <c r="AF12" s="64">
        <v>26</v>
      </c>
      <c r="AG12" s="65">
        <v>27</v>
      </c>
      <c r="AH12" s="65">
        <v>28</v>
      </c>
      <c r="AI12" s="65">
        <v>29</v>
      </c>
      <c r="AJ12" s="65">
        <v>30</v>
      </c>
      <c r="AK12" s="65">
        <v>31</v>
      </c>
      <c r="AL12" s="65"/>
      <c r="AM12" s="64"/>
      <c r="AN12" s="65"/>
    </row>
    <row r="13" spans="2:41" ht="15.75" x14ac:dyDescent="0.25">
      <c r="B13" s="62">
        <v>9</v>
      </c>
      <c r="C13" s="63" t="s">
        <v>29</v>
      </c>
      <c r="D13" s="64"/>
      <c r="E13" s="65"/>
      <c r="F13" s="65"/>
      <c r="G13" s="65"/>
      <c r="H13" s="65"/>
      <c r="I13" s="65"/>
      <c r="J13" s="65">
        <v>1</v>
      </c>
      <c r="K13" s="64">
        <v>2</v>
      </c>
      <c r="L13" s="65">
        <v>3</v>
      </c>
      <c r="M13" s="65">
        <v>4</v>
      </c>
      <c r="N13" s="65">
        <v>5</v>
      </c>
      <c r="O13" s="65">
        <v>6</v>
      </c>
      <c r="P13" s="65">
        <v>7</v>
      </c>
      <c r="Q13" s="65">
        <v>8</v>
      </c>
      <c r="R13" s="64">
        <v>9</v>
      </c>
      <c r="S13" s="65">
        <v>10</v>
      </c>
      <c r="T13" s="65">
        <v>11</v>
      </c>
      <c r="U13" s="65">
        <v>12</v>
      </c>
      <c r="V13" s="65">
        <v>13</v>
      </c>
      <c r="W13" s="65">
        <v>14</v>
      </c>
      <c r="X13" s="65">
        <v>15</v>
      </c>
      <c r="Y13" s="64">
        <v>16</v>
      </c>
      <c r="Z13" s="65">
        <v>17</v>
      </c>
      <c r="AA13" s="65">
        <v>18</v>
      </c>
      <c r="AB13" s="65">
        <v>19</v>
      </c>
      <c r="AC13" s="65">
        <v>20</v>
      </c>
      <c r="AD13" s="65">
        <v>21</v>
      </c>
      <c r="AE13" s="65">
        <v>22</v>
      </c>
      <c r="AF13" s="64">
        <v>23</v>
      </c>
      <c r="AG13" s="65">
        <v>24</v>
      </c>
      <c r="AH13" s="65">
        <v>25</v>
      </c>
      <c r="AI13" s="65">
        <v>26</v>
      </c>
      <c r="AJ13" s="65">
        <v>27</v>
      </c>
      <c r="AK13" s="65">
        <v>28</v>
      </c>
      <c r="AL13" s="65">
        <v>29</v>
      </c>
      <c r="AM13" s="64">
        <v>30</v>
      </c>
      <c r="AN13" s="65"/>
    </row>
    <row r="14" spans="2:41" ht="15.75" x14ac:dyDescent="0.25">
      <c r="B14" s="62">
        <v>10</v>
      </c>
      <c r="C14" s="63" t="s">
        <v>31</v>
      </c>
      <c r="D14" s="64"/>
      <c r="E14" s="65">
        <v>1</v>
      </c>
      <c r="F14" s="65">
        <v>2</v>
      </c>
      <c r="G14" s="65">
        <v>3</v>
      </c>
      <c r="H14" s="65">
        <v>4</v>
      </c>
      <c r="I14" s="65">
        <v>5</v>
      </c>
      <c r="J14" s="65">
        <v>6</v>
      </c>
      <c r="K14" s="64">
        <v>7</v>
      </c>
      <c r="L14" s="65">
        <v>8</v>
      </c>
      <c r="M14" s="65">
        <v>9</v>
      </c>
      <c r="N14" s="65">
        <v>10</v>
      </c>
      <c r="O14" s="65">
        <v>11</v>
      </c>
      <c r="P14" s="65">
        <v>12</v>
      </c>
      <c r="Q14" s="65">
        <v>13</v>
      </c>
      <c r="R14" s="64">
        <v>14</v>
      </c>
      <c r="S14" s="65">
        <v>15</v>
      </c>
      <c r="T14" s="65">
        <v>16</v>
      </c>
      <c r="U14" s="65">
        <v>17</v>
      </c>
      <c r="V14" s="65">
        <v>18</v>
      </c>
      <c r="W14" s="65">
        <v>19</v>
      </c>
      <c r="X14" s="65">
        <v>20</v>
      </c>
      <c r="Y14" s="64">
        <v>21</v>
      </c>
      <c r="Z14" s="65">
        <v>22</v>
      </c>
      <c r="AA14" s="65">
        <v>23</v>
      </c>
      <c r="AB14" s="65">
        <v>24</v>
      </c>
      <c r="AC14" s="65">
        <v>25</v>
      </c>
      <c r="AD14" s="65">
        <v>26</v>
      </c>
      <c r="AE14" s="65">
        <v>27</v>
      </c>
      <c r="AF14" s="64">
        <v>28</v>
      </c>
      <c r="AG14" s="65">
        <v>29</v>
      </c>
      <c r="AH14" s="65">
        <v>30</v>
      </c>
      <c r="AI14" s="65">
        <v>31</v>
      </c>
      <c r="AJ14" s="65"/>
      <c r="AK14" s="65"/>
      <c r="AL14" s="65"/>
      <c r="AM14" s="64"/>
      <c r="AN14" s="65"/>
    </row>
    <row r="15" spans="2:41" ht="15.75" x14ac:dyDescent="0.25">
      <c r="B15" s="62">
        <v>11</v>
      </c>
      <c r="C15" s="63" t="s">
        <v>32</v>
      </c>
      <c r="D15" s="64"/>
      <c r="E15" s="65"/>
      <c r="F15" s="65"/>
      <c r="G15" s="65"/>
      <c r="H15" s="65">
        <v>1</v>
      </c>
      <c r="I15" s="65">
        <v>2</v>
      </c>
      <c r="J15" s="65">
        <v>3</v>
      </c>
      <c r="K15" s="64">
        <v>4</v>
      </c>
      <c r="L15" s="65">
        <v>5</v>
      </c>
      <c r="M15" s="65">
        <v>6</v>
      </c>
      <c r="N15" s="65">
        <v>7</v>
      </c>
      <c r="O15" s="65">
        <v>8</v>
      </c>
      <c r="P15" s="65">
        <v>9</v>
      </c>
      <c r="Q15" s="65">
        <v>10</v>
      </c>
      <c r="R15" s="64">
        <v>11</v>
      </c>
      <c r="S15" s="65">
        <v>12</v>
      </c>
      <c r="T15" s="65">
        <v>13</v>
      </c>
      <c r="U15" s="65">
        <v>14</v>
      </c>
      <c r="V15" s="65">
        <v>15</v>
      </c>
      <c r="W15" s="65">
        <v>16</v>
      </c>
      <c r="X15" s="65">
        <v>17</v>
      </c>
      <c r="Y15" s="64">
        <v>18</v>
      </c>
      <c r="Z15" s="65">
        <v>19</v>
      </c>
      <c r="AA15" s="65">
        <v>20</v>
      </c>
      <c r="AB15" s="65">
        <v>21</v>
      </c>
      <c r="AC15" s="65">
        <v>22</v>
      </c>
      <c r="AD15" s="65">
        <v>23</v>
      </c>
      <c r="AE15" s="65">
        <v>24</v>
      </c>
      <c r="AF15" s="64">
        <v>25</v>
      </c>
      <c r="AG15" s="65">
        <v>26</v>
      </c>
      <c r="AH15" s="65">
        <v>27</v>
      </c>
      <c r="AI15" s="65">
        <v>28</v>
      </c>
      <c r="AJ15" s="65">
        <v>29</v>
      </c>
      <c r="AK15" s="65">
        <v>30</v>
      </c>
      <c r="AL15" s="65"/>
      <c r="AM15" s="64"/>
      <c r="AN15" s="65"/>
    </row>
    <row r="16" spans="2:41" ht="15.75" x14ac:dyDescent="0.25">
      <c r="B16" s="62">
        <v>12</v>
      </c>
      <c r="C16" s="63" t="s">
        <v>33</v>
      </c>
      <c r="D16" s="64"/>
      <c r="E16" s="65"/>
      <c r="F16" s="65"/>
      <c r="G16" s="65"/>
      <c r="H16" s="65"/>
      <c r="I16" s="65"/>
      <c r="J16" s="65">
        <v>1</v>
      </c>
      <c r="K16" s="64">
        <v>2</v>
      </c>
      <c r="L16" s="65">
        <v>3</v>
      </c>
      <c r="M16" s="65">
        <v>4</v>
      </c>
      <c r="N16" s="65">
        <v>5</v>
      </c>
      <c r="O16" s="65">
        <v>6</v>
      </c>
      <c r="P16" s="65">
        <v>7</v>
      </c>
      <c r="Q16" s="65">
        <v>8</v>
      </c>
      <c r="R16" s="64">
        <v>9</v>
      </c>
      <c r="S16" s="65">
        <v>10</v>
      </c>
      <c r="T16" s="65">
        <v>11</v>
      </c>
      <c r="U16" s="65">
        <v>12</v>
      </c>
      <c r="V16" s="65">
        <v>13</v>
      </c>
      <c r="W16" s="65">
        <v>14</v>
      </c>
      <c r="X16" s="65">
        <v>15</v>
      </c>
      <c r="Y16" s="64">
        <v>16</v>
      </c>
      <c r="Z16" s="65">
        <v>17</v>
      </c>
      <c r="AA16" s="65">
        <v>18</v>
      </c>
      <c r="AB16" s="65">
        <v>19</v>
      </c>
      <c r="AC16" s="65">
        <v>20</v>
      </c>
      <c r="AD16" s="65">
        <v>21</v>
      </c>
      <c r="AE16" s="65">
        <v>22</v>
      </c>
      <c r="AF16" s="64">
        <v>23</v>
      </c>
      <c r="AG16" s="65">
        <v>24</v>
      </c>
      <c r="AH16" s="65">
        <v>25</v>
      </c>
      <c r="AI16" s="65">
        <v>26</v>
      </c>
      <c r="AJ16" s="65">
        <v>27</v>
      </c>
      <c r="AK16" s="65">
        <v>28</v>
      </c>
      <c r="AL16" s="65">
        <v>29</v>
      </c>
      <c r="AM16" s="64">
        <v>30</v>
      </c>
      <c r="AN16" s="65">
        <v>31</v>
      </c>
    </row>
    <row r="17" ht="6" customHeight="1" x14ac:dyDescent="0.25"/>
  </sheetData>
  <mergeCells count="1">
    <mergeCell ref="AF1:AO1"/>
  </mergeCells>
  <conditionalFormatting sqref="D5:AN16">
    <cfRule type="expression" dxfId="0" priority="1">
      <formula>VLOOKUP(DATE(2018,$B5,D5),feriados,2)&lt;&gt;0</formula>
    </cfRule>
  </conditionalFormatting>
  <hyperlinks>
    <hyperlink ref="AF1" r:id="rId1" display="Haz una consulta o comentario"/>
    <hyperlink ref="AF1:AO1" r:id="rId2" display="¿Tienes una consulta o comentario?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R1" sqref="R1:V1"/>
    </sheetView>
  </sheetViews>
  <sheetFormatPr baseColWidth="10" defaultRowHeight="15" x14ac:dyDescent="0.25"/>
  <cols>
    <col min="1" max="1" width="6" style="8" bestFit="1" customWidth="1"/>
    <col min="2" max="2" width="3.5703125" style="8" customWidth="1"/>
    <col min="3" max="3" width="11.85546875" style="8" customWidth="1"/>
    <col min="4" max="4" width="3.5703125" style="8" customWidth="1"/>
    <col min="5" max="5" width="11.85546875" style="8" customWidth="1"/>
    <col min="6" max="6" width="3.5703125" style="8" customWidth="1"/>
    <col min="7" max="7" width="11.85546875" style="8" customWidth="1"/>
    <col min="8" max="8" width="3.5703125" style="8" customWidth="1"/>
    <col min="9" max="9" width="11.85546875" style="8" customWidth="1"/>
    <col min="10" max="10" width="3.5703125" style="8" customWidth="1"/>
    <col min="11" max="11" width="11.85546875" style="8" customWidth="1"/>
    <col min="12" max="12" width="3.5703125" style="8" customWidth="1"/>
    <col min="13" max="13" width="11.85546875" style="8" customWidth="1"/>
    <col min="14" max="14" width="3.5703125" style="8" customWidth="1"/>
    <col min="15" max="15" width="11.85546875" style="8" customWidth="1"/>
    <col min="16" max="16" width="3.5703125" style="8" customWidth="1"/>
    <col min="17" max="17" width="11.85546875" style="8" customWidth="1"/>
    <col min="18" max="18" width="3.5703125" style="8" customWidth="1"/>
    <col min="19" max="19" width="11.85546875" style="8" customWidth="1"/>
    <col min="20" max="20" width="3.5703125" style="8" customWidth="1"/>
    <col min="21" max="21" width="11.85546875" style="8" customWidth="1"/>
    <col min="22" max="22" width="3.5703125" style="8" customWidth="1"/>
    <col min="23" max="23" width="11.85546875" style="8" customWidth="1"/>
    <col min="24" max="24" width="3.5703125" style="8" bestFit="1" customWidth="1"/>
    <col min="25" max="25" width="11.85546875" style="8" customWidth="1"/>
    <col min="26" max="26" width="5.7109375" style="8" bestFit="1" customWidth="1"/>
    <col min="27" max="16384" width="11.42578125" style="8"/>
  </cols>
  <sheetData>
    <row r="1" spans="1:26" ht="52.5" customHeight="1" x14ac:dyDescent="0.5">
      <c r="B1" s="66" t="s">
        <v>643</v>
      </c>
      <c r="R1" s="231" t="s">
        <v>3</v>
      </c>
      <c r="S1" s="231"/>
      <c r="T1" s="231"/>
      <c r="U1" s="231"/>
      <c r="V1" s="231"/>
      <c r="Z1" s="67"/>
    </row>
    <row r="2" spans="1:26" ht="9.9499999999999993" customHeight="1" x14ac:dyDescent="0.25">
      <c r="Z2" s="67"/>
    </row>
    <row r="3" spans="1:26" ht="6" customHeight="1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5.75" x14ac:dyDescent="0.25">
      <c r="A4" s="68"/>
      <c r="B4" s="69">
        <v>1</v>
      </c>
      <c r="C4" s="70" t="s">
        <v>18</v>
      </c>
      <c r="D4" s="69">
        <v>2</v>
      </c>
      <c r="E4" s="70" t="s">
        <v>19</v>
      </c>
      <c r="F4" s="69">
        <v>3</v>
      </c>
      <c r="G4" s="70" t="s">
        <v>20</v>
      </c>
      <c r="H4" s="69">
        <v>4</v>
      </c>
      <c r="I4" s="70" t="s">
        <v>22</v>
      </c>
      <c r="J4" s="69">
        <v>5</v>
      </c>
      <c r="K4" s="70" t="s">
        <v>23</v>
      </c>
      <c r="L4" s="69">
        <v>6</v>
      </c>
      <c r="M4" s="70" t="s">
        <v>24</v>
      </c>
      <c r="N4" s="69">
        <v>7</v>
      </c>
      <c r="O4" s="70" t="s">
        <v>27</v>
      </c>
      <c r="P4" s="69">
        <v>8</v>
      </c>
      <c r="Q4" s="70" t="s">
        <v>28</v>
      </c>
      <c r="R4" s="69">
        <v>9</v>
      </c>
      <c r="S4" s="70" t="s">
        <v>29</v>
      </c>
      <c r="T4" s="69">
        <v>10</v>
      </c>
      <c r="U4" s="70" t="s">
        <v>31</v>
      </c>
      <c r="V4" s="69">
        <v>11</v>
      </c>
      <c r="W4" s="70" t="s">
        <v>32</v>
      </c>
      <c r="X4" s="69">
        <v>12</v>
      </c>
      <c r="Y4" s="71" t="s">
        <v>33</v>
      </c>
      <c r="Z4" s="68"/>
    </row>
    <row r="5" spans="1:26" x14ac:dyDescent="0.25">
      <c r="A5" s="72" t="s">
        <v>644</v>
      </c>
      <c r="B5" s="73">
        <v>1</v>
      </c>
      <c r="C5" s="74"/>
      <c r="D5" s="68"/>
      <c r="E5" s="68"/>
      <c r="F5" s="68" t="s">
        <v>645</v>
      </c>
      <c r="G5" s="68"/>
      <c r="H5" s="68" t="s">
        <v>645</v>
      </c>
      <c r="I5" s="68"/>
      <c r="J5" s="68"/>
      <c r="K5" s="68"/>
      <c r="L5" s="68"/>
      <c r="M5" s="68"/>
      <c r="N5" s="68" t="s">
        <v>645</v>
      </c>
      <c r="O5" s="68"/>
      <c r="P5" s="68"/>
      <c r="Q5" s="68"/>
      <c r="R5" s="68" t="s">
        <v>645</v>
      </c>
      <c r="S5" s="68"/>
      <c r="T5" s="73">
        <v>1</v>
      </c>
      <c r="U5" s="74"/>
      <c r="V5" s="68" t="s">
        <v>645</v>
      </c>
      <c r="W5" s="68"/>
      <c r="X5" s="68" t="s">
        <v>645</v>
      </c>
      <c r="Y5" s="68"/>
      <c r="Z5" s="72" t="s">
        <v>644</v>
      </c>
    </row>
    <row r="6" spans="1:26" x14ac:dyDescent="0.25">
      <c r="A6" s="72" t="s">
        <v>646</v>
      </c>
      <c r="B6" s="73">
        <v>2</v>
      </c>
      <c r="C6" s="74"/>
      <c r="D6" s="68"/>
      <c r="E6" s="68"/>
      <c r="F6" s="68"/>
      <c r="G6" s="68"/>
      <c r="H6" s="68" t="s">
        <v>645</v>
      </c>
      <c r="I6" s="68"/>
      <c r="J6" s="73">
        <v>1</v>
      </c>
      <c r="K6" s="74"/>
      <c r="L6" s="68"/>
      <c r="M6" s="68"/>
      <c r="N6" s="68" t="s">
        <v>645</v>
      </c>
      <c r="O6" s="68"/>
      <c r="P6" s="68"/>
      <c r="Q6" s="68"/>
      <c r="R6" s="68" t="s">
        <v>645</v>
      </c>
      <c r="S6" s="68"/>
      <c r="T6" s="73">
        <v>2</v>
      </c>
      <c r="U6" s="74"/>
      <c r="V6" s="68" t="s">
        <v>645</v>
      </c>
      <c r="W6" s="68"/>
      <c r="X6" s="68" t="s">
        <v>645</v>
      </c>
      <c r="Y6" s="68"/>
      <c r="Z6" s="72" t="s">
        <v>646</v>
      </c>
    </row>
    <row r="7" spans="1:26" x14ac:dyDescent="0.25">
      <c r="A7" s="72" t="s">
        <v>647</v>
      </c>
      <c r="B7" s="73">
        <v>3</v>
      </c>
      <c r="C7" s="74"/>
      <c r="D7" s="68"/>
      <c r="E7" s="68"/>
      <c r="F7" s="68"/>
      <c r="G7" s="68"/>
      <c r="H7" s="68" t="s">
        <v>645</v>
      </c>
      <c r="I7" s="68"/>
      <c r="J7" s="73">
        <v>2</v>
      </c>
      <c r="K7" s="74"/>
      <c r="L7" s="68"/>
      <c r="M7" s="68"/>
      <c r="N7" s="68" t="s">
        <v>645</v>
      </c>
      <c r="O7" s="68"/>
      <c r="P7" s="73">
        <v>1</v>
      </c>
      <c r="Q7" s="74"/>
      <c r="R7" s="68" t="s">
        <v>645</v>
      </c>
      <c r="S7" s="68"/>
      <c r="T7" s="73">
        <v>3</v>
      </c>
      <c r="U7" s="74"/>
      <c r="V7" s="68" t="s">
        <v>645</v>
      </c>
      <c r="W7" s="68"/>
      <c r="X7" s="68" t="s">
        <v>645</v>
      </c>
      <c r="Y7" s="68"/>
      <c r="Z7" s="72" t="s">
        <v>647</v>
      </c>
    </row>
    <row r="8" spans="1:26" x14ac:dyDescent="0.25">
      <c r="A8" s="72" t="s">
        <v>648</v>
      </c>
      <c r="B8" s="73">
        <v>4</v>
      </c>
      <c r="C8" s="74"/>
      <c r="D8" s="73">
        <v>1</v>
      </c>
      <c r="E8" s="74"/>
      <c r="F8" s="73">
        <v>1</v>
      </c>
      <c r="G8" s="74"/>
      <c r="H8" s="68" t="s">
        <v>645</v>
      </c>
      <c r="I8" s="68"/>
      <c r="J8" s="73">
        <v>3</v>
      </c>
      <c r="K8" s="74"/>
      <c r="L8" s="68"/>
      <c r="M8" s="68"/>
      <c r="N8" s="68" t="s">
        <v>645</v>
      </c>
      <c r="O8" s="68"/>
      <c r="P8" s="73">
        <v>2</v>
      </c>
      <c r="Q8" s="74"/>
      <c r="R8" s="68" t="s">
        <v>645</v>
      </c>
      <c r="S8" s="68"/>
      <c r="T8" s="73">
        <v>4</v>
      </c>
      <c r="U8" s="74"/>
      <c r="V8" s="73">
        <v>1</v>
      </c>
      <c r="W8" s="74"/>
      <c r="X8" s="68" t="s">
        <v>645</v>
      </c>
      <c r="Y8" s="68"/>
      <c r="Z8" s="72" t="s">
        <v>648</v>
      </c>
    </row>
    <row r="9" spans="1:26" x14ac:dyDescent="0.25">
      <c r="A9" s="72" t="s">
        <v>649</v>
      </c>
      <c r="B9" s="73">
        <v>5</v>
      </c>
      <c r="C9" s="74"/>
      <c r="D9" s="73">
        <v>2</v>
      </c>
      <c r="E9" s="74"/>
      <c r="F9" s="73">
        <v>2</v>
      </c>
      <c r="G9" s="74"/>
      <c r="H9" s="68" t="s">
        <v>645</v>
      </c>
      <c r="I9" s="68"/>
      <c r="J9" s="73">
        <v>4</v>
      </c>
      <c r="K9" s="74"/>
      <c r="L9" s="73">
        <v>1</v>
      </c>
      <c r="M9" s="74"/>
      <c r="N9" s="68" t="s">
        <v>645</v>
      </c>
      <c r="O9" s="68"/>
      <c r="P9" s="73">
        <v>3</v>
      </c>
      <c r="Q9" s="74"/>
      <c r="R9" s="68" t="s">
        <v>645</v>
      </c>
      <c r="S9" s="68"/>
      <c r="T9" s="73">
        <v>5</v>
      </c>
      <c r="U9" s="74"/>
      <c r="V9" s="73">
        <v>2</v>
      </c>
      <c r="W9" s="74"/>
      <c r="X9" s="68" t="s">
        <v>645</v>
      </c>
      <c r="Y9" s="68"/>
      <c r="Z9" s="72" t="s">
        <v>649</v>
      </c>
    </row>
    <row r="10" spans="1:26" x14ac:dyDescent="0.25">
      <c r="A10" s="72" t="s">
        <v>650</v>
      </c>
      <c r="B10" s="73">
        <v>6</v>
      </c>
      <c r="C10" s="74"/>
      <c r="D10" s="73">
        <v>3</v>
      </c>
      <c r="E10" s="74"/>
      <c r="F10" s="73">
        <v>3</v>
      </c>
      <c r="G10" s="74"/>
      <c r="H10" s="68" t="s">
        <v>645</v>
      </c>
      <c r="I10" s="68"/>
      <c r="J10" s="73">
        <v>5</v>
      </c>
      <c r="K10" s="74"/>
      <c r="L10" s="73">
        <v>2</v>
      </c>
      <c r="M10" s="74"/>
      <c r="N10" s="68" t="s">
        <v>645</v>
      </c>
      <c r="O10" s="68"/>
      <c r="P10" s="73">
        <v>4</v>
      </c>
      <c r="Q10" s="74"/>
      <c r="R10" s="73">
        <v>1</v>
      </c>
      <c r="S10" s="74"/>
      <c r="T10" s="73">
        <v>6</v>
      </c>
      <c r="U10" s="74"/>
      <c r="V10" s="73">
        <v>3</v>
      </c>
      <c r="W10" s="74"/>
      <c r="X10" s="73">
        <v>1</v>
      </c>
      <c r="Y10" s="74"/>
      <c r="Z10" s="72" t="s">
        <v>650</v>
      </c>
    </row>
    <row r="11" spans="1:26" x14ac:dyDescent="0.25">
      <c r="A11" s="75" t="s">
        <v>651</v>
      </c>
      <c r="B11" s="76">
        <v>7</v>
      </c>
      <c r="C11" s="74"/>
      <c r="D11" s="77">
        <v>4</v>
      </c>
      <c r="E11" s="74"/>
      <c r="F11" s="76">
        <v>4</v>
      </c>
      <c r="G11" s="74"/>
      <c r="H11" s="76">
        <v>1</v>
      </c>
      <c r="I11" s="74"/>
      <c r="J11" s="76">
        <v>6</v>
      </c>
      <c r="K11" s="74"/>
      <c r="L11" s="76">
        <v>3</v>
      </c>
      <c r="M11" s="74"/>
      <c r="N11" s="76">
        <v>1</v>
      </c>
      <c r="O11" s="74"/>
      <c r="P11" s="76">
        <v>5</v>
      </c>
      <c r="Q11" s="74"/>
      <c r="R11" s="76">
        <v>2</v>
      </c>
      <c r="S11" s="74"/>
      <c r="T11" s="76">
        <v>7</v>
      </c>
      <c r="U11" s="74"/>
      <c r="V11" s="76">
        <v>4</v>
      </c>
      <c r="W11" s="74"/>
      <c r="X11" s="76">
        <v>2</v>
      </c>
      <c r="Y11" s="74"/>
      <c r="Z11" s="75" t="s">
        <v>651</v>
      </c>
    </row>
    <row r="12" spans="1:26" x14ac:dyDescent="0.25">
      <c r="A12" s="72" t="s">
        <v>644</v>
      </c>
      <c r="B12" s="73">
        <v>8</v>
      </c>
      <c r="C12" s="74"/>
      <c r="D12" s="73">
        <v>5</v>
      </c>
      <c r="E12" s="74"/>
      <c r="F12" s="73">
        <v>5</v>
      </c>
      <c r="G12" s="74"/>
      <c r="H12" s="73">
        <v>2</v>
      </c>
      <c r="I12" s="74"/>
      <c r="J12" s="73">
        <v>7</v>
      </c>
      <c r="K12" s="74"/>
      <c r="L12" s="73">
        <v>4</v>
      </c>
      <c r="M12" s="74"/>
      <c r="N12" s="73">
        <v>2</v>
      </c>
      <c r="O12" s="74"/>
      <c r="P12" s="73">
        <v>6</v>
      </c>
      <c r="Q12" s="74"/>
      <c r="R12" s="73">
        <v>3</v>
      </c>
      <c r="S12" s="74"/>
      <c r="T12" s="73">
        <v>8</v>
      </c>
      <c r="U12" s="74"/>
      <c r="V12" s="73">
        <v>5</v>
      </c>
      <c r="W12" s="74"/>
      <c r="X12" s="73">
        <v>3</v>
      </c>
      <c r="Y12" s="74"/>
      <c r="Z12" s="72" t="s">
        <v>644</v>
      </c>
    </row>
    <row r="13" spans="1:26" x14ac:dyDescent="0.25">
      <c r="A13" s="72" t="s">
        <v>646</v>
      </c>
      <c r="B13" s="73">
        <v>9</v>
      </c>
      <c r="C13" s="74"/>
      <c r="D13" s="73">
        <v>6</v>
      </c>
      <c r="E13" s="74"/>
      <c r="F13" s="73">
        <v>6</v>
      </c>
      <c r="G13" s="74"/>
      <c r="H13" s="73">
        <v>3</v>
      </c>
      <c r="I13" s="74"/>
      <c r="J13" s="73">
        <v>8</v>
      </c>
      <c r="K13" s="74"/>
      <c r="L13" s="73">
        <v>5</v>
      </c>
      <c r="M13" s="74"/>
      <c r="N13" s="73">
        <v>3</v>
      </c>
      <c r="O13" s="74"/>
      <c r="P13" s="73">
        <v>7</v>
      </c>
      <c r="Q13" s="74"/>
      <c r="R13" s="73">
        <v>4</v>
      </c>
      <c r="S13" s="74"/>
      <c r="T13" s="73">
        <v>9</v>
      </c>
      <c r="U13" s="74"/>
      <c r="V13" s="73">
        <v>6</v>
      </c>
      <c r="W13" s="74"/>
      <c r="X13" s="73">
        <v>4</v>
      </c>
      <c r="Y13" s="74"/>
      <c r="Z13" s="72" t="s">
        <v>646</v>
      </c>
    </row>
    <row r="14" spans="1:26" x14ac:dyDescent="0.25">
      <c r="A14" s="72" t="s">
        <v>647</v>
      </c>
      <c r="B14" s="73">
        <v>10</v>
      </c>
      <c r="C14" s="74"/>
      <c r="D14" s="73">
        <v>7</v>
      </c>
      <c r="E14" s="74"/>
      <c r="F14" s="73">
        <v>7</v>
      </c>
      <c r="G14" s="74"/>
      <c r="H14" s="73">
        <v>4</v>
      </c>
      <c r="I14" s="74"/>
      <c r="J14" s="73">
        <v>9</v>
      </c>
      <c r="K14" s="74"/>
      <c r="L14" s="73">
        <v>6</v>
      </c>
      <c r="M14" s="74"/>
      <c r="N14" s="73">
        <v>4</v>
      </c>
      <c r="O14" s="74"/>
      <c r="P14" s="73">
        <v>8</v>
      </c>
      <c r="Q14" s="74"/>
      <c r="R14" s="73">
        <v>5</v>
      </c>
      <c r="S14" s="74"/>
      <c r="T14" s="73">
        <v>10</v>
      </c>
      <c r="U14" s="74"/>
      <c r="V14" s="73">
        <v>7</v>
      </c>
      <c r="W14" s="74"/>
      <c r="X14" s="73">
        <v>5</v>
      </c>
      <c r="Y14" s="74"/>
      <c r="Z14" s="72" t="s">
        <v>647</v>
      </c>
    </row>
    <row r="15" spans="1:26" x14ac:dyDescent="0.25">
      <c r="A15" s="72" t="s">
        <v>648</v>
      </c>
      <c r="B15" s="73">
        <v>11</v>
      </c>
      <c r="C15" s="74"/>
      <c r="D15" s="73">
        <v>8</v>
      </c>
      <c r="E15" s="74"/>
      <c r="F15" s="73">
        <v>8</v>
      </c>
      <c r="G15" s="74"/>
      <c r="H15" s="73">
        <v>5</v>
      </c>
      <c r="I15" s="74"/>
      <c r="J15" s="73">
        <v>10</v>
      </c>
      <c r="K15" s="74"/>
      <c r="L15" s="73">
        <v>7</v>
      </c>
      <c r="M15" s="74"/>
      <c r="N15" s="73">
        <v>5</v>
      </c>
      <c r="O15" s="74"/>
      <c r="P15" s="73">
        <v>9</v>
      </c>
      <c r="Q15" s="74"/>
      <c r="R15" s="73">
        <v>6</v>
      </c>
      <c r="S15" s="74"/>
      <c r="T15" s="73">
        <v>11</v>
      </c>
      <c r="U15" s="74"/>
      <c r="V15" s="73">
        <v>8</v>
      </c>
      <c r="W15" s="74"/>
      <c r="X15" s="73">
        <v>6</v>
      </c>
      <c r="Y15" s="74"/>
      <c r="Z15" s="72" t="s">
        <v>648</v>
      </c>
    </row>
    <row r="16" spans="1:26" x14ac:dyDescent="0.25">
      <c r="A16" s="72" t="s">
        <v>649</v>
      </c>
      <c r="B16" s="73">
        <v>12</v>
      </c>
      <c r="C16" s="74"/>
      <c r="D16" s="73">
        <v>9</v>
      </c>
      <c r="E16" s="74"/>
      <c r="F16" s="73">
        <v>9</v>
      </c>
      <c r="G16" s="74"/>
      <c r="H16" s="73">
        <v>6</v>
      </c>
      <c r="I16" s="74"/>
      <c r="J16" s="73">
        <v>11</v>
      </c>
      <c r="K16" s="74"/>
      <c r="L16" s="73">
        <v>8</v>
      </c>
      <c r="M16" s="74"/>
      <c r="N16" s="73">
        <v>6</v>
      </c>
      <c r="O16" s="74"/>
      <c r="P16" s="73">
        <v>10</v>
      </c>
      <c r="Q16" s="74"/>
      <c r="R16" s="73">
        <v>7</v>
      </c>
      <c r="S16" s="74"/>
      <c r="T16" s="73">
        <v>12</v>
      </c>
      <c r="U16" s="74"/>
      <c r="V16" s="73">
        <v>9</v>
      </c>
      <c r="W16" s="74"/>
      <c r="X16" s="73">
        <v>7</v>
      </c>
      <c r="Y16" s="74"/>
      <c r="Z16" s="72" t="s">
        <v>649</v>
      </c>
    </row>
    <row r="17" spans="1:26" x14ac:dyDescent="0.25">
      <c r="A17" s="72" t="s">
        <v>650</v>
      </c>
      <c r="B17" s="73">
        <v>13</v>
      </c>
      <c r="C17" s="74"/>
      <c r="D17" s="73">
        <v>10</v>
      </c>
      <c r="E17" s="74"/>
      <c r="F17" s="73">
        <v>10</v>
      </c>
      <c r="G17" s="74"/>
      <c r="H17" s="73">
        <v>7</v>
      </c>
      <c r="I17" s="74"/>
      <c r="J17" s="73">
        <v>12</v>
      </c>
      <c r="K17" s="74"/>
      <c r="L17" s="73">
        <v>9</v>
      </c>
      <c r="M17" s="74"/>
      <c r="N17" s="73">
        <v>7</v>
      </c>
      <c r="O17" s="74"/>
      <c r="P17" s="73">
        <v>11</v>
      </c>
      <c r="Q17" s="74"/>
      <c r="R17" s="73">
        <v>8</v>
      </c>
      <c r="S17" s="74"/>
      <c r="T17" s="73">
        <v>13</v>
      </c>
      <c r="U17" s="74"/>
      <c r="V17" s="73">
        <v>10</v>
      </c>
      <c r="W17" s="74"/>
      <c r="X17" s="73">
        <v>8</v>
      </c>
      <c r="Y17" s="74"/>
      <c r="Z17" s="72" t="s">
        <v>650</v>
      </c>
    </row>
    <row r="18" spans="1:26" x14ac:dyDescent="0.25">
      <c r="A18" s="75" t="s">
        <v>651</v>
      </c>
      <c r="B18" s="76">
        <v>14</v>
      </c>
      <c r="C18" s="74"/>
      <c r="D18" s="76">
        <v>11</v>
      </c>
      <c r="E18" s="74"/>
      <c r="F18" s="76">
        <v>11</v>
      </c>
      <c r="G18" s="74"/>
      <c r="H18" s="76">
        <v>8</v>
      </c>
      <c r="I18" s="74"/>
      <c r="J18" s="76">
        <v>13</v>
      </c>
      <c r="K18" s="74"/>
      <c r="L18" s="76">
        <v>10</v>
      </c>
      <c r="M18" s="74"/>
      <c r="N18" s="76">
        <v>8</v>
      </c>
      <c r="O18" s="74"/>
      <c r="P18" s="76">
        <v>12</v>
      </c>
      <c r="Q18" s="74"/>
      <c r="R18" s="76">
        <v>9</v>
      </c>
      <c r="S18" s="74"/>
      <c r="T18" s="76">
        <v>14</v>
      </c>
      <c r="U18" s="74"/>
      <c r="V18" s="76">
        <v>11</v>
      </c>
      <c r="W18" s="74"/>
      <c r="X18" s="76">
        <v>9</v>
      </c>
      <c r="Y18" s="74"/>
      <c r="Z18" s="75" t="s">
        <v>651</v>
      </c>
    </row>
    <row r="19" spans="1:26" x14ac:dyDescent="0.25">
      <c r="A19" s="72" t="s">
        <v>644</v>
      </c>
      <c r="B19" s="73">
        <v>15</v>
      </c>
      <c r="C19" s="74"/>
      <c r="D19" s="73">
        <v>12</v>
      </c>
      <c r="E19" s="74"/>
      <c r="F19" s="73">
        <v>12</v>
      </c>
      <c r="G19" s="74"/>
      <c r="H19" s="73">
        <v>9</v>
      </c>
      <c r="I19" s="74"/>
      <c r="J19" s="73">
        <v>14</v>
      </c>
      <c r="K19" s="74"/>
      <c r="L19" s="73">
        <v>11</v>
      </c>
      <c r="M19" s="74"/>
      <c r="N19" s="73">
        <v>9</v>
      </c>
      <c r="O19" s="74"/>
      <c r="P19" s="73">
        <v>13</v>
      </c>
      <c r="Q19" s="74"/>
      <c r="R19" s="73">
        <v>10</v>
      </c>
      <c r="S19" s="74"/>
      <c r="T19" s="73">
        <v>15</v>
      </c>
      <c r="U19" s="74"/>
      <c r="V19" s="73">
        <v>12</v>
      </c>
      <c r="W19" s="74"/>
      <c r="X19" s="73">
        <v>10</v>
      </c>
      <c r="Y19" s="74"/>
      <c r="Z19" s="72" t="s">
        <v>644</v>
      </c>
    </row>
    <row r="20" spans="1:26" x14ac:dyDescent="0.25">
      <c r="A20" s="72" t="s">
        <v>646</v>
      </c>
      <c r="B20" s="73">
        <v>16</v>
      </c>
      <c r="C20" s="74"/>
      <c r="D20" s="73">
        <v>13</v>
      </c>
      <c r="E20" s="74"/>
      <c r="F20" s="73">
        <v>13</v>
      </c>
      <c r="G20" s="74"/>
      <c r="H20" s="73">
        <v>10</v>
      </c>
      <c r="I20" s="74"/>
      <c r="J20" s="73">
        <v>15</v>
      </c>
      <c r="K20" s="74"/>
      <c r="L20" s="73">
        <v>12</v>
      </c>
      <c r="M20" s="74"/>
      <c r="N20" s="73">
        <v>10</v>
      </c>
      <c r="O20" s="74"/>
      <c r="P20" s="73">
        <v>14</v>
      </c>
      <c r="Q20" s="74"/>
      <c r="R20" s="73">
        <v>11</v>
      </c>
      <c r="S20" s="74"/>
      <c r="T20" s="73">
        <v>16</v>
      </c>
      <c r="U20" s="74"/>
      <c r="V20" s="73">
        <v>13</v>
      </c>
      <c r="W20" s="74"/>
      <c r="X20" s="73">
        <v>11</v>
      </c>
      <c r="Y20" s="74"/>
      <c r="Z20" s="72" t="s">
        <v>646</v>
      </c>
    </row>
    <row r="21" spans="1:26" x14ac:dyDescent="0.25">
      <c r="A21" s="72" t="s">
        <v>647</v>
      </c>
      <c r="B21" s="73">
        <v>17</v>
      </c>
      <c r="C21" s="74"/>
      <c r="D21" s="73">
        <v>14</v>
      </c>
      <c r="E21" s="74"/>
      <c r="F21" s="73">
        <v>14</v>
      </c>
      <c r="G21" s="74"/>
      <c r="H21" s="73">
        <v>11</v>
      </c>
      <c r="I21" s="74"/>
      <c r="J21" s="73">
        <v>16</v>
      </c>
      <c r="K21" s="74"/>
      <c r="L21" s="73">
        <v>13</v>
      </c>
      <c r="M21" s="74"/>
      <c r="N21" s="73">
        <v>11</v>
      </c>
      <c r="O21" s="74"/>
      <c r="P21" s="73">
        <v>15</v>
      </c>
      <c r="Q21" s="74"/>
      <c r="R21" s="73">
        <v>12</v>
      </c>
      <c r="S21" s="74"/>
      <c r="T21" s="73">
        <v>17</v>
      </c>
      <c r="U21" s="74"/>
      <c r="V21" s="73">
        <v>14</v>
      </c>
      <c r="W21" s="74"/>
      <c r="X21" s="73">
        <v>12</v>
      </c>
      <c r="Y21" s="74"/>
      <c r="Z21" s="72" t="s">
        <v>647</v>
      </c>
    </row>
    <row r="22" spans="1:26" x14ac:dyDescent="0.25">
      <c r="A22" s="72" t="s">
        <v>648</v>
      </c>
      <c r="B22" s="73">
        <v>18</v>
      </c>
      <c r="C22" s="74"/>
      <c r="D22" s="73">
        <v>15</v>
      </c>
      <c r="E22" s="74"/>
      <c r="F22" s="73">
        <v>15</v>
      </c>
      <c r="G22" s="74"/>
      <c r="H22" s="73">
        <v>12</v>
      </c>
      <c r="I22" s="74"/>
      <c r="J22" s="73">
        <v>17</v>
      </c>
      <c r="K22" s="74"/>
      <c r="L22" s="73">
        <v>14</v>
      </c>
      <c r="M22" s="74"/>
      <c r="N22" s="73">
        <v>12</v>
      </c>
      <c r="O22" s="74"/>
      <c r="P22" s="73">
        <v>16</v>
      </c>
      <c r="Q22" s="74"/>
      <c r="R22" s="73">
        <v>13</v>
      </c>
      <c r="S22" s="74"/>
      <c r="T22" s="73">
        <v>18</v>
      </c>
      <c r="U22" s="74"/>
      <c r="V22" s="73">
        <v>15</v>
      </c>
      <c r="W22" s="74"/>
      <c r="X22" s="73">
        <v>13</v>
      </c>
      <c r="Y22" s="74"/>
      <c r="Z22" s="72" t="s">
        <v>648</v>
      </c>
    </row>
    <row r="23" spans="1:26" x14ac:dyDescent="0.25">
      <c r="A23" s="72" t="s">
        <v>649</v>
      </c>
      <c r="B23" s="73">
        <v>19</v>
      </c>
      <c r="C23" s="74"/>
      <c r="D23" s="73">
        <v>16</v>
      </c>
      <c r="E23" s="74"/>
      <c r="F23" s="73">
        <v>16</v>
      </c>
      <c r="G23" s="74"/>
      <c r="H23" s="73">
        <v>13</v>
      </c>
      <c r="I23" s="74"/>
      <c r="J23" s="73">
        <v>18</v>
      </c>
      <c r="K23" s="74"/>
      <c r="L23" s="73">
        <v>15</v>
      </c>
      <c r="M23" s="74"/>
      <c r="N23" s="73">
        <v>13</v>
      </c>
      <c r="O23" s="74"/>
      <c r="P23" s="73">
        <v>17</v>
      </c>
      <c r="Q23" s="74"/>
      <c r="R23" s="73">
        <v>14</v>
      </c>
      <c r="S23" s="74"/>
      <c r="T23" s="73">
        <v>19</v>
      </c>
      <c r="U23" s="74"/>
      <c r="V23" s="73">
        <v>16</v>
      </c>
      <c r="W23" s="74"/>
      <c r="X23" s="73">
        <v>14</v>
      </c>
      <c r="Y23" s="74"/>
      <c r="Z23" s="72" t="s">
        <v>649</v>
      </c>
    </row>
    <row r="24" spans="1:26" x14ac:dyDescent="0.25">
      <c r="A24" s="72" t="s">
        <v>650</v>
      </c>
      <c r="B24" s="73">
        <v>20</v>
      </c>
      <c r="C24" s="74"/>
      <c r="D24" s="73">
        <v>17</v>
      </c>
      <c r="E24" s="74"/>
      <c r="F24" s="73">
        <v>17</v>
      </c>
      <c r="G24" s="74"/>
      <c r="H24" s="73">
        <v>14</v>
      </c>
      <c r="I24" s="74"/>
      <c r="J24" s="73">
        <v>19</v>
      </c>
      <c r="K24" s="74"/>
      <c r="L24" s="73">
        <v>16</v>
      </c>
      <c r="M24" s="74"/>
      <c r="N24" s="73">
        <v>14</v>
      </c>
      <c r="O24" s="74"/>
      <c r="P24" s="73">
        <v>18</v>
      </c>
      <c r="Q24" s="74"/>
      <c r="R24" s="73">
        <v>15</v>
      </c>
      <c r="S24" s="74"/>
      <c r="T24" s="73">
        <v>20</v>
      </c>
      <c r="U24" s="74"/>
      <c r="V24" s="73">
        <v>17</v>
      </c>
      <c r="W24" s="74"/>
      <c r="X24" s="73">
        <v>15</v>
      </c>
      <c r="Y24" s="74"/>
      <c r="Z24" s="72" t="s">
        <v>650</v>
      </c>
    </row>
    <row r="25" spans="1:26" x14ac:dyDescent="0.25">
      <c r="A25" s="75" t="s">
        <v>651</v>
      </c>
      <c r="B25" s="76">
        <v>21</v>
      </c>
      <c r="C25" s="74"/>
      <c r="D25" s="76">
        <v>18</v>
      </c>
      <c r="E25" s="74"/>
      <c r="F25" s="76">
        <v>18</v>
      </c>
      <c r="G25" s="74"/>
      <c r="H25" s="76">
        <v>15</v>
      </c>
      <c r="I25" s="74"/>
      <c r="J25" s="76">
        <v>20</v>
      </c>
      <c r="K25" s="74"/>
      <c r="L25" s="76">
        <v>17</v>
      </c>
      <c r="M25" s="74"/>
      <c r="N25" s="76">
        <v>15</v>
      </c>
      <c r="O25" s="74"/>
      <c r="P25" s="76">
        <v>19</v>
      </c>
      <c r="Q25" s="74"/>
      <c r="R25" s="76">
        <v>16</v>
      </c>
      <c r="S25" s="74"/>
      <c r="T25" s="76">
        <v>21</v>
      </c>
      <c r="U25" s="74"/>
      <c r="V25" s="76">
        <v>18</v>
      </c>
      <c r="W25" s="74"/>
      <c r="X25" s="76">
        <v>16</v>
      </c>
      <c r="Y25" s="74"/>
      <c r="Z25" s="75" t="s">
        <v>651</v>
      </c>
    </row>
    <row r="26" spans="1:26" x14ac:dyDescent="0.25">
      <c r="A26" s="72" t="s">
        <v>644</v>
      </c>
      <c r="B26" s="73">
        <v>22</v>
      </c>
      <c r="C26" s="74"/>
      <c r="D26" s="73">
        <v>19</v>
      </c>
      <c r="E26" s="74"/>
      <c r="F26" s="73">
        <v>19</v>
      </c>
      <c r="G26" s="74"/>
      <c r="H26" s="73">
        <v>16</v>
      </c>
      <c r="I26" s="74"/>
      <c r="J26" s="73">
        <v>21</v>
      </c>
      <c r="K26" s="74"/>
      <c r="L26" s="73">
        <v>18</v>
      </c>
      <c r="M26" s="74"/>
      <c r="N26" s="73">
        <v>16</v>
      </c>
      <c r="O26" s="74"/>
      <c r="P26" s="73">
        <v>20</v>
      </c>
      <c r="Q26" s="74"/>
      <c r="R26" s="73">
        <v>17</v>
      </c>
      <c r="S26" s="74"/>
      <c r="T26" s="73">
        <v>22</v>
      </c>
      <c r="U26" s="74"/>
      <c r="V26" s="73">
        <v>19</v>
      </c>
      <c r="W26" s="74"/>
      <c r="X26" s="73">
        <v>17</v>
      </c>
      <c r="Y26" s="74"/>
      <c r="Z26" s="72" t="s">
        <v>644</v>
      </c>
    </row>
    <row r="27" spans="1:26" x14ac:dyDescent="0.25">
      <c r="A27" s="72" t="s">
        <v>646</v>
      </c>
      <c r="B27" s="73">
        <v>23</v>
      </c>
      <c r="C27" s="74"/>
      <c r="D27" s="73">
        <v>20</v>
      </c>
      <c r="E27" s="74"/>
      <c r="F27" s="73">
        <v>20</v>
      </c>
      <c r="G27" s="74"/>
      <c r="H27" s="73">
        <v>17</v>
      </c>
      <c r="I27" s="74"/>
      <c r="J27" s="73">
        <v>22</v>
      </c>
      <c r="K27" s="74"/>
      <c r="L27" s="73">
        <v>19</v>
      </c>
      <c r="M27" s="74"/>
      <c r="N27" s="73">
        <v>17</v>
      </c>
      <c r="O27" s="74"/>
      <c r="P27" s="73">
        <v>21</v>
      </c>
      <c r="Q27" s="74"/>
      <c r="R27" s="73">
        <v>18</v>
      </c>
      <c r="S27" s="74"/>
      <c r="T27" s="73">
        <v>23</v>
      </c>
      <c r="U27" s="74"/>
      <c r="V27" s="73">
        <v>20</v>
      </c>
      <c r="W27" s="78"/>
      <c r="X27" s="73">
        <v>18</v>
      </c>
      <c r="Y27" s="74"/>
      <c r="Z27" s="72" t="s">
        <v>646</v>
      </c>
    </row>
    <row r="28" spans="1:26" x14ac:dyDescent="0.25">
      <c r="A28" s="72" t="s">
        <v>647</v>
      </c>
      <c r="B28" s="73">
        <v>24</v>
      </c>
      <c r="C28" s="74"/>
      <c r="D28" s="73">
        <v>21</v>
      </c>
      <c r="E28" s="74"/>
      <c r="F28" s="73">
        <v>21</v>
      </c>
      <c r="G28" s="74"/>
      <c r="H28" s="73">
        <v>18</v>
      </c>
      <c r="I28" s="74"/>
      <c r="J28" s="73">
        <v>23</v>
      </c>
      <c r="K28" s="74"/>
      <c r="L28" s="73">
        <v>20</v>
      </c>
      <c r="M28" s="74"/>
      <c r="N28" s="73">
        <v>18</v>
      </c>
      <c r="O28" s="74"/>
      <c r="P28" s="73">
        <v>22</v>
      </c>
      <c r="Q28" s="74"/>
      <c r="R28" s="73">
        <v>19</v>
      </c>
      <c r="S28" s="74"/>
      <c r="T28" s="73">
        <v>24</v>
      </c>
      <c r="U28" s="74"/>
      <c r="V28" s="73">
        <v>21</v>
      </c>
      <c r="W28" s="74"/>
      <c r="X28" s="73">
        <v>19</v>
      </c>
      <c r="Y28" s="74"/>
      <c r="Z28" s="72" t="s">
        <v>647</v>
      </c>
    </row>
    <row r="29" spans="1:26" x14ac:dyDescent="0.25">
      <c r="A29" s="72" t="s">
        <v>648</v>
      </c>
      <c r="B29" s="73">
        <v>25</v>
      </c>
      <c r="C29" s="74"/>
      <c r="D29" s="73">
        <v>22</v>
      </c>
      <c r="E29" s="74"/>
      <c r="F29" s="73">
        <v>22</v>
      </c>
      <c r="G29" s="74"/>
      <c r="H29" s="73">
        <v>19</v>
      </c>
      <c r="I29" s="74"/>
      <c r="J29" s="73">
        <v>24</v>
      </c>
      <c r="K29" s="74"/>
      <c r="L29" s="73">
        <v>21</v>
      </c>
      <c r="M29" s="74"/>
      <c r="N29" s="73">
        <v>19</v>
      </c>
      <c r="O29" s="74"/>
      <c r="P29" s="73">
        <v>23</v>
      </c>
      <c r="Q29" s="74"/>
      <c r="R29" s="73">
        <v>20</v>
      </c>
      <c r="S29" s="74"/>
      <c r="T29" s="73">
        <v>25</v>
      </c>
      <c r="U29" s="74"/>
      <c r="V29" s="73">
        <v>22</v>
      </c>
      <c r="W29" s="74"/>
      <c r="X29" s="73">
        <v>20</v>
      </c>
      <c r="Y29" s="74"/>
      <c r="Z29" s="72" t="s">
        <v>648</v>
      </c>
    </row>
    <row r="30" spans="1:26" x14ac:dyDescent="0.25">
      <c r="A30" s="72" t="s">
        <v>649</v>
      </c>
      <c r="B30" s="73">
        <v>26</v>
      </c>
      <c r="C30" s="79"/>
      <c r="D30" s="73">
        <v>23</v>
      </c>
      <c r="E30" s="74"/>
      <c r="F30" s="73">
        <v>23</v>
      </c>
      <c r="G30" s="74"/>
      <c r="H30" s="73">
        <v>20</v>
      </c>
      <c r="I30" s="74"/>
      <c r="J30" s="73">
        <v>25</v>
      </c>
      <c r="K30" s="74"/>
      <c r="L30" s="73">
        <v>22</v>
      </c>
      <c r="M30" s="74"/>
      <c r="N30" s="73">
        <v>20</v>
      </c>
      <c r="O30" s="74"/>
      <c r="P30" s="73">
        <v>24</v>
      </c>
      <c r="Q30" s="78"/>
      <c r="R30" s="73">
        <v>21</v>
      </c>
      <c r="S30" s="74"/>
      <c r="T30" s="73">
        <v>26</v>
      </c>
      <c r="U30" s="74"/>
      <c r="V30" s="73">
        <v>23</v>
      </c>
      <c r="W30" s="74"/>
      <c r="X30" s="73">
        <v>21</v>
      </c>
      <c r="Y30" s="74"/>
      <c r="Z30" s="72" t="s">
        <v>649</v>
      </c>
    </row>
    <row r="31" spans="1:26" x14ac:dyDescent="0.25">
      <c r="A31" s="72" t="s">
        <v>650</v>
      </c>
      <c r="B31" s="73">
        <v>27</v>
      </c>
      <c r="C31" s="74"/>
      <c r="D31" s="73">
        <v>24</v>
      </c>
      <c r="E31" s="78"/>
      <c r="F31" s="73">
        <v>24</v>
      </c>
      <c r="G31" s="78"/>
      <c r="H31" s="73">
        <v>21</v>
      </c>
      <c r="I31" s="74"/>
      <c r="J31" s="73">
        <v>26</v>
      </c>
      <c r="K31" s="74"/>
      <c r="L31" s="73">
        <v>23</v>
      </c>
      <c r="M31" s="74"/>
      <c r="N31" s="73">
        <v>21</v>
      </c>
      <c r="O31" s="74"/>
      <c r="P31" s="73">
        <v>25</v>
      </c>
      <c r="Q31" s="74"/>
      <c r="R31" s="73">
        <v>22</v>
      </c>
      <c r="S31" s="74"/>
      <c r="T31" s="73">
        <v>27</v>
      </c>
      <c r="U31" s="74"/>
      <c r="V31" s="73">
        <v>24</v>
      </c>
      <c r="W31" s="74"/>
      <c r="X31" s="73">
        <v>22</v>
      </c>
      <c r="Y31" s="74"/>
      <c r="Z31" s="72" t="s">
        <v>650</v>
      </c>
    </row>
    <row r="32" spans="1:26" x14ac:dyDescent="0.25">
      <c r="A32" s="75" t="s">
        <v>651</v>
      </c>
      <c r="B32" s="76">
        <v>28</v>
      </c>
      <c r="C32" s="74"/>
      <c r="D32" s="76">
        <v>25</v>
      </c>
      <c r="E32" s="74"/>
      <c r="F32" s="76">
        <v>25</v>
      </c>
      <c r="G32" s="74"/>
      <c r="H32" s="76">
        <v>22</v>
      </c>
      <c r="I32" s="74"/>
      <c r="J32" s="76">
        <v>27</v>
      </c>
      <c r="K32" s="74"/>
      <c r="L32" s="76">
        <v>24</v>
      </c>
      <c r="M32" s="74"/>
      <c r="N32" s="76">
        <v>22</v>
      </c>
      <c r="O32" s="74"/>
      <c r="P32" s="76">
        <v>26</v>
      </c>
      <c r="Q32" s="74"/>
      <c r="R32" s="76">
        <v>23</v>
      </c>
      <c r="S32" s="74"/>
      <c r="T32" s="76">
        <v>28</v>
      </c>
      <c r="U32" s="74"/>
      <c r="V32" s="76">
        <v>25</v>
      </c>
      <c r="W32" s="74"/>
      <c r="X32" s="76">
        <v>23</v>
      </c>
      <c r="Y32" s="74"/>
      <c r="Z32" s="75" t="s">
        <v>651</v>
      </c>
    </row>
    <row r="33" spans="1:26" x14ac:dyDescent="0.25">
      <c r="A33" s="72" t="s">
        <v>644</v>
      </c>
      <c r="B33" s="73">
        <v>29</v>
      </c>
      <c r="C33" s="79"/>
      <c r="D33" s="73">
        <v>26</v>
      </c>
      <c r="E33" s="74"/>
      <c r="F33" s="73">
        <v>26</v>
      </c>
      <c r="G33" s="74"/>
      <c r="H33" s="73">
        <v>23</v>
      </c>
      <c r="I33" s="74"/>
      <c r="J33" s="73">
        <v>28</v>
      </c>
      <c r="K33" s="74"/>
      <c r="L33" s="73">
        <v>25</v>
      </c>
      <c r="M33" s="74"/>
      <c r="N33" s="73">
        <v>23</v>
      </c>
      <c r="O33" s="74"/>
      <c r="P33" s="73">
        <v>27</v>
      </c>
      <c r="Q33" s="74"/>
      <c r="R33" s="73">
        <v>24</v>
      </c>
      <c r="S33" s="74"/>
      <c r="T33" s="73">
        <v>29</v>
      </c>
      <c r="U33" s="74"/>
      <c r="V33" s="73">
        <v>26</v>
      </c>
      <c r="W33" s="74"/>
      <c r="X33" s="73">
        <v>24</v>
      </c>
      <c r="Y33" s="79"/>
      <c r="Z33" s="72" t="s">
        <v>644</v>
      </c>
    </row>
    <row r="34" spans="1:26" x14ac:dyDescent="0.25">
      <c r="A34" s="72" t="s">
        <v>646</v>
      </c>
      <c r="B34" s="73">
        <v>30</v>
      </c>
      <c r="C34" s="74"/>
      <c r="D34" s="73">
        <v>27</v>
      </c>
      <c r="E34" s="74"/>
      <c r="F34" s="73">
        <v>27</v>
      </c>
      <c r="G34" s="80"/>
      <c r="H34" s="73">
        <v>24</v>
      </c>
      <c r="I34" s="74"/>
      <c r="J34" s="73">
        <v>29</v>
      </c>
      <c r="K34" s="74"/>
      <c r="L34" s="73">
        <v>26</v>
      </c>
      <c r="M34" s="74"/>
      <c r="N34" s="73">
        <v>24</v>
      </c>
      <c r="O34" s="74"/>
      <c r="P34" s="73">
        <v>28</v>
      </c>
      <c r="Q34" s="80"/>
      <c r="R34" s="73">
        <v>25</v>
      </c>
      <c r="S34" s="74"/>
      <c r="T34" s="73">
        <v>30</v>
      </c>
      <c r="U34" s="74"/>
      <c r="V34" s="73">
        <v>27</v>
      </c>
      <c r="W34" s="80"/>
      <c r="X34" s="73">
        <v>25</v>
      </c>
      <c r="Y34" s="74"/>
      <c r="Z34" s="72" t="s">
        <v>646</v>
      </c>
    </row>
    <row r="35" spans="1:26" x14ac:dyDescent="0.25">
      <c r="A35" s="72" t="s">
        <v>647</v>
      </c>
      <c r="B35" s="73">
        <v>31</v>
      </c>
      <c r="C35" s="74"/>
      <c r="D35" s="73">
        <v>28</v>
      </c>
      <c r="E35" s="74"/>
      <c r="F35" s="73">
        <v>28</v>
      </c>
      <c r="G35" s="74"/>
      <c r="H35" s="73">
        <v>25</v>
      </c>
      <c r="I35" s="74"/>
      <c r="J35" s="73">
        <v>30</v>
      </c>
      <c r="K35" s="74"/>
      <c r="L35" s="73">
        <v>27</v>
      </c>
      <c r="M35" s="79"/>
      <c r="N35" s="73">
        <v>25</v>
      </c>
      <c r="O35" s="79"/>
      <c r="P35" s="73">
        <v>29</v>
      </c>
      <c r="Q35" s="74"/>
      <c r="R35" s="73">
        <v>26</v>
      </c>
      <c r="S35" s="74"/>
      <c r="T35" s="73">
        <v>31</v>
      </c>
      <c r="U35" s="81"/>
      <c r="V35" s="73">
        <v>28</v>
      </c>
      <c r="W35" s="74"/>
      <c r="X35" s="73">
        <v>26</v>
      </c>
      <c r="Y35" s="74"/>
      <c r="Z35" s="72" t="s">
        <v>647</v>
      </c>
    </row>
    <row r="36" spans="1:26" x14ac:dyDescent="0.25">
      <c r="A36" s="72" t="s">
        <v>648</v>
      </c>
      <c r="B36" s="68"/>
      <c r="C36" s="68"/>
      <c r="D36" s="68" t="s">
        <v>645</v>
      </c>
      <c r="E36" s="82"/>
      <c r="F36" s="73">
        <v>29</v>
      </c>
      <c r="G36" s="74"/>
      <c r="H36" s="73">
        <v>26</v>
      </c>
      <c r="I36" s="74"/>
      <c r="J36" s="73">
        <v>31</v>
      </c>
      <c r="K36" s="74"/>
      <c r="L36" s="73">
        <v>28</v>
      </c>
      <c r="M36" s="74"/>
      <c r="N36" s="73">
        <v>26</v>
      </c>
      <c r="O36" s="74"/>
      <c r="P36" s="73">
        <v>30</v>
      </c>
      <c r="Q36" s="74"/>
      <c r="R36" s="73">
        <v>27</v>
      </c>
      <c r="S36" s="79"/>
      <c r="T36" s="68"/>
      <c r="U36" s="68"/>
      <c r="V36" s="73">
        <v>29</v>
      </c>
      <c r="W36" s="74"/>
      <c r="X36" s="73">
        <v>27</v>
      </c>
      <c r="Y36" s="74"/>
      <c r="Z36" s="72" t="s">
        <v>648</v>
      </c>
    </row>
    <row r="37" spans="1:26" x14ac:dyDescent="0.25">
      <c r="A37" s="72" t="s">
        <v>649</v>
      </c>
      <c r="B37" s="68"/>
      <c r="C37" s="68"/>
      <c r="D37" s="68" t="s">
        <v>645</v>
      </c>
      <c r="E37" s="82"/>
      <c r="F37" s="73">
        <v>30</v>
      </c>
      <c r="G37" s="74"/>
      <c r="H37" s="73">
        <v>27</v>
      </c>
      <c r="I37" s="74"/>
      <c r="J37" s="68" t="s">
        <v>645</v>
      </c>
      <c r="K37" s="68"/>
      <c r="L37" s="73">
        <v>29</v>
      </c>
      <c r="M37" s="74"/>
      <c r="N37" s="73">
        <v>27</v>
      </c>
      <c r="O37" s="74"/>
      <c r="P37" s="73">
        <v>31</v>
      </c>
      <c r="Q37" s="74"/>
      <c r="R37" s="73">
        <v>28</v>
      </c>
      <c r="S37" s="74"/>
      <c r="T37" s="68"/>
      <c r="U37" s="68"/>
      <c r="V37" s="73">
        <v>30</v>
      </c>
      <c r="W37" s="74"/>
      <c r="X37" s="73">
        <v>28</v>
      </c>
      <c r="Y37" s="74"/>
      <c r="Z37" s="72" t="s">
        <v>649</v>
      </c>
    </row>
    <row r="38" spans="1:26" x14ac:dyDescent="0.25">
      <c r="A38" s="72" t="s">
        <v>650</v>
      </c>
      <c r="B38" s="68"/>
      <c r="C38" s="68"/>
      <c r="D38" s="68" t="s">
        <v>645</v>
      </c>
      <c r="E38" s="82"/>
      <c r="F38" s="73">
        <v>31</v>
      </c>
      <c r="G38" s="74"/>
      <c r="H38" s="73">
        <v>28</v>
      </c>
      <c r="I38" s="74"/>
      <c r="J38" s="68" t="s">
        <v>645</v>
      </c>
      <c r="K38" s="68"/>
      <c r="L38" s="73">
        <v>30</v>
      </c>
      <c r="M38" s="74"/>
      <c r="N38" s="73">
        <v>28</v>
      </c>
      <c r="O38" s="74"/>
      <c r="P38" s="68" t="s">
        <v>645</v>
      </c>
      <c r="Q38" s="68"/>
      <c r="R38" s="73">
        <v>29</v>
      </c>
      <c r="S38" s="74"/>
      <c r="T38" s="68"/>
      <c r="U38" s="68"/>
      <c r="V38" s="68" t="s">
        <v>645</v>
      </c>
      <c r="W38" s="68"/>
      <c r="X38" s="73">
        <v>29</v>
      </c>
      <c r="Y38" s="74"/>
      <c r="Z38" s="72" t="s">
        <v>650</v>
      </c>
    </row>
    <row r="39" spans="1:26" x14ac:dyDescent="0.25">
      <c r="A39" s="75" t="s">
        <v>651</v>
      </c>
      <c r="B39" s="68"/>
      <c r="C39" s="68"/>
      <c r="D39" s="68" t="s">
        <v>645</v>
      </c>
      <c r="E39" s="82"/>
      <c r="F39" s="68"/>
      <c r="G39" s="68"/>
      <c r="H39" s="76">
        <v>29</v>
      </c>
      <c r="I39" s="74"/>
      <c r="J39" s="68" t="s">
        <v>645</v>
      </c>
      <c r="K39" s="68"/>
      <c r="L39" s="68" t="s">
        <v>645</v>
      </c>
      <c r="M39" s="68"/>
      <c r="N39" s="76">
        <v>29</v>
      </c>
      <c r="O39" s="74"/>
      <c r="P39" s="68" t="s">
        <v>645</v>
      </c>
      <c r="Q39" s="68"/>
      <c r="R39" s="76">
        <v>30</v>
      </c>
      <c r="S39" s="74"/>
      <c r="T39" s="68"/>
      <c r="U39" s="68"/>
      <c r="V39" s="68" t="s">
        <v>645</v>
      </c>
      <c r="W39" s="68"/>
      <c r="X39" s="76">
        <v>30</v>
      </c>
      <c r="Y39" s="74"/>
      <c r="Z39" s="75" t="s">
        <v>651</v>
      </c>
    </row>
    <row r="40" spans="1:26" x14ac:dyDescent="0.25">
      <c r="A40" s="72" t="s">
        <v>644</v>
      </c>
      <c r="B40" s="68"/>
      <c r="C40" s="68"/>
      <c r="D40" s="68" t="s">
        <v>645</v>
      </c>
      <c r="E40" s="82"/>
      <c r="F40" s="68"/>
      <c r="G40" s="68"/>
      <c r="H40" s="73">
        <v>30</v>
      </c>
      <c r="I40" s="74"/>
      <c r="J40" s="68" t="s">
        <v>645</v>
      </c>
      <c r="K40" s="68"/>
      <c r="L40" s="68" t="s">
        <v>645</v>
      </c>
      <c r="M40" s="68"/>
      <c r="N40" s="73">
        <v>30</v>
      </c>
      <c r="O40" s="74"/>
      <c r="P40" s="68" t="s">
        <v>645</v>
      </c>
      <c r="Q40" s="68"/>
      <c r="R40" s="68" t="s">
        <v>645</v>
      </c>
      <c r="S40" s="68"/>
      <c r="T40" s="68"/>
      <c r="U40" s="68"/>
      <c r="V40" s="68"/>
      <c r="W40" s="68"/>
      <c r="X40" s="73">
        <v>31</v>
      </c>
      <c r="Y40" s="74"/>
      <c r="Z40" s="72" t="s">
        <v>644</v>
      </c>
    </row>
    <row r="41" spans="1:26" x14ac:dyDescent="0.25">
      <c r="A41" s="72" t="s">
        <v>646</v>
      </c>
      <c r="B41" s="68"/>
      <c r="C41" s="68"/>
      <c r="D41" s="68" t="s">
        <v>645</v>
      </c>
      <c r="E41" s="82"/>
      <c r="F41" s="68"/>
      <c r="G41" s="68"/>
      <c r="H41" s="68" t="s">
        <v>645</v>
      </c>
      <c r="I41" s="68"/>
      <c r="J41" s="68" t="s">
        <v>645</v>
      </c>
      <c r="K41" s="68"/>
      <c r="L41" s="68" t="s">
        <v>645</v>
      </c>
      <c r="M41" s="68"/>
      <c r="N41" s="73">
        <v>31</v>
      </c>
      <c r="O41" s="74"/>
      <c r="P41" s="68" t="s">
        <v>645</v>
      </c>
      <c r="Q41" s="68"/>
      <c r="R41" s="68" t="s">
        <v>645</v>
      </c>
      <c r="S41" s="68"/>
      <c r="T41" s="68"/>
      <c r="U41" s="68"/>
      <c r="V41" s="68"/>
      <c r="W41" s="68"/>
      <c r="X41" s="68" t="s">
        <v>645</v>
      </c>
      <c r="Y41" s="68"/>
      <c r="Z41" s="72" t="s">
        <v>646</v>
      </c>
    </row>
    <row r="42" spans="1:26" x14ac:dyDescent="0.25">
      <c r="A42" s="72" t="s">
        <v>647</v>
      </c>
      <c r="B42" s="68"/>
      <c r="C42" s="68"/>
      <c r="D42" s="68"/>
      <c r="E42" s="82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72" t="s">
        <v>647</v>
      </c>
    </row>
    <row r="43" spans="1:26" ht="15.75" x14ac:dyDescent="0.25">
      <c r="A43" s="83">
        <f>A3</f>
        <v>0</v>
      </c>
      <c r="B43" s="84">
        <v>1</v>
      </c>
      <c r="C43" s="85" t="s">
        <v>18</v>
      </c>
      <c r="D43" s="84">
        <v>2</v>
      </c>
      <c r="E43" s="85" t="s">
        <v>19</v>
      </c>
      <c r="F43" s="84">
        <v>3</v>
      </c>
      <c r="G43" s="85" t="s">
        <v>20</v>
      </c>
      <c r="H43" s="84">
        <v>4</v>
      </c>
      <c r="I43" s="85" t="s">
        <v>22</v>
      </c>
      <c r="J43" s="84">
        <v>5</v>
      </c>
      <c r="K43" s="85" t="s">
        <v>23</v>
      </c>
      <c r="L43" s="84">
        <v>6</v>
      </c>
      <c r="M43" s="85" t="s">
        <v>24</v>
      </c>
      <c r="N43" s="84">
        <v>7</v>
      </c>
      <c r="O43" s="85" t="s">
        <v>27</v>
      </c>
      <c r="P43" s="84">
        <v>8</v>
      </c>
      <c r="Q43" s="85" t="s">
        <v>28</v>
      </c>
      <c r="R43" s="84">
        <v>9</v>
      </c>
      <c r="S43" s="85" t="s">
        <v>29</v>
      </c>
      <c r="T43" s="84">
        <v>10</v>
      </c>
      <c r="U43" s="85" t="s">
        <v>31</v>
      </c>
      <c r="V43" s="84">
        <v>11</v>
      </c>
      <c r="W43" s="85" t="s">
        <v>32</v>
      </c>
      <c r="X43" s="84">
        <v>12</v>
      </c>
      <c r="Y43" s="85" t="s">
        <v>33</v>
      </c>
      <c r="Z43" s="83">
        <f>Z3</f>
        <v>0</v>
      </c>
    </row>
    <row r="44" spans="1:26" ht="6" customHeight="1" x14ac:dyDescent="0.25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x14ac:dyDescent="0.25">
      <c r="A45" s="86" t="s">
        <v>652</v>
      </c>
      <c r="B45" s="226">
        <f>SUM(C5:C42)</f>
        <v>0</v>
      </c>
      <c r="C45" s="227"/>
      <c r="D45" s="226">
        <f t="shared" ref="D45" si="0">SUM(E5:E42)</f>
        <v>0</v>
      </c>
      <c r="E45" s="227"/>
      <c r="F45" s="226">
        <f t="shared" ref="F45" si="1">SUM(G5:G42)</f>
        <v>0</v>
      </c>
      <c r="G45" s="227"/>
      <c r="H45" s="226">
        <f t="shared" ref="H45" si="2">SUM(I5:I42)</f>
        <v>0</v>
      </c>
      <c r="I45" s="227"/>
      <c r="J45" s="226">
        <f t="shared" ref="J45" si="3">SUM(K5:K42)</f>
        <v>0</v>
      </c>
      <c r="K45" s="227"/>
      <c r="L45" s="226">
        <f t="shared" ref="L45" si="4">SUM(M5:M42)</f>
        <v>0</v>
      </c>
      <c r="M45" s="227"/>
      <c r="N45" s="226">
        <f t="shared" ref="N45" si="5">SUM(O5:O42)</f>
        <v>0</v>
      </c>
      <c r="O45" s="227"/>
      <c r="P45" s="226">
        <f t="shared" ref="P45" si="6">SUM(Q5:Q42)</f>
        <v>0</v>
      </c>
      <c r="Q45" s="227"/>
      <c r="R45" s="226">
        <f t="shared" ref="R45" si="7">SUM(S5:S42)</f>
        <v>0</v>
      </c>
      <c r="S45" s="227"/>
      <c r="T45" s="226">
        <f t="shared" ref="T45" si="8">SUM(U5:U42)</f>
        <v>0</v>
      </c>
      <c r="U45" s="227"/>
      <c r="V45" s="226">
        <f t="shared" ref="V45" si="9">SUM(W5:W42)</f>
        <v>0</v>
      </c>
      <c r="W45" s="227"/>
      <c r="X45" s="226">
        <f>SUM(Y5:Y42)</f>
        <v>0</v>
      </c>
      <c r="Y45" s="227"/>
      <c r="Z45" s="68"/>
    </row>
    <row r="46" spans="1:26" x14ac:dyDescent="0.25">
      <c r="A46" s="86" t="s">
        <v>653</v>
      </c>
      <c r="B46" s="226">
        <f>IFERROR(AVERAGE(C5:C42),0)</f>
        <v>0</v>
      </c>
      <c r="C46" s="227"/>
      <c r="D46" s="226">
        <f t="shared" ref="D46" si="10">IFERROR(AVERAGE(E5:E42),0)</f>
        <v>0</v>
      </c>
      <c r="E46" s="227"/>
      <c r="F46" s="226">
        <f t="shared" ref="F46" si="11">IFERROR(AVERAGE(G5:G42),0)</f>
        <v>0</v>
      </c>
      <c r="G46" s="227"/>
      <c r="H46" s="226">
        <f t="shared" ref="H46" si="12">IFERROR(AVERAGE(I5:I42),0)</f>
        <v>0</v>
      </c>
      <c r="I46" s="227"/>
      <c r="J46" s="226">
        <f t="shared" ref="J46" si="13">IFERROR(AVERAGE(K5:K42),0)</f>
        <v>0</v>
      </c>
      <c r="K46" s="227"/>
      <c r="L46" s="226">
        <f t="shared" ref="L46" si="14">IFERROR(AVERAGE(M5:M42),0)</f>
        <v>0</v>
      </c>
      <c r="M46" s="227"/>
      <c r="N46" s="226">
        <f t="shared" ref="N46" si="15">IFERROR(AVERAGE(O5:O42),0)</f>
        <v>0</v>
      </c>
      <c r="O46" s="227"/>
      <c r="P46" s="226">
        <f t="shared" ref="P46" si="16">IFERROR(AVERAGE(Q5:Q42),0)</f>
        <v>0</v>
      </c>
      <c r="Q46" s="227"/>
      <c r="R46" s="226">
        <f t="shared" ref="R46" si="17">IFERROR(AVERAGE(S5:S42),0)</f>
        <v>0</v>
      </c>
      <c r="S46" s="227"/>
      <c r="T46" s="226">
        <f t="shared" ref="T46" si="18">IFERROR(AVERAGE(U5:U42),0)</f>
        <v>0</v>
      </c>
      <c r="U46" s="227"/>
      <c r="V46" s="226">
        <f t="shared" ref="V46" si="19">IFERROR(AVERAGE(W5:W42),0)</f>
        <v>0</v>
      </c>
      <c r="W46" s="227"/>
      <c r="X46" s="226">
        <f t="shared" ref="X46" si="20">IFERROR(AVERAGE(Y5:Y42),0)</f>
        <v>0</v>
      </c>
      <c r="Y46" s="227"/>
      <c r="Z46" s="68"/>
    </row>
    <row r="47" spans="1:26" x14ac:dyDescent="0.25">
      <c r="A47" s="86" t="s">
        <v>654</v>
      </c>
      <c r="B47" s="229">
        <f>COUNT(C5:C42)</f>
        <v>0</v>
      </c>
      <c r="C47" s="230"/>
      <c r="D47" s="229">
        <f t="shared" ref="D47" si="21">COUNT(E5:E42)</f>
        <v>0</v>
      </c>
      <c r="E47" s="230"/>
      <c r="F47" s="229">
        <f t="shared" ref="F47" si="22">COUNT(G5:G42)</f>
        <v>0</v>
      </c>
      <c r="G47" s="230"/>
      <c r="H47" s="229">
        <f t="shared" ref="H47" si="23">COUNT(I5:I42)</f>
        <v>0</v>
      </c>
      <c r="I47" s="230"/>
      <c r="J47" s="229">
        <f t="shared" ref="J47" si="24">COUNT(K5:K42)</f>
        <v>0</v>
      </c>
      <c r="K47" s="230"/>
      <c r="L47" s="229">
        <f t="shared" ref="L47" si="25">COUNT(M5:M42)</f>
        <v>0</v>
      </c>
      <c r="M47" s="230"/>
      <c r="N47" s="229">
        <f t="shared" ref="N47" si="26">COUNT(O5:O42)</f>
        <v>0</v>
      </c>
      <c r="O47" s="230"/>
      <c r="P47" s="229">
        <f t="shared" ref="P47" si="27">COUNT(Q5:Q42)</f>
        <v>0</v>
      </c>
      <c r="Q47" s="230"/>
      <c r="R47" s="229">
        <f t="shared" ref="R47" si="28">COUNT(S5:S42)</f>
        <v>0</v>
      </c>
      <c r="S47" s="230"/>
      <c r="T47" s="229">
        <f t="shared" ref="T47" si="29">COUNT(U5:U42)</f>
        <v>0</v>
      </c>
      <c r="U47" s="230"/>
      <c r="V47" s="229">
        <f t="shared" ref="V47" si="30">COUNT(W5:W42)</f>
        <v>0</v>
      </c>
      <c r="W47" s="230"/>
      <c r="X47" s="229">
        <f t="shared" ref="X47" si="31">COUNT(Y5:Y42)</f>
        <v>0</v>
      </c>
      <c r="Y47" s="230"/>
      <c r="Z47" s="68"/>
    </row>
    <row r="48" spans="1:26" x14ac:dyDescent="0.25">
      <c r="A48" s="86" t="s">
        <v>655</v>
      </c>
      <c r="B48" s="226">
        <f>IFERROR(STDEV(C5:C42),0)</f>
        <v>0</v>
      </c>
      <c r="C48" s="227"/>
      <c r="D48" s="226">
        <f t="shared" ref="D48" si="32">IFERROR(STDEV(E5:E42),0)</f>
        <v>0</v>
      </c>
      <c r="E48" s="227"/>
      <c r="F48" s="226">
        <f t="shared" ref="F48" si="33">IFERROR(STDEV(G5:G42),0)</f>
        <v>0</v>
      </c>
      <c r="G48" s="227"/>
      <c r="H48" s="226">
        <f t="shared" ref="H48" si="34">IFERROR(STDEV(I5:I42),0)</f>
        <v>0</v>
      </c>
      <c r="I48" s="227"/>
      <c r="J48" s="226">
        <f t="shared" ref="J48" si="35">IFERROR(STDEV(K5:K42),0)</f>
        <v>0</v>
      </c>
      <c r="K48" s="227"/>
      <c r="L48" s="226">
        <f t="shared" ref="L48" si="36">IFERROR(STDEV(M5:M42),0)</f>
        <v>0</v>
      </c>
      <c r="M48" s="227"/>
      <c r="N48" s="226">
        <f t="shared" ref="N48" si="37">IFERROR(STDEV(O5:O42),0)</f>
        <v>0</v>
      </c>
      <c r="O48" s="227"/>
      <c r="P48" s="226">
        <f t="shared" ref="P48" si="38">IFERROR(STDEV(Q5:Q42),0)</f>
        <v>0</v>
      </c>
      <c r="Q48" s="227"/>
      <c r="R48" s="226">
        <f t="shared" ref="R48" si="39">IFERROR(STDEV(S5:S42),0)</f>
        <v>0</v>
      </c>
      <c r="S48" s="227"/>
      <c r="T48" s="226">
        <f t="shared" ref="T48" si="40">IFERROR(STDEV(U5:U42),0)</f>
        <v>0</v>
      </c>
      <c r="U48" s="227"/>
      <c r="V48" s="226">
        <f t="shared" ref="V48" si="41">IFERROR(STDEV(W5:W42),0)</f>
        <v>0</v>
      </c>
      <c r="W48" s="227"/>
      <c r="X48" s="226">
        <f t="shared" ref="X48" si="42">IFERROR(STDEV(Y5:Y42),0)</f>
        <v>0</v>
      </c>
      <c r="Y48" s="227"/>
      <c r="Z48" s="68"/>
    </row>
    <row r="49" spans="1:26" ht="6" customHeight="1" x14ac:dyDescent="0.25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1" spans="1:26" x14ac:dyDescent="0.25">
      <c r="C51" s="87" t="s">
        <v>656</v>
      </c>
      <c r="D51" s="228" t="s">
        <v>657</v>
      </c>
      <c r="E51" s="228"/>
    </row>
    <row r="52" spans="1:26" x14ac:dyDescent="0.25">
      <c r="C52" s="88" t="s">
        <v>658</v>
      </c>
      <c r="D52" s="220">
        <f>B45</f>
        <v>0</v>
      </c>
      <c r="E52" s="221"/>
    </row>
    <row r="53" spans="1:26" x14ac:dyDescent="0.25">
      <c r="C53" s="88" t="s">
        <v>659</v>
      </c>
      <c r="D53" s="220">
        <f>D45</f>
        <v>0</v>
      </c>
      <c r="E53" s="221"/>
    </row>
    <row r="54" spans="1:26" x14ac:dyDescent="0.25">
      <c r="C54" s="88" t="s">
        <v>646</v>
      </c>
      <c r="D54" s="220">
        <f>F45</f>
        <v>0</v>
      </c>
      <c r="E54" s="221"/>
    </row>
    <row r="55" spans="1:26" x14ac:dyDescent="0.25">
      <c r="C55" s="88" t="s">
        <v>660</v>
      </c>
      <c r="D55" s="220">
        <f>H45</f>
        <v>0</v>
      </c>
      <c r="E55" s="221"/>
    </row>
    <row r="56" spans="1:26" x14ac:dyDescent="0.25">
      <c r="C56" s="88" t="s">
        <v>661</v>
      </c>
      <c r="D56" s="220">
        <f>J45</f>
        <v>0</v>
      </c>
      <c r="E56" s="221"/>
    </row>
    <row r="57" spans="1:26" x14ac:dyDescent="0.25">
      <c r="C57" s="88" t="s">
        <v>662</v>
      </c>
      <c r="D57" s="220">
        <f>L45</f>
        <v>0</v>
      </c>
      <c r="E57" s="221"/>
    </row>
    <row r="58" spans="1:26" x14ac:dyDescent="0.25">
      <c r="C58" s="88" t="s">
        <v>663</v>
      </c>
      <c r="D58" s="220">
        <f>N45</f>
        <v>0</v>
      </c>
      <c r="E58" s="221"/>
    </row>
    <row r="59" spans="1:26" x14ac:dyDescent="0.25">
      <c r="C59" s="88" t="s">
        <v>664</v>
      </c>
      <c r="D59" s="220">
        <f>P45</f>
        <v>0</v>
      </c>
      <c r="E59" s="221"/>
    </row>
    <row r="60" spans="1:26" x14ac:dyDescent="0.25">
      <c r="C60" s="88" t="s">
        <v>665</v>
      </c>
      <c r="D60" s="220">
        <f>R45</f>
        <v>0</v>
      </c>
      <c r="E60" s="221"/>
    </row>
    <row r="61" spans="1:26" x14ac:dyDescent="0.25">
      <c r="C61" s="88" t="s">
        <v>666</v>
      </c>
      <c r="D61" s="220">
        <f>T45</f>
        <v>0</v>
      </c>
      <c r="E61" s="221"/>
    </row>
    <row r="62" spans="1:26" x14ac:dyDescent="0.25">
      <c r="C62" s="88" t="s">
        <v>667</v>
      </c>
      <c r="D62" s="220">
        <f>V45</f>
        <v>0</v>
      </c>
      <c r="E62" s="221"/>
    </row>
    <row r="63" spans="1:26" ht="15.75" thickBot="1" x14ac:dyDescent="0.3">
      <c r="C63" s="89" t="s">
        <v>668</v>
      </c>
      <c r="D63" s="222">
        <f>X45</f>
        <v>0</v>
      </c>
      <c r="E63" s="223"/>
    </row>
    <row r="64" spans="1:26" ht="15.75" thickTop="1" x14ac:dyDescent="0.25">
      <c r="C64" s="90" t="s">
        <v>669</v>
      </c>
      <c r="D64" s="224">
        <f>SUM(D52:D63)</f>
        <v>0</v>
      </c>
      <c r="E64" s="225"/>
    </row>
    <row r="65" spans="3:5" x14ac:dyDescent="0.25">
      <c r="C65" s="91" t="s">
        <v>670</v>
      </c>
      <c r="D65" s="218">
        <f>IFERROR(AVERAGEIF(D52:D63,"&gt;0"),0)</f>
        <v>0</v>
      </c>
      <c r="E65" s="219"/>
    </row>
    <row r="66" spans="3:5" x14ac:dyDescent="0.25">
      <c r="C66" s="91" t="s">
        <v>671</v>
      </c>
      <c r="D66" s="218">
        <f>IFERROR(STDEV(D52:D63),0)</f>
        <v>0</v>
      </c>
      <c r="E66" s="219"/>
    </row>
  </sheetData>
  <mergeCells count="65">
    <mergeCell ref="R1:V1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B47:C47"/>
    <mergeCell ref="D47:E47"/>
    <mergeCell ref="F47:G47"/>
    <mergeCell ref="H47:I47"/>
    <mergeCell ref="J47:K47"/>
    <mergeCell ref="X47:Y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L47:M47"/>
    <mergeCell ref="N47:O47"/>
    <mergeCell ref="P47:Q47"/>
    <mergeCell ref="R47:S47"/>
    <mergeCell ref="T47:U47"/>
    <mergeCell ref="V47:W47"/>
    <mergeCell ref="D59:E59"/>
    <mergeCell ref="T48:U48"/>
    <mergeCell ref="V48:W48"/>
    <mergeCell ref="X48:Y48"/>
    <mergeCell ref="D51:E51"/>
    <mergeCell ref="D52:E52"/>
    <mergeCell ref="D53:E53"/>
    <mergeCell ref="D54:E54"/>
    <mergeCell ref="D55:E55"/>
    <mergeCell ref="D56:E56"/>
    <mergeCell ref="D57:E57"/>
    <mergeCell ref="D58:E58"/>
    <mergeCell ref="D66:E66"/>
    <mergeCell ref="D60:E60"/>
    <mergeCell ref="D61:E61"/>
    <mergeCell ref="D62:E62"/>
    <mergeCell ref="D63:E63"/>
    <mergeCell ref="D64:E64"/>
    <mergeCell ref="D65:E65"/>
  </mergeCells>
  <hyperlinks>
    <hyperlink ref="R1" r:id="rId1" display="Haz una consulta o comentario"/>
    <hyperlink ref="R1:T1" r:id="rId2" display="¿Tienes una consulta o comentario?"/>
  </hyperlinks>
  <pageMargins left="0.7" right="0.7" top="0.75" bottom="0.75" header="0.3" footer="0.3"/>
  <drawing r:id="rId3"/>
  <legacy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8"/>
  <sheetViews>
    <sheetView showGridLines="0" workbookViewId="0">
      <pane ySplit="3" topLeftCell="A4" activePane="bottomLeft" state="frozen"/>
      <selection pane="bottomLeft" activeCell="C4" sqref="C4"/>
    </sheetView>
  </sheetViews>
  <sheetFormatPr baseColWidth="10" defaultRowHeight="15" x14ac:dyDescent="0.25"/>
  <cols>
    <col min="1" max="1" width="3.5703125" customWidth="1"/>
    <col min="2" max="2" width="11.42578125" style="93" customWidth="1"/>
    <col min="3" max="3" width="30.42578125" style="94" customWidth="1"/>
    <col min="4" max="4" width="2.7109375" customWidth="1"/>
    <col min="5" max="15" width="11.42578125" customWidth="1"/>
  </cols>
  <sheetData>
    <row r="1" spans="1:15" ht="45" customHeight="1" x14ac:dyDescent="0.5">
      <c r="A1" s="61"/>
      <c r="B1" s="92" t="s">
        <v>34</v>
      </c>
      <c r="C1" s="60"/>
      <c r="D1" s="60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9.9499999999999993" customHeight="1" x14ac:dyDescent="0.25"/>
    <row r="3" spans="1:15" x14ac:dyDescent="0.25">
      <c r="B3" s="95" t="s">
        <v>672</v>
      </c>
      <c r="C3" s="95" t="s">
        <v>673</v>
      </c>
    </row>
    <row r="4" spans="1:15" x14ac:dyDescent="0.25">
      <c r="B4" s="96">
        <v>43101</v>
      </c>
      <c r="C4" s="97" t="s">
        <v>674</v>
      </c>
    </row>
    <row r="5" spans="1:15" x14ac:dyDescent="0.25">
      <c r="B5" s="96">
        <v>43102</v>
      </c>
      <c r="C5" s="97"/>
      <c r="E5" s="23" t="s">
        <v>675</v>
      </c>
    </row>
    <row r="6" spans="1:15" x14ac:dyDescent="0.25">
      <c r="B6" s="96">
        <v>43103</v>
      </c>
      <c r="C6" s="97"/>
      <c r="E6" s="23" t="s">
        <v>676</v>
      </c>
    </row>
    <row r="7" spans="1:15" x14ac:dyDescent="0.25">
      <c r="B7" s="96">
        <v>43104</v>
      </c>
      <c r="C7" s="97"/>
      <c r="E7" s="23" t="s">
        <v>677</v>
      </c>
    </row>
    <row r="8" spans="1:15" x14ac:dyDescent="0.25">
      <c r="B8" s="96">
        <v>43105</v>
      </c>
      <c r="C8" s="97"/>
      <c r="E8" s="23" t="s">
        <v>678</v>
      </c>
    </row>
    <row r="9" spans="1:15" x14ac:dyDescent="0.25">
      <c r="B9" s="96">
        <v>43106</v>
      </c>
      <c r="C9" s="97"/>
      <c r="E9" s="23" t="s">
        <v>679</v>
      </c>
    </row>
    <row r="10" spans="1:15" x14ac:dyDescent="0.25">
      <c r="B10" s="96">
        <v>43107</v>
      </c>
      <c r="C10" s="97"/>
      <c r="E10" s="23" t="s">
        <v>680</v>
      </c>
    </row>
    <row r="11" spans="1:15" x14ac:dyDescent="0.25">
      <c r="B11" s="96">
        <v>43108</v>
      </c>
      <c r="C11" s="97"/>
    </row>
    <row r="12" spans="1:15" x14ac:dyDescent="0.25">
      <c r="B12" s="96">
        <v>43109</v>
      </c>
      <c r="C12" s="97"/>
    </row>
    <row r="13" spans="1:15" x14ac:dyDescent="0.25">
      <c r="B13" s="96">
        <v>43110</v>
      </c>
      <c r="C13" s="97"/>
    </row>
    <row r="14" spans="1:15" x14ac:dyDescent="0.25">
      <c r="B14" s="96">
        <v>43111</v>
      </c>
      <c r="C14" s="97"/>
    </row>
    <row r="15" spans="1:15" x14ac:dyDescent="0.25">
      <c r="B15" s="96">
        <v>43112</v>
      </c>
      <c r="C15" s="97"/>
    </row>
    <row r="16" spans="1:15" x14ac:dyDescent="0.25">
      <c r="B16" s="96">
        <v>43113</v>
      </c>
      <c r="C16" s="97"/>
    </row>
    <row r="17" spans="2:3" x14ac:dyDescent="0.25">
      <c r="B17" s="96">
        <v>43114</v>
      </c>
      <c r="C17" s="97"/>
    </row>
    <row r="18" spans="2:3" x14ac:dyDescent="0.25">
      <c r="B18" s="96">
        <v>43115</v>
      </c>
      <c r="C18" s="97"/>
    </row>
    <row r="19" spans="2:3" x14ac:dyDescent="0.25">
      <c r="B19" s="96">
        <v>43116</v>
      </c>
      <c r="C19" s="97"/>
    </row>
    <row r="20" spans="2:3" x14ac:dyDescent="0.25">
      <c r="B20" s="96">
        <v>43117</v>
      </c>
      <c r="C20" s="97"/>
    </row>
    <row r="21" spans="2:3" x14ac:dyDescent="0.25">
      <c r="B21" s="96">
        <v>43118</v>
      </c>
      <c r="C21" s="97"/>
    </row>
    <row r="22" spans="2:3" x14ac:dyDescent="0.25">
      <c r="B22" s="96">
        <v>43119</v>
      </c>
      <c r="C22" s="97"/>
    </row>
    <row r="23" spans="2:3" x14ac:dyDescent="0.25">
      <c r="B23" s="96">
        <v>43120</v>
      </c>
      <c r="C23" s="97"/>
    </row>
    <row r="24" spans="2:3" x14ac:dyDescent="0.25">
      <c r="B24" s="96">
        <v>43121</v>
      </c>
      <c r="C24" s="97"/>
    </row>
    <row r="25" spans="2:3" x14ac:dyDescent="0.25">
      <c r="B25" s="96">
        <v>43122</v>
      </c>
      <c r="C25" s="97"/>
    </row>
    <row r="26" spans="2:3" x14ac:dyDescent="0.25">
      <c r="B26" s="96">
        <v>43123</v>
      </c>
      <c r="C26" s="97"/>
    </row>
    <row r="27" spans="2:3" x14ac:dyDescent="0.25">
      <c r="B27" s="96">
        <v>43124</v>
      </c>
      <c r="C27" s="97"/>
    </row>
    <row r="28" spans="2:3" x14ac:dyDescent="0.25">
      <c r="B28" s="96">
        <v>43125</v>
      </c>
      <c r="C28" s="97"/>
    </row>
    <row r="29" spans="2:3" x14ac:dyDescent="0.25">
      <c r="B29" s="96">
        <v>43126</v>
      </c>
      <c r="C29" s="97"/>
    </row>
    <row r="30" spans="2:3" x14ac:dyDescent="0.25">
      <c r="B30" s="96">
        <v>43127</v>
      </c>
      <c r="C30" s="97"/>
    </row>
    <row r="31" spans="2:3" x14ac:dyDescent="0.25">
      <c r="B31" s="96">
        <v>43128</v>
      </c>
      <c r="C31" s="97"/>
    </row>
    <row r="32" spans="2:3" x14ac:dyDescent="0.25">
      <c r="B32" s="96">
        <v>43129</v>
      </c>
      <c r="C32" s="97"/>
    </row>
    <row r="33" spans="2:3" x14ac:dyDescent="0.25">
      <c r="B33" s="96">
        <v>43130</v>
      </c>
      <c r="C33" s="97"/>
    </row>
    <row r="34" spans="2:3" x14ac:dyDescent="0.25">
      <c r="B34" s="96">
        <v>43131</v>
      </c>
      <c r="C34" s="97"/>
    </row>
    <row r="35" spans="2:3" x14ac:dyDescent="0.25">
      <c r="B35" s="96">
        <v>43132</v>
      </c>
      <c r="C35" s="97"/>
    </row>
    <row r="36" spans="2:3" x14ac:dyDescent="0.25">
      <c r="B36" s="96">
        <v>43133</v>
      </c>
      <c r="C36" s="97"/>
    </row>
    <row r="37" spans="2:3" x14ac:dyDescent="0.25">
      <c r="B37" s="96">
        <v>43134</v>
      </c>
      <c r="C37" s="97"/>
    </row>
    <row r="38" spans="2:3" x14ac:dyDescent="0.25">
      <c r="B38" s="96">
        <v>43135</v>
      </c>
      <c r="C38" s="97"/>
    </row>
    <row r="39" spans="2:3" x14ac:dyDescent="0.25">
      <c r="B39" s="96">
        <v>43136</v>
      </c>
      <c r="C39" s="97"/>
    </row>
    <row r="40" spans="2:3" x14ac:dyDescent="0.25">
      <c r="B40" s="96">
        <v>43137</v>
      </c>
      <c r="C40" s="97"/>
    </row>
    <row r="41" spans="2:3" x14ac:dyDescent="0.25">
      <c r="B41" s="96">
        <v>43138</v>
      </c>
      <c r="C41" s="97"/>
    </row>
    <row r="42" spans="2:3" x14ac:dyDescent="0.25">
      <c r="B42" s="96">
        <v>43139</v>
      </c>
      <c r="C42" s="97"/>
    </row>
    <row r="43" spans="2:3" x14ac:dyDescent="0.25">
      <c r="B43" s="96">
        <v>43140</v>
      </c>
      <c r="C43" s="97"/>
    </row>
    <row r="44" spans="2:3" x14ac:dyDescent="0.25">
      <c r="B44" s="96">
        <v>43141</v>
      </c>
      <c r="C44" s="97"/>
    </row>
    <row r="45" spans="2:3" x14ac:dyDescent="0.25">
      <c r="B45" s="96">
        <v>43142</v>
      </c>
      <c r="C45" s="97"/>
    </row>
    <row r="46" spans="2:3" x14ac:dyDescent="0.25">
      <c r="B46" s="96">
        <v>43143</v>
      </c>
      <c r="C46" s="97"/>
    </row>
    <row r="47" spans="2:3" x14ac:dyDescent="0.25">
      <c r="B47" s="96">
        <v>43144</v>
      </c>
      <c r="C47" s="97"/>
    </row>
    <row r="48" spans="2:3" x14ac:dyDescent="0.25">
      <c r="B48" s="96">
        <v>43145</v>
      </c>
      <c r="C48" s="97"/>
    </row>
    <row r="49" spans="2:3" x14ac:dyDescent="0.25">
      <c r="B49" s="96">
        <v>43146</v>
      </c>
      <c r="C49" s="97"/>
    </row>
    <row r="50" spans="2:3" x14ac:dyDescent="0.25">
      <c r="B50" s="96">
        <v>43147</v>
      </c>
      <c r="C50" s="97"/>
    </row>
    <row r="51" spans="2:3" x14ac:dyDescent="0.25">
      <c r="B51" s="96">
        <v>43148</v>
      </c>
      <c r="C51" s="97"/>
    </row>
    <row r="52" spans="2:3" x14ac:dyDescent="0.25">
      <c r="B52" s="96">
        <v>43149</v>
      </c>
      <c r="C52" s="97"/>
    </row>
    <row r="53" spans="2:3" x14ac:dyDescent="0.25">
      <c r="B53" s="96">
        <v>43150</v>
      </c>
      <c r="C53" s="97"/>
    </row>
    <row r="54" spans="2:3" x14ac:dyDescent="0.25">
      <c r="B54" s="96">
        <v>43151</v>
      </c>
      <c r="C54" s="97"/>
    </row>
    <row r="55" spans="2:3" x14ac:dyDescent="0.25">
      <c r="B55" s="96">
        <v>43152</v>
      </c>
      <c r="C55" s="97"/>
    </row>
    <row r="56" spans="2:3" x14ac:dyDescent="0.25">
      <c r="B56" s="96">
        <v>43153</v>
      </c>
      <c r="C56" s="97"/>
    </row>
    <row r="57" spans="2:3" x14ac:dyDescent="0.25">
      <c r="B57" s="96">
        <v>43154</v>
      </c>
      <c r="C57" s="97"/>
    </row>
    <row r="58" spans="2:3" x14ac:dyDescent="0.25">
      <c r="B58" s="96">
        <v>43155</v>
      </c>
      <c r="C58" s="97"/>
    </row>
    <row r="59" spans="2:3" x14ac:dyDescent="0.25">
      <c r="B59" s="96">
        <v>43156</v>
      </c>
      <c r="C59" s="97"/>
    </row>
    <row r="60" spans="2:3" x14ac:dyDescent="0.25">
      <c r="B60" s="96">
        <v>43157</v>
      </c>
      <c r="C60" s="97"/>
    </row>
    <row r="61" spans="2:3" x14ac:dyDescent="0.25">
      <c r="B61" s="96">
        <v>43158</v>
      </c>
      <c r="C61" s="97"/>
    </row>
    <row r="62" spans="2:3" x14ac:dyDescent="0.25">
      <c r="B62" s="96">
        <v>43159</v>
      </c>
      <c r="C62" s="97"/>
    </row>
    <row r="63" spans="2:3" x14ac:dyDescent="0.25">
      <c r="B63" s="96">
        <v>43160</v>
      </c>
      <c r="C63" s="97"/>
    </row>
    <row r="64" spans="2:3" x14ac:dyDescent="0.25">
      <c r="B64" s="96">
        <v>43161</v>
      </c>
      <c r="C64" s="97"/>
    </row>
    <row r="65" spans="2:3" x14ac:dyDescent="0.25">
      <c r="B65" s="96">
        <v>43162</v>
      </c>
      <c r="C65" s="97"/>
    </row>
    <row r="66" spans="2:3" x14ac:dyDescent="0.25">
      <c r="B66" s="96">
        <v>43163</v>
      </c>
      <c r="C66" s="97"/>
    </row>
    <row r="67" spans="2:3" x14ac:dyDescent="0.25">
      <c r="B67" s="96">
        <v>43164</v>
      </c>
      <c r="C67" s="97"/>
    </row>
    <row r="68" spans="2:3" x14ac:dyDescent="0.25">
      <c r="B68" s="96">
        <v>43165</v>
      </c>
      <c r="C68" s="97"/>
    </row>
    <row r="69" spans="2:3" x14ac:dyDescent="0.25">
      <c r="B69" s="96">
        <v>43166</v>
      </c>
      <c r="C69" s="97"/>
    </row>
    <row r="70" spans="2:3" x14ac:dyDescent="0.25">
      <c r="B70" s="96">
        <v>43167</v>
      </c>
      <c r="C70" s="97"/>
    </row>
    <row r="71" spans="2:3" x14ac:dyDescent="0.25">
      <c r="B71" s="96">
        <v>43168</v>
      </c>
      <c r="C71" s="97"/>
    </row>
    <row r="72" spans="2:3" x14ac:dyDescent="0.25">
      <c r="B72" s="96">
        <v>43169</v>
      </c>
      <c r="C72" s="97"/>
    </row>
    <row r="73" spans="2:3" x14ac:dyDescent="0.25">
      <c r="B73" s="96">
        <v>43170</v>
      </c>
      <c r="C73" s="97"/>
    </row>
    <row r="74" spans="2:3" x14ac:dyDescent="0.25">
      <c r="B74" s="96">
        <v>43171</v>
      </c>
      <c r="C74" s="97"/>
    </row>
    <row r="75" spans="2:3" x14ac:dyDescent="0.25">
      <c r="B75" s="96">
        <v>43172</v>
      </c>
      <c r="C75" s="97"/>
    </row>
    <row r="76" spans="2:3" x14ac:dyDescent="0.25">
      <c r="B76" s="96">
        <v>43173</v>
      </c>
      <c r="C76" s="97"/>
    </row>
    <row r="77" spans="2:3" x14ac:dyDescent="0.25">
      <c r="B77" s="96">
        <v>43174</v>
      </c>
      <c r="C77" s="97"/>
    </row>
    <row r="78" spans="2:3" x14ac:dyDescent="0.25">
      <c r="B78" s="96">
        <v>43175</v>
      </c>
      <c r="C78" s="97"/>
    </row>
    <row r="79" spans="2:3" x14ac:dyDescent="0.25">
      <c r="B79" s="96">
        <v>43176</v>
      </c>
      <c r="C79" s="97"/>
    </row>
    <row r="80" spans="2:3" x14ac:dyDescent="0.25">
      <c r="B80" s="96">
        <v>43177</v>
      </c>
      <c r="C80" s="97"/>
    </row>
    <row r="81" spans="2:3" x14ac:dyDescent="0.25">
      <c r="B81" s="96">
        <v>43178</v>
      </c>
      <c r="C81" s="97"/>
    </row>
    <row r="82" spans="2:3" x14ac:dyDescent="0.25">
      <c r="B82" s="96">
        <v>43179</v>
      </c>
      <c r="C82" s="97"/>
    </row>
    <row r="83" spans="2:3" x14ac:dyDescent="0.25">
      <c r="B83" s="96">
        <v>43180</v>
      </c>
      <c r="C83" s="97"/>
    </row>
    <row r="84" spans="2:3" x14ac:dyDescent="0.25">
      <c r="B84" s="96">
        <v>43181</v>
      </c>
      <c r="C84" s="97"/>
    </row>
    <row r="85" spans="2:3" x14ac:dyDescent="0.25">
      <c r="B85" s="96">
        <v>43182</v>
      </c>
      <c r="C85" s="97"/>
    </row>
    <row r="86" spans="2:3" x14ac:dyDescent="0.25">
      <c r="B86" s="96">
        <v>43183</v>
      </c>
      <c r="C86" s="97"/>
    </row>
    <row r="87" spans="2:3" x14ac:dyDescent="0.25">
      <c r="B87" s="96">
        <v>43184</v>
      </c>
      <c r="C87" s="97"/>
    </row>
    <row r="88" spans="2:3" x14ac:dyDescent="0.25">
      <c r="B88" s="96">
        <v>43185</v>
      </c>
      <c r="C88" s="97"/>
    </row>
    <row r="89" spans="2:3" x14ac:dyDescent="0.25">
      <c r="B89" s="96">
        <v>43186</v>
      </c>
      <c r="C89" s="97"/>
    </row>
    <row r="90" spans="2:3" x14ac:dyDescent="0.25">
      <c r="B90" s="96">
        <v>43187</v>
      </c>
      <c r="C90" s="97"/>
    </row>
    <row r="91" spans="2:3" x14ac:dyDescent="0.25">
      <c r="B91" s="96">
        <v>43188</v>
      </c>
      <c r="C91" s="97"/>
    </row>
    <row r="92" spans="2:3" x14ac:dyDescent="0.25">
      <c r="B92" s="96">
        <v>43189</v>
      </c>
      <c r="C92" s="97"/>
    </row>
    <row r="93" spans="2:3" x14ac:dyDescent="0.25">
      <c r="B93" s="96">
        <v>43190</v>
      </c>
      <c r="C93" s="97"/>
    </row>
    <row r="94" spans="2:3" x14ac:dyDescent="0.25">
      <c r="B94" s="96">
        <v>43191</v>
      </c>
      <c r="C94" s="97"/>
    </row>
    <row r="95" spans="2:3" x14ac:dyDescent="0.25">
      <c r="B95" s="96">
        <v>43192</v>
      </c>
      <c r="C95" s="97"/>
    </row>
    <row r="96" spans="2:3" x14ac:dyDescent="0.25">
      <c r="B96" s="96">
        <v>43193</v>
      </c>
      <c r="C96" s="97"/>
    </row>
    <row r="97" spans="2:3" x14ac:dyDescent="0.25">
      <c r="B97" s="96">
        <v>43194</v>
      </c>
      <c r="C97" s="97"/>
    </row>
    <row r="98" spans="2:3" x14ac:dyDescent="0.25">
      <c r="B98" s="96">
        <v>43195</v>
      </c>
      <c r="C98" s="97"/>
    </row>
    <row r="99" spans="2:3" x14ac:dyDescent="0.25">
      <c r="B99" s="96">
        <v>43196</v>
      </c>
      <c r="C99" s="97"/>
    </row>
    <row r="100" spans="2:3" x14ac:dyDescent="0.25">
      <c r="B100" s="96">
        <v>43197</v>
      </c>
      <c r="C100" s="97"/>
    </row>
    <row r="101" spans="2:3" x14ac:dyDescent="0.25">
      <c r="B101" s="96">
        <v>43198</v>
      </c>
      <c r="C101" s="97"/>
    </row>
    <row r="102" spans="2:3" x14ac:dyDescent="0.25">
      <c r="B102" s="96">
        <v>43199</v>
      </c>
      <c r="C102" s="97"/>
    </row>
    <row r="103" spans="2:3" x14ac:dyDescent="0.25">
      <c r="B103" s="96">
        <v>43200</v>
      </c>
      <c r="C103" s="97"/>
    </row>
    <row r="104" spans="2:3" x14ac:dyDescent="0.25">
      <c r="B104" s="96">
        <v>43201</v>
      </c>
      <c r="C104" s="97"/>
    </row>
    <row r="105" spans="2:3" x14ac:dyDescent="0.25">
      <c r="B105" s="96">
        <v>43202</v>
      </c>
      <c r="C105" s="97"/>
    </row>
    <row r="106" spans="2:3" x14ac:dyDescent="0.25">
      <c r="B106" s="96">
        <v>43203</v>
      </c>
      <c r="C106" s="97"/>
    </row>
    <row r="107" spans="2:3" x14ac:dyDescent="0.25">
      <c r="B107" s="96">
        <v>43204</v>
      </c>
      <c r="C107" s="97"/>
    </row>
    <row r="108" spans="2:3" x14ac:dyDescent="0.25">
      <c r="B108" s="96">
        <v>43205</v>
      </c>
      <c r="C108" s="97"/>
    </row>
    <row r="109" spans="2:3" x14ac:dyDescent="0.25">
      <c r="B109" s="96">
        <v>43206</v>
      </c>
      <c r="C109" s="97"/>
    </row>
    <row r="110" spans="2:3" x14ac:dyDescent="0.25">
      <c r="B110" s="96">
        <v>43207</v>
      </c>
      <c r="C110" s="97"/>
    </row>
    <row r="111" spans="2:3" x14ac:dyDescent="0.25">
      <c r="B111" s="96">
        <v>43208</v>
      </c>
      <c r="C111" s="97"/>
    </row>
    <row r="112" spans="2:3" x14ac:dyDescent="0.25">
      <c r="B112" s="96">
        <v>43209</v>
      </c>
      <c r="C112" s="97"/>
    </row>
    <row r="113" spans="2:3" x14ac:dyDescent="0.25">
      <c r="B113" s="96">
        <v>43210</v>
      </c>
      <c r="C113" s="97"/>
    </row>
    <row r="114" spans="2:3" x14ac:dyDescent="0.25">
      <c r="B114" s="96">
        <v>43211</v>
      </c>
      <c r="C114" s="97"/>
    </row>
    <row r="115" spans="2:3" x14ac:dyDescent="0.25">
      <c r="B115" s="96">
        <v>43212</v>
      </c>
      <c r="C115" s="97"/>
    </row>
    <row r="116" spans="2:3" x14ac:dyDescent="0.25">
      <c r="B116" s="96">
        <v>43213</v>
      </c>
      <c r="C116" s="97"/>
    </row>
    <row r="117" spans="2:3" x14ac:dyDescent="0.25">
      <c r="B117" s="96">
        <v>43214</v>
      </c>
      <c r="C117" s="97"/>
    </row>
    <row r="118" spans="2:3" x14ac:dyDescent="0.25">
      <c r="B118" s="96">
        <v>43215</v>
      </c>
      <c r="C118" s="97"/>
    </row>
    <row r="119" spans="2:3" x14ac:dyDescent="0.25">
      <c r="B119" s="96">
        <v>43216</v>
      </c>
      <c r="C119" s="97"/>
    </row>
    <row r="120" spans="2:3" x14ac:dyDescent="0.25">
      <c r="B120" s="96">
        <v>43217</v>
      </c>
      <c r="C120" s="97"/>
    </row>
    <row r="121" spans="2:3" x14ac:dyDescent="0.25">
      <c r="B121" s="96">
        <v>43218</v>
      </c>
      <c r="C121" s="97"/>
    </row>
    <row r="122" spans="2:3" x14ac:dyDescent="0.25">
      <c r="B122" s="96">
        <v>43219</v>
      </c>
      <c r="C122" s="97"/>
    </row>
    <row r="123" spans="2:3" x14ac:dyDescent="0.25">
      <c r="B123" s="96">
        <v>43220</v>
      </c>
      <c r="C123" s="97"/>
    </row>
    <row r="124" spans="2:3" x14ac:dyDescent="0.25">
      <c r="B124" s="96">
        <v>43221</v>
      </c>
      <c r="C124" s="97"/>
    </row>
    <row r="125" spans="2:3" x14ac:dyDescent="0.25">
      <c r="B125" s="96">
        <v>43222</v>
      </c>
      <c r="C125" s="97"/>
    </row>
    <row r="126" spans="2:3" x14ac:dyDescent="0.25">
      <c r="B126" s="96">
        <v>43223</v>
      </c>
      <c r="C126" s="97"/>
    </row>
    <row r="127" spans="2:3" x14ac:dyDescent="0.25">
      <c r="B127" s="96">
        <v>43224</v>
      </c>
      <c r="C127" s="97"/>
    </row>
    <row r="128" spans="2:3" x14ac:dyDescent="0.25">
      <c r="B128" s="96">
        <v>43225</v>
      </c>
      <c r="C128" s="97"/>
    </row>
    <row r="129" spans="2:3" x14ac:dyDescent="0.25">
      <c r="B129" s="96">
        <v>43226</v>
      </c>
      <c r="C129" s="97"/>
    </row>
    <row r="130" spans="2:3" x14ac:dyDescent="0.25">
      <c r="B130" s="96">
        <v>43227</v>
      </c>
      <c r="C130" s="97"/>
    </row>
    <row r="131" spans="2:3" x14ac:dyDescent="0.25">
      <c r="B131" s="96">
        <v>43228</v>
      </c>
      <c r="C131" s="97"/>
    </row>
    <row r="132" spans="2:3" x14ac:dyDescent="0.25">
      <c r="B132" s="96">
        <v>43229</v>
      </c>
      <c r="C132" s="97"/>
    </row>
    <row r="133" spans="2:3" x14ac:dyDescent="0.25">
      <c r="B133" s="96">
        <v>43230</v>
      </c>
      <c r="C133" s="97"/>
    </row>
    <row r="134" spans="2:3" x14ac:dyDescent="0.25">
      <c r="B134" s="96">
        <v>43231</v>
      </c>
      <c r="C134" s="97"/>
    </row>
    <row r="135" spans="2:3" x14ac:dyDescent="0.25">
      <c r="B135" s="96">
        <v>43232</v>
      </c>
      <c r="C135" s="97"/>
    </row>
    <row r="136" spans="2:3" x14ac:dyDescent="0.25">
      <c r="B136" s="96">
        <v>43233</v>
      </c>
      <c r="C136" s="97"/>
    </row>
    <row r="137" spans="2:3" x14ac:dyDescent="0.25">
      <c r="B137" s="96">
        <v>43234</v>
      </c>
      <c r="C137" s="97"/>
    </row>
    <row r="138" spans="2:3" x14ac:dyDescent="0.25">
      <c r="B138" s="96">
        <v>43235</v>
      </c>
      <c r="C138" s="97"/>
    </row>
    <row r="139" spans="2:3" x14ac:dyDescent="0.25">
      <c r="B139" s="96">
        <v>43236</v>
      </c>
      <c r="C139" s="97"/>
    </row>
    <row r="140" spans="2:3" x14ac:dyDescent="0.25">
      <c r="B140" s="96">
        <v>43237</v>
      </c>
      <c r="C140" s="97"/>
    </row>
    <row r="141" spans="2:3" x14ac:dyDescent="0.25">
      <c r="B141" s="96">
        <v>43238</v>
      </c>
      <c r="C141" s="97"/>
    </row>
    <row r="142" spans="2:3" x14ac:dyDescent="0.25">
      <c r="B142" s="96">
        <v>43239</v>
      </c>
      <c r="C142" s="97"/>
    </row>
    <row r="143" spans="2:3" x14ac:dyDescent="0.25">
      <c r="B143" s="96">
        <v>43240</v>
      </c>
      <c r="C143" s="97"/>
    </row>
    <row r="144" spans="2:3" x14ac:dyDescent="0.25">
      <c r="B144" s="96">
        <v>43241</v>
      </c>
      <c r="C144" s="97"/>
    </row>
    <row r="145" spans="2:3" x14ac:dyDescent="0.25">
      <c r="B145" s="96">
        <v>43242</v>
      </c>
      <c r="C145" s="97"/>
    </row>
    <row r="146" spans="2:3" x14ac:dyDescent="0.25">
      <c r="B146" s="96">
        <v>43243</v>
      </c>
      <c r="C146" s="97"/>
    </row>
    <row r="147" spans="2:3" x14ac:dyDescent="0.25">
      <c r="B147" s="96">
        <v>43244</v>
      </c>
      <c r="C147" s="97"/>
    </row>
    <row r="148" spans="2:3" x14ac:dyDescent="0.25">
      <c r="B148" s="96">
        <v>43245</v>
      </c>
      <c r="C148" s="97"/>
    </row>
    <row r="149" spans="2:3" x14ac:dyDescent="0.25">
      <c r="B149" s="96">
        <v>43246</v>
      </c>
      <c r="C149" s="97"/>
    </row>
    <row r="150" spans="2:3" x14ac:dyDescent="0.25">
      <c r="B150" s="96">
        <v>43247</v>
      </c>
      <c r="C150" s="97"/>
    </row>
    <row r="151" spans="2:3" x14ac:dyDescent="0.25">
      <c r="B151" s="96">
        <v>43248</v>
      </c>
      <c r="C151" s="97"/>
    </row>
    <row r="152" spans="2:3" x14ac:dyDescent="0.25">
      <c r="B152" s="96">
        <v>43249</v>
      </c>
      <c r="C152" s="97"/>
    </row>
    <row r="153" spans="2:3" x14ac:dyDescent="0.25">
      <c r="B153" s="96">
        <v>43250</v>
      </c>
      <c r="C153" s="97"/>
    </row>
    <row r="154" spans="2:3" x14ac:dyDescent="0.25">
      <c r="B154" s="96">
        <v>43251</v>
      </c>
      <c r="C154" s="97"/>
    </row>
    <row r="155" spans="2:3" x14ac:dyDescent="0.25">
      <c r="B155" s="96">
        <v>43252</v>
      </c>
      <c r="C155" s="97"/>
    </row>
    <row r="156" spans="2:3" x14ac:dyDescent="0.25">
      <c r="B156" s="96">
        <v>43253</v>
      </c>
      <c r="C156" s="97"/>
    </row>
    <row r="157" spans="2:3" x14ac:dyDescent="0.25">
      <c r="B157" s="96">
        <v>43254</v>
      </c>
      <c r="C157" s="97"/>
    </row>
    <row r="158" spans="2:3" x14ac:dyDescent="0.25">
      <c r="B158" s="96">
        <v>43255</v>
      </c>
      <c r="C158" s="97"/>
    </row>
    <row r="159" spans="2:3" x14ac:dyDescent="0.25">
      <c r="B159" s="96">
        <v>43256</v>
      </c>
      <c r="C159" s="97"/>
    </row>
    <row r="160" spans="2:3" x14ac:dyDescent="0.25">
      <c r="B160" s="96">
        <v>43257</v>
      </c>
      <c r="C160" s="97"/>
    </row>
    <row r="161" spans="2:3" x14ac:dyDescent="0.25">
      <c r="B161" s="96">
        <v>43258</v>
      </c>
      <c r="C161" s="97"/>
    </row>
    <row r="162" spans="2:3" x14ac:dyDescent="0.25">
      <c r="B162" s="96">
        <v>43259</v>
      </c>
      <c r="C162" s="97"/>
    </row>
    <row r="163" spans="2:3" x14ac:dyDescent="0.25">
      <c r="B163" s="96">
        <v>43260</v>
      </c>
      <c r="C163" s="97"/>
    </row>
    <row r="164" spans="2:3" x14ac:dyDescent="0.25">
      <c r="B164" s="96">
        <v>43261</v>
      </c>
      <c r="C164" s="97"/>
    </row>
    <row r="165" spans="2:3" x14ac:dyDescent="0.25">
      <c r="B165" s="96">
        <v>43262</v>
      </c>
      <c r="C165" s="97"/>
    </row>
    <row r="166" spans="2:3" x14ac:dyDescent="0.25">
      <c r="B166" s="96">
        <v>43263</v>
      </c>
      <c r="C166" s="97"/>
    </row>
    <row r="167" spans="2:3" x14ac:dyDescent="0.25">
      <c r="B167" s="96">
        <v>43264</v>
      </c>
      <c r="C167" s="97"/>
    </row>
    <row r="168" spans="2:3" x14ac:dyDescent="0.25">
      <c r="B168" s="96">
        <v>43265</v>
      </c>
      <c r="C168" s="97"/>
    </row>
    <row r="169" spans="2:3" x14ac:dyDescent="0.25">
      <c r="B169" s="96">
        <v>43266</v>
      </c>
      <c r="C169" s="97"/>
    </row>
    <row r="170" spans="2:3" x14ac:dyDescent="0.25">
      <c r="B170" s="96">
        <v>43267</v>
      </c>
      <c r="C170" s="97"/>
    </row>
    <row r="171" spans="2:3" x14ac:dyDescent="0.25">
      <c r="B171" s="96">
        <v>43268</v>
      </c>
      <c r="C171" s="97"/>
    </row>
    <row r="172" spans="2:3" x14ac:dyDescent="0.25">
      <c r="B172" s="96">
        <v>43269</v>
      </c>
      <c r="C172" s="97"/>
    </row>
    <row r="173" spans="2:3" x14ac:dyDescent="0.25">
      <c r="B173" s="96">
        <v>43270</v>
      </c>
      <c r="C173" s="97"/>
    </row>
    <row r="174" spans="2:3" x14ac:dyDescent="0.25">
      <c r="B174" s="96">
        <v>43271</v>
      </c>
      <c r="C174" s="97"/>
    </row>
    <row r="175" spans="2:3" x14ac:dyDescent="0.25">
      <c r="B175" s="96">
        <v>43272</v>
      </c>
      <c r="C175" s="97"/>
    </row>
    <row r="176" spans="2:3" x14ac:dyDescent="0.25">
      <c r="B176" s="96">
        <v>43273</v>
      </c>
      <c r="C176" s="97"/>
    </row>
    <row r="177" spans="2:3" x14ac:dyDescent="0.25">
      <c r="B177" s="96">
        <v>43274</v>
      </c>
      <c r="C177" s="97"/>
    </row>
    <row r="178" spans="2:3" x14ac:dyDescent="0.25">
      <c r="B178" s="96">
        <v>43275</v>
      </c>
      <c r="C178" s="97"/>
    </row>
    <row r="179" spans="2:3" x14ac:dyDescent="0.25">
      <c r="B179" s="96">
        <v>43276</v>
      </c>
      <c r="C179" s="97"/>
    </row>
    <row r="180" spans="2:3" x14ac:dyDescent="0.25">
      <c r="B180" s="96">
        <v>43277</v>
      </c>
      <c r="C180" s="97"/>
    </row>
    <row r="181" spans="2:3" x14ac:dyDescent="0.25">
      <c r="B181" s="96">
        <v>43278</v>
      </c>
      <c r="C181" s="97"/>
    </row>
    <row r="182" spans="2:3" x14ac:dyDescent="0.25">
      <c r="B182" s="96">
        <v>43279</v>
      </c>
      <c r="C182" s="97"/>
    </row>
    <row r="183" spans="2:3" x14ac:dyDescent="0.25">
      <c r="B183" s="96">
        <v>43280</v>
      </c>
      <c r="C183" s="97"/>
    </row>
    <row r="184" spans="2:3" x14ac:dyDescent="0.25">
      <c r="B184" s="96">
        <v>43281</v>
      </c>
      <c r="C184" s="97"/>
    </row>
    <row r="185" spans="2:3" x14ac:dyDescent="0.25">
      <c r="B185" s="96">
        <v>43282</v>
      </c>
      <c r="C185" s="97"/>
    </row>
    <row r="186" spans="2:3" x14ac:dyDescent="0.25">
      <c r="B186" s="96">
        <v>43283</v>
      </c>
      <c r="C186" s="97"/>
    </row>
    <row r="187" spans="2:3" x14ac:dyDescent="0.25">
      <c r="B187" s="96">
        <v>43284</v>
      </c>
      <c r="C187" s="97"/>
    </row>
    <row r="188" spans="2:3" x14ac:dyDescent="0.25">
      <c r="B188" s="96">
        <v>43285</v>
      </c>
      <c r="C188" s="97"/>
    </row>
    <row r="189" spans="2:3" x14ac:dyDescent="0.25">
      <c r="B189" s="96">
        <v>43286</v>
      </c>
      <c r="C189" s="97"/>
    </row>
    <row r="190" spans="2:3" x14ac:dyDescent="0.25">
      <c r="B190" s="96">
        <v>43287</v>
      </c>
      <c r="C190" s="97"/>
    </row>
    <row r="191" spans="2:3" x14ac:dyDescent="0.25">
      <c r="B191" s="96">
        <v>43288</v>
      </c>
      <c r="C191" s="97"/>
    </row>
    <row r="192" spans="2:3" x14ac:dyDescent="0.25">
      <c r="B192" s="96">
        <v>43289</v>
      </c>
      <c r="C192" s="97"/>
    </row>
    <row r="193" spans="2:3" x14ac:dyDescent="0.25">
      <c r="B193" s="96">
        <v>43290</v>
      </c>
      <c r="C193" s="97"/>
    </row>
    <row r="194" spans="2:3" x14ac:dyDescent="0.25">
      <c r="B194" s="96">
        <v>43291</v>
      </c>
      <c r="C194" s="97"/>
    </row>
    <row r="195" spans="2:3" x14ac:dyDescent="0.25">
      <c r="B195" s="96">
        <v>43292</v>
      </c>
      <c r="C195" s="97"/>
    </row>
    <row r="196" spans="2:3" x14ac:dyDescent="0.25">
      <c r="B196" s="96">
        <v>43293</v>
      </c>
      <c r="C196" s="97"/>
    </row>
    <row r="197" spans="2:3" x14ac:dyDescent="0.25">
      <c r="B197" s="96">
        <v>43294</v>
      </c>
      <c r="C197" s="97"/>
    </row>
    <row r="198" spans="2:3" x14ac:dyDescent="0.25">
      <c r="B198" s="96">
        <v>43295</v>
      </c>
      <c r="C198" s="97"/>
    </row>
    <row r="199" spans="2:3" x14ac:dyDescent="0.25">
      <c r="B199" s="96">
        <v>43296</v>
      </c>
      <c r="C199" s="97"/>
    </row>
    <row r="200" spans="2:3" x14ac:dyDescent="0.25">
      <c r="B200" s="96">
        <v>43297</v>
      </c>
      <c r="C200" s="97"/>
    </row>
    <row r="201" spans="2:3" x14ac:dyDescent="0.25">
      <c r="B201" s="96">
        <v>43298</v>
      </c>
      <c r="C201" s="97"/>
    </row>
    <row r="202" spans="2:3" x14ac:dyDescent="0.25">
      <c r="B202" s="96">
        <v>43299</v>
      </c>
      <c r="C202" s="97"/>
    </row>
    <row r="203" spans="2:3" x14ac:dyDescent="0.25">
      <c r="B203" s="96">
        <v>43300</v>
      </c>
      <c r="C203" s="97"/>
    </row>
    <row r="204" spans="2:3" x14ac:dyDescent="0.25">
      <c r="B204" s="96">
        <v>43301</v>
      </c>
      <c r="C204" s="97"/>
    </row>
    <row r="205" spans="2:3" x14ac:dyDescent="0.25">
      <c r="B205" s="96">
        <v>43302</v>
      </c>
      <c r="C205" s="97"/>
    </row>
    <row r="206" spans="2:3" x14ac:dyDescent="0.25">
      <c r="B206" s="96">
        <v>43303</v>
      </c>
      <c r="C206" s="97"/>
    </row>
    <row r="207" spans="2:3" x14ac:dyDescent="0.25">
      <c r="B207" s="96">
        <v>43304</v>
      </c>
      <c r="C207" s="97"/>
    </row>
    <row r="208" spans="2:3" x14ac:dyDescent="0.25">
      <c r="B208" s="96">
        <v>43305</v>
      </c>
      <c r="C208" s="97"/>
    </row>
    <row r="209" spans="2:3" x14ac:dyDescent="0.25">
      <c r="B209" s="96">
        <v>43306</v>
      </c>
      <c r="C209" s="97"/>
    </row>
    <row r="210" spans="2:3" x14ac:dyDescent="0.25">
      <c r="B210" s="96">
        <v>43307</v>
      </c>
      <c r="C210" s="97"/>
    </row>
    <row r="211" spans="2:3" x14ac:dyDescent="0.25">
      <c r="B211" s="96">
        <v>43308</v>
      </c>
      <c r="C211" s="97"/>
    </row>
    <row r="212" spans="2:3" x14ac:dyDescent="0.25">
      <c r="B212" s="96">
        <v>43309</v>
      </c>
      <c r="C212" s="97"/>
    </row>
    <row r="213" spans="2:3" x14ac:dyDescent="0.25">
      <c r="B213" s="96">
        <v>43310</v>
      </c>
      <c r="C213" s="97"/>
    </row>
    <row r="214" spans="2:3" x14ac:dyDescent="0.25">
      <c r="B214" s="96">
        <v>43311</v>
      </c>
      <c r="C214" s="97"/>
    </row>
    <row r="215" spans="2:3" x14ac:dyDescent="0.25">
      <c r="B215" s="96">
        <v>43312</v>
      </c>
      <c r="C215" s="97"/>
    </row>
    <row r="216" spans="2:3" x14ac:dyDescent="0.25">
      <c r="B216" s="96">
        <v>43313</v>
      </c>
      <c r="C216" s="97"/>
    </row>
    <row r="217" spans="2:3" x14ac:dyDescent="0.25">
      <c r="B217" s="96">
        <v>43314</v>
      </c>
      <c r="C217" s="97"/>
    </row>
    <row r="218" spans="2:3" x14ac:dyDescent="0.25">
      <c r="B218" s="96">
        <v>43315</v>
      </c>
      <c r="C218" s="97"/>
    </row>
    <row r="219" spans="2:3" x14ac:dyDescent="0.25">
      <c r="B219" s="96">
        <v>43316</v>
      </c>
      <c r="C219" s="97"/>
    </row>
    <row r="220" spans="2:3" x14ac:dyDescent="0.25">
      <c r="B220" s="96">
        <v>43317</v>
      </c>
      <c r="C220" s="97"/>
    </row>
    <row r="221" spans="2:3" x14ac:dyDescent="0.25">
      <c r="B221" s="96">
        <v>43318</v>
      </c>
      <c r="C221" s="97"/>
    </row>
    <row r="222" spans="2:3" x14ac:dyDescent="0.25">
      <c r="B222" s="96">
        <v>43319</v>
      </c>
      <c r="C222" s="97"/>
    </row>
    <row r="223" spans="2:3" x14ac:dyDescent="0.25">
      <c r="B223" s="96">
        <v>43320</v>
      </c>
      <c r="C223" s="97"/>
    </row>
    <row r="224" spans="2:3" x14ac:dyDescent="0.25">
      <c r="B224" s="96">
        <v>43321</v>
      </c>
      <c r="C224" s="97"/>
    </row>
    <row r="225" spans="2:3" x14ac:dyDescent="0.25">
      <c r="B225" s="96">
        <v>43322</v>
      </c>
      <c r="C225" s="97"/>
    </row>
    <row r="226" spans="2:3" x14ac:dyDescent="0.25">
      <c r="B226" s="96">
        <v>43323</v>
      </c>
      <c r="C226" s="97"/>
    </row>
    <row r="227" spans="2:3" x14ac:dyDescent="0.25">
      <c r="B227" s="96">
        <v>43324</v>
      </c>
      <c r="C227" s="97"/>
    </row>
    <row r="228" spans="2:3" x14ac:dyDescent="0.25">
      <c r="B228" s="96">
        <v>43325</v>
      </c>
      <c r="C228" s="97"/>
    </row>
    <row r="229" spans="2:3" x14ac:dyDescent="0.25">
      <c r="B229" s="96">
        <v>43326</v>
      </c>
      <c r="C229" s="97"/>
    </row>
    <row r="230" spans="2:3" x14ac:dyDescent="0.25">
      <c r="B230" s="96">
        <v>43327</v>
      </c>
      <c r="C230" s="97"/>
    </row>
    <row r="231" spans="2:3" x14ac:dyDescent="0.25">
      <c r="B231" s="96">
        <v>43328</v>
      </c>
      <c r="C231" s="97"/>
    </row>
    <row r="232" spans="2:3" x14ac:dyDescent="0.25">
      <c r="B232" s="96">
        <v>43329</v>
      </c>
      <c r="C232" s="97"/>
    </row>
    <row r="233" spans="2:3" x14ac:dyDescent="0.25">
      <c r="B233" s="96">
        <v>43330</v>
      </c>
      <c r="C233" s="97"/>
    </row>
    <row r="234" spans="2:3" x14ac:dyDescent="0.25">
      <c r="B234" s="96">
        <v>43331</v>
      </c>
      <c r="C234" s="97"/>
    </row>
    <row r="235" spans="2:3" x14ac:dyDescent="0.25">
      <c r="B235" s="96">
        <v>43332</v>
      </c>
      <c r="C235" s="97"/>
    </row>
    <row r="236" spans="2:3" x14ac:dyDescent="0.25">
      <c r="B236" s="96">
        <v>43333</v>
      </c>
      <c r="C236" s="97"/>
    </row>
    <row r="237" spans="2:3" x14ac:dyDescent="0.25">
      <c r="B237" s="96">
        <v>43334</v>
      </c>
      <c r="C237" s="97"/>
    </row>
    <row r="238" spans="2:3" x14ac:dyDescent="0.25">
      <c r="B238" s="96">
        <v>43335</v>
      </c>
      <c r="C238" s="97"/>
    </row>
    <row r="239" spans="2:3" x14ac:dyDescent="0.25">
      <c r="B239" s="96">
        <v>43336</v>
      </c>
      <c r="C239" s="97"/>
    </row>
    <row r="240" spans="2:3" x14ac:dyDescent="0.25">
      <c r="B240" s="96">
        <v>43337</v>
      </c>
      <c r="C240" s="97"/>
    </row>
    <row r="241" spans="2:3" x14ac:dyDescent="0.25">
      <c r="B241" s="96">
        <v>43338</v>
      </c>
      <c r="C241" s="97"/>
    </row>
    <row r="242" spans="2:3" x14ac:dyDescent="0.25">
      <c r="B242" s="96">
        <v>43339</v>
      </c>
      <c r="C242" s="97"/>
    </row>
    <row r="243" spans="2:3" x14ac:dyDescent="0.25">
      <c r="B243" s="96">
        <v>43340</v>
      </c>
      <c r="C243" s="97"/>
    </row>
    <row r="244" spans="2:3" x14ac:dyDescent="0.25">
      <c r="B244" s="96">
        <v>43341</v>
      </c>
      <c r="C244" s="97"/>
    </row>
    <row r="245" spans="2:3" x14ac:dyDescent="0.25">
      <c r="B245" s="96">
        <v>43342</v>
      </c>
      <c r="C245" s="97"/>
    </row>
    <row r="246" spans="2:3" x14ac:dyDescent="0.25">
      <c r="B246" s="96">
        <v>43343</v>
      </c>
      <c r="C246" s="97"/>
    </row>
    <row r="247" spans="2:3" x14ac:dyDescent="0.25">
      <c r="B247" s="96">
        <v>43344</v>
      </c>
      <c r="C247" s="97"/>
    </row>
    <row r="248" spans="2:3" x14ac:dyDescent="0.25">
      <c r="B248" s="96">
        <v>43345</v>
      </c>
      <c r="C248" s="97"/>
    </row>
    <row r="249" spans="2:3" x14ac:dyDescent="0.25">
      <c r="B249" s="96">
        <v>43346</v>
      </c>
      <c r="C249" s="97"/>
    </row>
    <row r="250" spans="2:3" x14ac:dyDescent="0.25">
      <c r="B250" s="96">
        <v>43347</v>
      </c>
      <c r="C250" s="97"/>
    </row>
    <row r="251" spans="2:3" x14ac:dyDescent="0.25">
      <c r="B251" s="96">
        <v>43348</v>
      </c>
      <c r="C251" s="97"/>
    </row>
    <row r="252" spans="2:3" x14ac:dyDescent="0.25">
      <c r="B252" s="96">
        <v>43349</v>
      </c>
      <c r="C252" s="97"/>
    </row>
    <row r="253" spans="2:3" x14ac:dyDescent="0.25">
      <c r="B253" s="96">
        <v>43350</v>
      </c>
      <c r="C253" s="97"/>
    </row>
    <row r="254" spans="2:3" x14ac:dyDescent="0.25">
      <c r="B254" s="96">
        <v>43351</v>
      </c>
      <c r="C254" s="97"/>
    </row>
    <row r="255" spans="2:3" x14ac:dyDescent="0.25">
      <c r="B255" s="96">
        <v>43352</v>
      </c>
      <c r="C255" s="97"/>
    </row>
    <row r="256" spans="2:3" x14ac:dyDescent="0.25">
      <c r="B256" s="96">
        <v>43353</v>
      </c>
      <c r="C256" s="97"/>
    </row>
    <row r="257" spans="2:3" x14ac:dyDescent="0.25">
      <c r="B257" s="96">
        <v>43354</v>
      </c>
      <c r="C257" s="97"/>
    </row>
    <row r="258" spans="2:3" x14ac:dyDescent="0.25">
      <c r="B258" s="96">
        <v>43355</v>
      </c>
      <c r="C258" s="97"/>
    </row>
    <row r="259" spans="2:3" x14ac:dyDescent="0.25">
      <c r="B259" s="96">
        <v>43356</v>
      </c>
      <c r="C259" s="97"/>
    </row>
    <row r="260" spans="2:3" x14ac:dyDescent="0.25">
      <c r="B260" s="96">
        <v>43357</v>
      </c>
      <c r="C260" s="97"/>
    </row>
    <row r="261" spans="2:3" x14ac:dyDescent="0.25">
      <c r="B261" s="96">
        <v>43358</v>
      </c>
      <c r="C261" s="97"/>
    </row>
    <row r="262" spans="2:3" x14ac:dyDescent="0.25">
      <c r="B262" s="96">
        <v>43359</v>
      </c>
      <c r="C262" s="97"/>
    </row>
    <row r="263" spans="2:3" x14ac:dyDescent="0.25">
      <c r="B263" s="96">
        <v>43360</v>
      </c>
      <c r="C263" s="97"/>
    </row>
    <row r="264" spans="2:3" x14ac:dyDescent="0.25">
      <c r="B264" s="96">
        <v>43361</v>
      </c>
      <c r="C264" s="97"/>
    </row>
    <row r="265" spans="2:3" x14ac:dyDescent="0.25">
      <c r="B265" s="96">
        <v>43362</v>
      </c>
      <c r="C265" s="97"/>
    </row>
    <row r="266" spans="2:3" x14ac:dyDescent="0.25">
      <c r="B266" s="96">
        <v>43363</v>
      </c>
      <c r="C266" s="97"/>
    </row>
    <row r="267" spans="2:3" x14ac:dyDescent="0.25">
      <c r="B267" s="96">
        <v>43364</v>
      </c>
      <c r="C267" s="97"/>
    </row>
    <row r="268" spans="2:3" x14ac:dyDescent="0.25">
      <c r="B268" s="96">
        <v>43365</v>
      </c>
      <c r="C268" s="97"/>
    </row>
    <row r="269" spans="2:3" x14ac:dyDescent="0.25">
      <c r="B269" s="96">
        <v>43366</v>
      </c>
      <c r="C269" s="97"/>
    </row>
    <row r="270" spans="2:3" x14ac:dyDescent="0.25">
      <c r="B270" s="96">
        <v>43367</v>
      </c>
      <c r="C270" s="97"/>
    </row>
    <row r="271" spans="2:3" x14ac:dyDescent="0.25">
      <c r="B271" s="96">
        <v>43368</v>
      </c>
      <c r="C271" s="97"/>
    </row>
    <row r="272" spans="2:3" x14ac:dyDescent="0.25">
      <c r="B272" s="96">
        <v>43369</v>
      </c>
      <c r="C272" s="97"/>
    </row>
    <row r="273" spans="2:3" x14ac:dyDescent="0.25">
      <c r="B273" s="96">
        <v>43370</v>
      </c>
      <c r="C273" s="97"/>
    </row>
    <row r="274" spans="2:3" x14ac:dyDescent="0.25">
      <c r="B274" s="96">
        <v>43371</v>
      </c>
      <c r="C274" s="97"/>
    </row>
    <row r="275" spans="2:3" x14ac:dyDescent="0.25">
      <c r="B275" s="96">
        <v>43372</v>
      </c>
      <c r="C275" s="97"/>
    </row>
    <row r="276" spans="2:3" x14ac:dyDescent="0.25">
      <c r="B276" s="96">
        <v>43373</v>
      </c>
      <c r="C276" s="97"/>
    </row>
    <row r="277" spans="2:3" x14ac:dyDescent="0.25">
      <c r="B277" s="96">
        <v>43374</v>
      </c>
      <c r="C277" s="97"/>
    </row>
    <row r="278" spans="2:3" x14ac:dyDescent="0.25">
      <c r="B278" s="96">
        <v>43375</v>
      </c>
      <c r="C278" s="97"/>
    </row>
    <row r="279" spans="2:3" x14ac:dyDescent="0.25">
      <c r="B279" s="96">
        <v>43376</v>
      </c>
      <c r="C279" s="97"/>
    </row>
    <row r="280" spans="2:3" x14ac:dyDescent="0.25">
      <c r="B280" s="96">
        <v>43377</v>
      </c>
      <c r="C280" s="97"/>
    </row>
    <row r="281" spans="2:3" x14ac:dyDescent="0.25">
      <c r="B281" s="96">
        <v>43378</v>
      </c>
      <c r="C281" s="97"/>
    </row>
    <row r="282" spans="2:3" x14ac:dyDescent="0.25">
      <c r="B282" s="96">
        <v>43379</v>
      </c>
      <c r="C282" s="97"/>
    </row>
    <row r="283" spans="2:3" x14ac:dyDescent="0.25">
      <c r="B283" s="96">
        <v>43380</v>
      </c>
      <c r="C283" s="97"/>
    </row>
    <row r="284" spans="2:3" x14ac:dyDescent="0.25">
      <c r="B284" s="96">
        <v>43381</v>
      </c>
      <c r="C284" s="97"/>
    </row>
    <row r="285" spans="2:3" x14ac:dyDescent="0.25">
      <c r="B285" s="96">
        <v>43382</v>
      </c>
      <c r="C285" s="97"/>
    </row>
    <row r="286" spans="2:3" x14ac:dyDescent="0.25">
      <c r="B286" s="96">
        <v>43383</v>
      </c>
      <c r="C286" s="97"/>
    </row>
    <row r="287" spans="2:3" x14ac:dyDescent="0.25">
      <c r="B287" s="96">
        <v>43384</v>
      </c>
      <c r="C287" s="97"/>
    </row>
    <row r="288" spans="2:3" x14ac:dyDescent="0.25">
      <c r="B288" s="96">
        <v>43385</v>
      </c>
      <c r="C288" s="97"/>
    </row>
    <row r="289" spans="2:3" x14ac:dyDescent="0.25">
      <c r="B289" s="96">
        <v>43386</v>
      </c>
      <c r="C289" s="97"/>
    </row>
    <row r="290" spans="2:3" x14ac:dyDescent="0.25">
      <c r="B290" s="96">
        <v>43387</v>
      </c>
      <c r="C290" s="97"/>
    </row>
    <row r="291" spans="2:3" x14ac:dyDescent="0.25">
      <c r="B291" s="96">
        <v>43388</v>
      </c>
      <c r="C291" s="97"/>
    </row>
    <row r="292" spans="2:3" x14ac:dyDescent="0.25">
      <c r="B292" s="96">
        <v>43389</v>
      </c>
      <c r="C292" s="97"/>
    </row>
    <row r="293" spans="2:3" x14ac:dyDescent="0.25">
      <c r="B293" s="96">
        <v>43390</v>
      </c>
      <c r="C293" s="97"/>
    </row>
    <row r="294" spans="2:3" x14ac:dyDescent="0.25">
      <c r="B294" s="96">
        <v>43391</v>
      </c>
      <c r="C294" s="97"/>
    </row>
    <row r="295" spans="2:3" x14ac:dyDescent="0.25">
      <c r="B295" s="96">
        <v>43392</v>
      </c>
      <c r="C295" s="97"/>
    </row>
    <row r="296" spans="2:3" x14ac:dyDescent="0.25">
      <c r="B296" s="96">
        <v>43393</v>
      </c>
      <c r="C296" s="97"/>
    </row>
    <row r="297" spans="2:3" x14ac:dyDescent="0.25">
      <c r="B297" s="96">
        <v>43394</v>
      </c>
      <c r="C297" s="97"/>
    </row>
    <row r="298" spans="2:3" x14ac:dyDescent="0.25">
      <c r="B298" s="96">
        <v>43395</v>
      </c>
      <c r="C298" s="97"/>
    </row>
    <row r="299" spans="2:3" x14ac:dyDescent="0.25">
      <c r="B299" s="96">
        <v>43396</v>
      </c>
      <c r="C299" s="97"/>
    </row>
    <row r="300" spans="2:3" x14ac:dyDescent="0.25">
      <c r="B300" s="96">
        <v>43397</v>
      </c>
      <c r="C300" s="97"/>
    </row>
    <row r="301" spans="2:3" x14ac:dyDescent="0.25">
      <c r="B301" s="96">
        <v>43398</v>
      </c>
      <c r="C301" s="97"/>
    </row>
    <row r="302" spans="2:3" x14ac:dyDescent="0.25">
      <c r="B302" s="96">
        <v>43399</v>
      </c>
      <c r="C302" s="97"/>
    </row>
    <row r="303" spans="2:3" x14ac:dyDescent="0.25">
      <c r="B303" s="96">
        <v>43400</v>
      </c>
      <c r="C303" s="97"/>
    </row>
    <row r="304" spans="2:3" x14ac:dyDescent="0.25">
      <c r="B304" s="96">
        <v>43401</v>
      </c>
      <c r="C304" s="97"/>
    </row>
    <row r="305" spans="2:3" x14ac:dyDescent="0.25">
      <c r="B305" s="96">
        <v>43402</v>
      </c>
      <c r="C305" s="97"/>
    </row>
    <row r="306" spans="2:3" x14ac:dyDescent="0.25">
      <c r="B306" s="96">
        <v>43403</v>
      </c>
      <c r="C306" s="97"/>
    </row>
    <row r="307" spans="2:3" x14ac:dyDescent="0.25">
      <c r="B307" s="96">
        <v>43404</v>
      </c>
      <c r="C307" s="97"/>
    </row>
    <row r="308" spans="2:3" x14ac:dyDescent="0.25">
      <c r="B308" s="96">
        <v>43405</v>
      </c>
      <c r="C308" s="97"/>
    </row>
    <row r="309" spans="2:3" x14ac:dyDescent="0.25">
      <c r="B309" s="96">
        <v>43406</v>
      </c>
      <c r="C309" s="97"/>
    </row>
    <row r="310" spans="2:3" x14ac:dyDescent="0.25">
      <c r="B310" s="96">
        <v>43407</v>
      </c>
      <c r="C310" s="97"/>
    </row>
    <row r="311" spans="2:3" x14ac:dyDescent="0.25">
      <c r="B311" s="96">
        <v>43408</v>
      </c>
      <c r="C311" s="97"/>
    </row>
    <row r="312" spans="2:3" x14ac:dyDescent="0.25">
      <c r="B312" s="96">
        <v>43409</v>
      </c>
      <c r="C312" s="97"/>
    </row>
    <row r="313" spans="2:3" x14ac:dyDescent="0.25">
      <c r="B313" s="96">
        <v>43410</v>
      </c>
      <c r="C313" s="97"/>
    </row>
    <row r="314" spans="2:3" x14ac:dyDescent="0.25">
      <c r="B314" s="96">
        <v>43411</v>
      </c>
      <c r="C314" s="97"/>
    </row>
    <row r="315" spans="2:3" x14ac:dyDescent="0.25">
      <c r="B315" s="96">
        <v>43412</v>
      </c>
      <c r="C315" s="97"/>
    </row>
    <row r="316" spans="2:3" x14ac:dyDescent="0.25">
      <c r="B316" s="96">
        <v>43413</v>
      </c>
      <c r="C316" s="97"/>
    </row>
    <row r="317" spans="2:3" x14ac:dyDescent="0.25">
      <c r="B317" s="96">
        <v>43414</v>
      </c>
      <c r="C317" s="97"/>
    </row>
    <row r="318" spans="2:3" x14ac:dyDescent="0.25">
      <c r="B318" s="96">
        <v>43415</v>
      </c>
      <c r="C318" s="97"/>
    </row>
    <row r="319" spans="2:3" x14ac:dyDescent="0.25">
      <c r="B319" s="96">
        <v>43416</v>
      </c>
      <c r="C319" s="97"/>
    </row>
    <row r="320" spans="2:3" x14ac:dyDescent="0.25">
      <c r="B320" s="96">
        <v>43417</v>
      </c>
      <c r="C320" s="97"/>
    </row>
    <row r="321" spans="2:3" x14ac:dyDescent="0.25">
      <c r="B321" s="96">
        <v>43418</v>
      </c>
      <c r="C321" s="97"/>
    </row>
    <row r="322" spans="2:3" x14ac:dyDescent="0.25">
      <c r="B322" s="96">
        <v>43419</v>
      </c>
      <c r="C322" s="97"/>
    </row>
    <row r="323" spans="2:3" x14ac:dyDescent="0.25">
      <c r="B323" s="96">
        <v>43420</v>
      </c>
      <c r="C323" s="97"/>
    </row>
    <row r="324" spans="2:3" x14ac:dyDescent="0.25">
      <c r="B324" s="96">
        <v>43421</v>
      </c>
      <c r="C324" s="97"/>
    </row>
    <row r="325" spans="2:3" x14ac:dyDescent="0.25">
      <c r="B325" s="96">
        <v>43422</v>
      </c>
      <c r="C325" s="97"/>
    </row>
    <row r="326" spans="2:3" x14ac:dyDescent="0.25">
      <c r="B326" s="96">
        <v>43423</v>
      </c>
      <c r="C326" s="97"/>
    </row>
    <row r="327" spans="2:3" x14ac:dyDescent="0.25">
      <c r="B327" s="96">
        <v>43424</v>
      </c>
      <c r="C327" s="97"/>
    </row>
    <row r="328" spans="2:3" x14ac:dyDescent="0.25">
      <c r="B328" s="96">
        <v>43425</v>
      </c>
      <c r="C328" s="97"/>
    </row>
    <row r="329" spans="2:3" x14ac:dyDescent="0.25">
      <c r="B329" s="96">
        <v>43426</v>
      </c>
      <c r="C329" s="97"/>
    </row>
    <row r="330" spans="2:3" x14ac:dyDescent="0.25">
      <c r="B330" s="96">
        <v>43427</v>
      </c>
      <c r="C330" s="97"/>
    </row>
    <row r="331" spans="2:3" x14ac:dyDescent="0.25">
      <c r="B331" s="96">
        <v>43428</v>
      </c>
      <c r="C331" s="97"/>
    </row>
    <row r="332" spans="2:3" x14ac:dyDescent="0.25">
      <c r="B332" s="96">
        <v>43429</v>
      </c>
      <c r="C332" s="97"/>
    </row>
    <row r="333" spans="2:3" x14ac:dyDescent="0.25">
      <c r="B333" s="96">
        <v>43430</v>
      </c>
      <c r="C333" s="97"/>
    </row>
    <row r="334" spans="2:3" x14ac:dyDescent="0.25">
      <c r="B334" s="96">
        <v>43431</v>
      </c>
      <c r="C334" s="97"/>
    </row>
    <row r="335" spans="2:3" x14ac:dyDescent="0.25">
      <c r="B335" s="96">
        <v>43432</v>
      </c>
      <c r="C335" s="97"/>
    </row>
    <row r="336" spans="2:3" x14ac:dyDescent="0.25">
      <c r="B336" s="96">
        <v>43433</v>
      </c>
      <c r="C336" s="97"/>
    </row>
    <row r="337" spans="2:3" x14ac:dyDescent="0.25">
      <c r="B337" s="96">
        <v>43434</v>
      </c>
      <c r="C337" s="97"/>
    </row>
    <row r="338" spans="2:3" x14ac:dyDescent="0.25">
      <c r="B338" s="96">
        <v>43435</v>
      </c>
      <c r="C338" s="97"/>
    </row>
    <row r="339" spans="2:3" x14ac:dyDescent="0.25">
      <c r="B339" s="96">
        <v>43436</v>
      </c>
      <c r="C339" s="97"/>
    </row>
    <row r="340" spans="2:3" x14ac:dyDescent="0.25">
      <c r="B340" s="96">
        <v>43437</v>
      </c>
      <c r="C340" s="97"/>
    </row>
    <row r="341" spans="2:3" x14ac:dyDescent="0.25">
      <c r="B341" s="96">
        <v>43438</v>
      </c>
      <c r="C341" s="97"/>
    </row>
    <row r="342" spans="2:3" x14ac:dyDescent="0.25">
      <c r="B342" s="96">
        <v>43439</v>
      </c>
      <c r="C342" s="97"/>
    </row>
    <row r="343" spans="2:3" x14ac:dyDescent="0.25">
      <c r="B343" s="96">
        <v>43440</v>
      </c>
      <c r="C343" s="97"/>
    </row>
    <row r="344" spans="2:3" x14ac:dyDescent="0.25">
      <c r="B344" s="96">
        <v>43441</v>
      </c>
      <c r="C344" s="97"/>
    </row>
    <row r="345" spans="2:3" x14ac:dyDescent="0.25">
      <c r="B345" s="96">
        <v>43442</v>
      </c>
      <c r="C345" s="97"/>
    </row>
    <row r="346" spans="2:3" x14ac:dyDescent="0.25">
      <c r="B346" s="96">
        <v>43443</v>
      </c>
      <c r="C346" s="97"/>
    </row>
    <row r="347" spans="2:3" x14ac:dyDescent="0.25">
      <c r="B347" s="96">
        <v>43444</v>
      </c>
      <c r="C347" s="97"/>
    </row>
    <row r="348" spans="2:3" x14ac:dyDescent="0.25">
      <c r="B348" s="96">
        <v>43445</v>
      </c>
      <c r="C348" s="97"/>
    </row>
    <row r="349" spans="2:3" x14ac:dyDescent="0.25">
      <c r="B349" s="96">
        <v>43446</v>
      </c>
      <c r="C349" s="97"/>
    </row>
    <row r="350" spans="2:3" x14ac:dyDescent="0.25">
      <c r="B350" s="96">
        <v>43447</v>
      </c>
      <c r="C350" s="97"/>
    </row>
    <row r="351" spans="2:3" x14ac:dyDescent="0.25">
      <c r="B351" s="96">
        <v>43448</v>
      </c>
      <c r="C351" s="97"/>
    </row>
    <row r="352" spans="2:3" x14ac:dyDescent="0.25">
      <c r="B352" s="96">
        <v>43449</v>
      </c>
      <c r="C352" s="97"/>
    </row>
    <row r="353" spans="2:3" x14ac:dyDescent="0.25">
      <c r="B353" s="96">
        <v>43450</v>
      </c>
      <c r="C353" s="97"/>
    </row>
    <row r="354" spans="2:3" x14ac:dyDescent="0.25">
      <c r="B354" s="96">
        <v>43451</v>
      </c>
      <c r="C354" s="97"/>
    </row>
    <row r="355" spans="2:3" x14ac:dyDescent="0.25">
      <c r="B355" s="96">
        <v>43452</v>
      </c>
      <c r="C355" s="97"/>
    </row>
    <row r="356" spans="2:3" x14ac:dyDescent="0.25">
      <c r="B356" s="96">
        <v>43453</v>
      </c>
      <c r="C356" s="97"/>
    </row>
    <row r="357" spans="2:3" x14ac:dyDescent="0.25">
      <c r="B357" s="96">
        <v>43454</v>
      </c>
      <c r="C357" s="97"/>
    </row>
    <row r="358" spans="2:3" x14ac:dyDescent="0.25">
      <c r="B358" s="96">
        <v>43455</v>
      </c>
      <c r="C358" s="97"/>
    </row>
    <row r="359" spans="2:3" x14ac:dyDescent="0.25">
      <c r="B359" s="96">
        <v>43456</v>
      </c>
      <c r="C359" s="97"/>
    </row>
    <row r="360" spans="2:3" x14ac:dyDescent="0.25">
      <c r="B360" s="96">
        <v>43457</v>
      </c>
      <c r="C360" s="97"/>
    </row>
    <row r="361" spans="2:3" x14ac:dyDescent="0.25">
      <c r="B361" s="96">
        <v>43458</v>
      </c>
      <c r="C361" s="97"/>
    </row>
    <row r="362" spans="2:3" x14ac:dyDescent="0.25">
      <c r="B362" s="96">
        <v>43459</v>
      </c>
      <c r="C362" s="97" t="s">
        <v>681</v>
      </c>
    </row>
    <row r="363" spans="2:3" x14ac:dyDescent="0.25">
      <c r="B363" s="96">
        <v>43460</v>
      </c>
      <c r="C363" s="97"/>
    </row>
    <row r="364" spans="2:3" x14ac:dyDescent="0.25">
      <c r="B364" s="96">
        <v>43461</v>
      </c>
      <c r="C364" s="97"/>
    </row>
    <row r="365" spans="2:3" x14ac:dyDescent="0.25">
      <c r="B365" s="96">
        <v>43462</v>
      </c>
      <c r="C365" s="97"/>
    </row>
    <row r="366" spans="2:3" x14ac:dyDescent="0.25">
      <c r="B366" s="96">
        <v>43463</v>
      </c>
      <c r="C366" s="97"/>
    </row>
    <row r="367" spans="2:3" x14ac:dyDescent="0.25">
      <c r="B367" s="96">
        <v>43464</v>
      </c>
      <c r="C367" s="97"/>
    </row>
    <row r="368" spans="2:3" x14ac:dyDescent="0.25">
      <c r="B368" s="96">
        <v>43465</v>
      </c>
      <c r="C368" s="97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1"/>
  <sheetViews>
    <sheetView showGridLines="0" showRowColHeaders="0" workbookViewId="0">
      <selection activeCell="A11" sqref="A11"/>
    </sheetView>
  </sheetViews>
  <sheetFormatPr baseColWidth="10" defaultColWidth="6" defaultRowHeight="15" x14ac:dyDescent="0.25"/>
  <cols>
    <col min="1" max="1" width="63.140625" customWidth="1"/>
    <col min="2" max="2" width="2.7109375" customWidth="1"/>
    <col min="3" max="3" width="56.42578125" customWidth="1"/>
    <col min="4" max="4" width="1.7109375" customWidth="1"/>
    <col min="5" max="5" width="35.85546875" customWidth="1"/>
    <col min="6" max="6" width="1.7109375" customWidth="1"/>
    <col min="7" max="16382" width="11.42578125" customWidth="1"/>
    <col min="16383" max="16383" width="4.7109375" hidden="1" customWidth="1"/>
    <col min="16384" max="16384" width="6" hidden="1" customWidth="1"/>
  </cols>
  <sheetData>
    <row r="1" spans="1:6 16383:16384" ht="27.75" customHeight="1" x14ac:dyDescent="0.3">
      <c r="A1" s="98"/>
      <c r="B1" s="99"/>
      <c r="C1" s="100" t="s">
        <v>682</v>
      </c>
      <c r="D1" s="101"/>
      <c r="E1" s="99"/>
      <c r="F1" s="99"/>
      <c r="XFD1" s="102">
        <f ca="1">TODAY()</f>
        <v>43194</v>
      </c>
    </row>
    <row r="2" spans="1:6 16383:16384" x14ac:dyDescent="0.25">
      <c r="A2" s="98"/>
      <c r="B2" s="99"/>
      <c r="C2" s="103" t="s">
        <v>683</v>
      </c>
      <c r="D2" s="104"/>
      <c r="E2" s="99"/>
      <c r="F2" s="99"/>
    </row>
    <row r="3" spans="1:6 16383:16384" ht="15.75" x14ac:dyDescent="0.25">
      <c r="A3" s="98"/>
      <c r="B3" s="99"/>
      <c r="C3" s="105" t="s">
        <v>684</v>
      </c>
      <c r="D3" s="106"/>
      <c r="E3" s="107" t="s">
        <v>685</v>
      </c>
      <c r="F3" s="99"/>
      <c r="XFC3" t="s">
        <v>658</v>
      </c>
      <c r="XFD3" s="108">
        <v>21</v>
      </c>
    </row>
    <row r="4" spans="1:6 16383:16384" x14ac:dyDescent="0.25">
      <c r="A4" s="98"/>
      <c r="B4" s="99"/>
      <c r="C4" s="109" t="s">
        <v>686</v>
      </c>
      <c r="D4" s="104"/>
      <c r="E4" s="99"/>
      <c r="F4" s="99"/>
      <c r="XFC4" t="s">
        <v>659</v>
      </c>
      <c r="XFD4" s="108">
        <v>21</v>
      </c>
    </row>
    <row r="5" spans="1:6 16383:16384" x14ac:dyDescent="0.25">
      <c r="A5" s="98"/>
      <c r="B5" s="99"/>
      <c r="C5" s="109" t="s">
        <v>687</v>
      </c>
      <c r="D5" s="104"/>
      <c r="E5" s="99"/>
      <c r="F5" s="99"/>
      <c r="XFC5" t="s">
        <v>646</v>
      </c>
      <c r="XFD5" s="108">
        <v>21</v>
      </c>
    </row>
    <row r="6" spans="1:6 16383:16384" x14ac:dyDescent="0.25">
      <c r="A6" s="98"/>
      <c r="B6" s="99"/>
      <c r="C6" s="109" t="s">
        <v>688</v>
      </c>
      <c r="D6" s="104"/>
      <c r="E6" s="99"/>
      <c r="F6" s="99"/>
      <c r="XFC6" t="s">
        <v>660</v>
      </c>
      <c r="XFD6" s="108">
        <v>21</v>
      </c>
    </row>
    <row r="7" spans="1:6 16383:16384" ht="15.75" x14ac:dyDescent="0.25">
      <c r="A7" s="98"/>
      <c r="B7" s="99"/>
      <c r="C7" s="110" t="s">
        <v>689</v>
      </c>
      <c r="D7" s="104"/>
      <c r="E7" s="111" t="s">
        <v>690</v>
      </c>
      <c r="F7" s="99"/>
      <c r="XFC7" t="s">
        <v>661</v>
      </c>
      <c r="XFD7" s="108">
        <v>21</v>
      </c>
    </row>
    <row r="8" spans="1:6 16383:16384" ht="15.75" x14ac:dyDescent="0.25">
      <c r="A8" s="98"/>
      <c r="B8" s="99"/>
      <c r="C8" s="105" t="s">
        <v>691</v>
      </c>
      <c r="D8" s="104"/>
      <c r="E8" s="112" t="s">
        <v>692</v>
      </c>
      <c r="F8" s="99"/>
      <c r="XFC8" t="s">
        <v>662</v>
      </c>
      <c r="XFD8" s="108">
        <v>21</v>
      </c>
    </row>
    <row r="9" spans="1:6 16383:16384" x14ac:dyDescent="0.25">
      <c r="A9" s="98"/>
      <c r="B9" s="99"/>
      <c r="C9" s="113" t="s">
        <v>693</v>
      </c>
      <c r="D9" s="106"/>
      <c r="E9" s="114" t="s">
        <v>694</v>
      </c>
      <c r="F9" s="99"/>
      <c r="XFC9" t="s">
        <v>663</v>
      </c>
      <c r="XFD9" s="108">
        <v>21</v>
      </c>
    </row>
    <row r="10" spans="1:6 16383:16384" ht="5.0999999999999996" customHeight="1" x14ac:dyDescent="0.25">
      <c r="A10" s="98"/>
      <c r="B10" s="99"/>
      <c r="C10" s="106"/>
      <c r="D10" s="106"/>
      <c r="E10" s="99"/>
      <c r="F10" s="99"/>
      <c r="XFC10" t="s">
        <v>664</v>
      </c>
      <c r="XFD10" s="108">
        <v>21</v>
      </c>
    </row>
    <row r="11" spans="1:6 16383:16384" ht="211.5" customHeight="1" x14ac:dyDescent="0.25">
      <c r="A11" s="98"/>
      <c r="B11" s="99"/>
      <c r="C11" s="115" t="s">
        <v>695</v>
      </c>
      <c r="D11" s="116"/>
      <c r="E11" s="117" t="s">
        <v>696</v>
      </c>
      <c r="F11" s="99"/>
      <c r="XFC11" t="s">
        <v>665</v>
      </c>
      <c r="XFD11" s="108">
        <v>21</v>
      </c>
    </row>
    <row r="12" spans="1:6 16383:16384" ht="8.1" customHeight="1" x14ac:dyDescent="0.25">
      <c r="A12" s="98"/>
      <c r="B12" s="99"/>
      <c r="C12" s="99"/>
      <c r="D12" s="99"/>
      <c r="E12" s="99"/>
      <c r="F12" s="99"/>
      <c r="XFC12" t="s">
        <v>666</v>
      </c>
      <c r="XFD12" s="108">
        <v>21</v>
      </c>
    </row>
    <row r="13" spans="1:6 16383:16384" x14ac:dyDescent="0.25">
      <c r="A13" s="50"/>
      <c r="B13" s="50"/>
      <c r="C13" s="50"/>
      <c r="D13" s="50"/>
      <c r="E13" s="50"/>
      <c r="F13" s="50"/>
      <c r="XFC13" t="s">
        <v>667</v>
      </c>
      <c r="XFD13">
        <v>21</v>
      </c>
    </row>
    <row r="14" spans="1:6 16383:16384" x14ac:dyDescent="0.25">
      <c r="XFC14" t="s">
        <v>668</v>
      </c>
      <c r="XFD14">
        <v>21</v>
      </c>
    </row>
    <row r="17" spans="16383:16384" x14ac:dyDescent="0.25">
      <c r="XFC17">
        <v>1</v>
      </c>
      <c r="XFD17" t="s">
        <v>658</v>
      </c>
    </row>
    <row r="18" spans="16383:16384" x14ac:dyDescent="0.25">
      <c r="XFC18">
        <v>2</v>
      </c>
      <c r="XFD18" t="s">
        <v>659</v>
      </c>
    </row>
    <row r="19" spans="16383:16384" x14ac:dyDescent="0.25">
      <c r="XFC19">
        <v>3</v>
      </c>
      <c r="XFD19" t="s">
        <v>646</v>
      </c>
    </row>
    <row r="20" spans="16383:16384" x14ac:dyDescent="0.25">
      <c r="XFC20">
        <v>4</v>
      </c>
      <c r="XFD20" t="s">
        <v>660</v>
      </c>
    </row>
    <row r="21" spans="16383:16384" x14ac:dyDescent="0.25">
      <c r="XFC21">
        <v>5</v>
      </c>
      <c r="XFD21" t="s">
        <v>661</v>
      </c>
    </row>
    <row r="22" spans="16383:16384" x14ac:dyDescent="0.25">
      <c r="XFC22">
        <v>6</v>
      </c>
      <c r="XFD22" t="s">
        <v>662</v>
      </c>
    </row>
    <row r="23" spans="16383:16384" x14ac:dyDescent="0.25">
      <c r="XFC23">
        <v>7</v>
      </c>
      <c r="XFD23" t="s">
        <v>663</v>
      </c>
    </row>
    <row r="24" spans="16383:16384" x14ac:dyDescent="0.25">
      <c r="XFC24">
        <v>8</v>
      </c>
      <c r="XFD24" t="s">
        <v>664</v>
      </c>
    </row>
    <row r="25" spans="16383:16384" x14ac:dyDescent="0.25">
      <c r="XFC25">
        <v>9</v>
      </c>
      <c r="XFD25" t="s">
        <v>665</v>
      </c>
    </row>
    <row r="26" spans="16383:16384" x14ac:dyDescent="0.25">
      <c r="XFC26">
        <v>10</v>
      </c>
      <c r="XFD26" t="s">
        <v>666</v>
      </c>
    </row>
    <row r="27" spans="16383:16384" x14ac:dyDescent="0.25">
      <c r="XFC27">
        <v>11</v>
      </c>
      <c r="XFD27" t="s">
        <v>667</v>
      </c>
    </row>
    <row r="28" spans="16383:16384" x14ac:dyDescent="0.25">
      <c r="XFC28">
        <v>12</v>
      </c>
      <c r="XFD28" t="s">
        <v>668</v>
      </c>
    </row>
    <row r="31" spans="16383:16384" x14ac:dyDescent="0.25">
      <c r="XFC31" s="8">
        <v>1</v>
      </c>
      <c r="XFD31" s="8" t="s">
        <v>697</v>
      </c>
    </row>
    <row r="32" spans="16383:16384" x14ac:dyDescent="0.25">
      <c r="XFC32" s="8">
        <v>2</v>
      </c>
      <c r="XFD32" s="8" t="s">
        <v>5</v>
      </c>
    </row>
    <row r="33" spans="16383:16384" x14ac:dyDescent="0.25">
      <c r="XFC33" s="8">
        <v>3</v>
      </c>
      <c r="XFD33" s="8" t="s">
        <v>6</v>
      </c>
    </row>
    <row r="34" spans="16383:16384" x14ac:dyDescent="0.25">
      <c r="XFC34" s="8">
        <v>4</v>
      </c>
      <c r="XFD34" s="8" t="s">
        <v>698</v>
      </c>
    </row>
    <row r="35" spans="16383:16384" x14ac:dyDescent="0.25">
      <c r="XFC35" s="8">
        <v>5</v>
      </c>
      <c r="XFD35" s="8" t="s">
        <v>699</v>
      </c>
    </row>
    <row r="36" spans="16383:16384" x14ac:dyDescent="0.25">
      <c r="XFC36" s="8">
        <v>6</v>
      </c>
      <c r="XFD36" s="8" t="s">
        <v>700</v>
      </c>
    </row>
    <row r="37" spans="16383:16384" x14ac:dyDescent="0.25">
      <c r="XFC37" s="8">
        <v>7</v>
      </c>
      <c r="XFD37" s="8" t="s">
        <v>701</v>
      </c>
    </row>
    <row r="38" spans="16383:16384" x14ac:dyDescent="0.25">
      <c r="XFC38" s="8">
        <v>8</v>
      </c>
      <c r="XFD38" s="8" t="s">
        <v>702</v>
      </c>
    </row>
    <row r="39" spans="16383:16384" x14ac:dyDescent="0.25">
      <c r="XFC39" s="8">
        <v>9</v>
      </c>
      <c r="XFD39" s="8" t="s">
        <v>9</v>
      </c>
    </row>
    <row r="40" spans="16383:16384" x14ac:dyDescent="0.25">
      <c r="XFC40" s="8">
        <v>10</v>
      </c>
      <c r="XFD40" s="8" t="s">
        <v>703</v>
      </c>
    </row>
    <row r="41" spans="16383:16384" x14ac:dyDescent="0.25">
      <c r="XFC41" s="8">
        <v>11</v>
      </c>
      <c r="XFD41" s="8" t="s">
        <v>704</v>
      </c>
    </row>
    <row r="42" spans="16383:16384" x14ac:dyDescent="0.25">
      <c r="XFC42" s="8">
        <v>12</v>
      </c>
      <c r="XFD42" s="8" t="s">
        <v>8</v>
      </c>
    </row>
    <row r="43" spans="16383:16384" x14ac:dyDescent="0.25">
      <c r="XFC43" s="8">
        <v>13</v>
      </c>
      <c r="XFD43" s="8" t="s">
        <v>705</v>
      </c>
    </row>
    <row r="44" spans="16383:16384" x14ac:dyDescent="0.25">
      <c r="XFC44" s="8">
        <v>14</v>
      </c>
      <c r="XFD44" s="8" t="s">
        <v>706</v>
      </c>
    </row>
    <row r="45" spans="16383:16384" x14ac:dyDescent="0.25">
      <c r="XFC45" s="8">
        <v>15</v>
      </c>
      <c r="XFD45" s="8" t="s">
        <v>707</v>
      </c>
    </row>
    <row r="46" spans="16383:16384" x14ac:dyDescent="0.25">
      <c r="XFC46" s="8">
        <v>16</v>
      </c>
      <c r="XFD46" s="8" t="s">
        <v>708</v>
      </c>
    </row>
    <row r="47" spans="16383:16384" x14ac:dyDescent="0.25">
      <c r="XFC47" s="8">
        <v>17</v>
      </c>
      <c r="XFD47" s="8" t="s">
        <v>709</v>
      </c>
    </row>
    <row r="48" spans="16383:16384" x14ac:dyDescent="0.25">
      <c r="XFC48" s="8">
        <v>18</v>
      </c>
      <c r="XFD48" s="8" t="s">
        <v>710</v>
      </c>
    </row>
    <row r="49" spans="16383:16384" x14ac:dyDescent="0.25">
      <c r="XFC49" s="8">
        <v>19</v>
      </c>
      <c r="XFD49" s="8" t="s">
        <v>711</v>
      </c>
    </row>
    <row r="50" spans="16383:16384" x14ac:dyDescent="0.25">
      <c r="XFC50" s="8">
        <v>20</v>
      </c>
      <c r="XFD50" s="8" t="s">
        <v>712</v>
      </c>
    </row>
    <row r="51" spans="16383:16384" x14ac:dyDescent="0.25">
      <c r="XFC51" s="8">
        <v>21</v>
      </c>
      <c r="XFD51" s="8" t="s">
        <v>713</v>
      </c>
    </row>
    <row r="52" spans="16383:16384" x14ac:dyDescent="0.25">
      <c r="XFC52" s="8">
        <v>22</v>
      </c>
      <c r="XFD52" s="8" t="s">
        <v>714</v>
      </c>
    </row>
    <row r="53" spans="16383:16384" x14ac:dyDescent="0.25">
      <c r="XFC53" s="8">
        <v>23</v>
      </c>
      <c r="XFD53" s="8" t="s">
        <v>715</v>
      </c>
    </row>
    <row r="54" spans="16383:16384" x14ac:dyDescent="0.25">
      <c r="XFC54" s="8">
        <v>24</v>
      </c>
      <c r="XFD54" s="8" t="s">
        <v>716</v>
      </c>
    </row>
    <row r="55" spans="16383:16384" x14ac:dyDescent="0.25">
      <c r="XFC55" s="8">
        <v>25</v>
      </c>
      <c r="XFD55" s="8" t="s">
        <v>717</v>
      </c>
    </row>
    <row r="56" spans="16383:16384" x14ac:dyDescent="0.25">
      <c r="XFC56" s="8">
        <v>26</v>
      </c>
      <c r="XFD56" s="8" t="s">
        <v>718</v>
      </c>
    </row>
    <row r="57" spans="16383:16384" x14ac:dyDescent="0.25">
      <c r="XFC57" s="8">
        <v>27</v>
      </c>
      <c r="XFD57" s="8" t="s">
        <v>719</v>
      </c>
    </row>
    <row r="58" spans="16383:16384" x14ac:dyDescent="0.25">
      <c r="XFC58" s="8">
        <v>28</v>
      </c>
      <c r="XFD58" s="8" t="s">
        <v>720</v>
      </c>
    </row>
    <row r="59" spans="16383:16384" x14ac:dyDescent="0.25">
      <c r="XFC59" s="8">
        <v>29</v>
      </c>
      <c r="XFD59" s="8" t="s">
        <v>721</v>
      </c>
    </row>
    <row r="60" spans="16383:16384" x14ac:dyDescent="0.25">
      <c r="XFC60" s="8">
        <v>30</v>
      </c>
      <c r="XFD60" s="8" t="s">
        <v>722</v>
      </c>
    </row>
    <row r="61" spans="16383:16384" x14ac:dyDescent="0.25">
      <c r="XFC61" s="8">
        <v>31</v>
      </c>
      <c r="XFD61" s="8" t="s">
        <v>723</v>
      </c>
    </row>
  </sheetData>
  <sheetProtection algorithmName="SHA-512" hashValue="weGFMaj7XmF21/jOT9tFJhMXMnyeLsCv4Mg0GMoY8YCGELkM7fD8epbsPkavgUb6K7m4GHTabc1c5vq+k/AH1w==" saltValue="MUdMB7s0W9JOG+yoTi8cKw==" spinCount="100000" sheet="1" objects="1" scenarios="1" selectLockedCells="1" selectUnlockedCells="1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showGridLines="0" zoomScaleNormal="100" workbookViewId="0">
      <pane xSplit="10" ySplit="4" topLeftCell="K5" activePane="bottomRight" state="frozen"/>
      <selection activeCell="C23" sqref="C23"/>
      <selection pane="topRight" activeCell="C23" sqref="C23"/>
      <selection pane="bottomLeft" activeCell="C23" sqref="C23"/>
      <selection pane="bottomRight" activeCell="D2" sqref="D2:J3"/>
    </sheetView>
  </sheetViews>
  <sheetFormatPr baseColWidth="10" defaultColWidth="11.42578125" defaultRowHeight="15" x14ac:dyDescent="0.25"/>
  <cols>
    <col min="1" max="1" width="2.7109375" style="8" customWidth="1"/>
    <col min="2" max="8" width="4.7109375" style="8" customWidth="1"/>
    <col min="9" max="9" width="1.7109375" style="8" customWidth="1"/>
    <col min="10" max="10" width="5.5703125" style="8" bestFit="1" customWidth="1"/>
    <col min="11" max="13" width="35.7109375" style="8" customWidth="1"/>
    <col min="14" max="16" width="11.42578125" style="8" hidden="1" customWidth="1"/>
    <col min="17" max="17" width="2.7109375" style="8" customWidth="1"/>
    <col min="18" max="20" width="11.42578125" style="8"/>
    <col min="21" max="21" width="3.7109375" style="8" customWidth="1"/>
    <col min="22" max="22" width="16.28515625" style="8" bestFit="1" customWidth="1"/>
    <col min="23" max="16384" width="11.42578125" style="8"/>
  </cols>
  <sheetData>
    <row r="1" spans="1:20" ht="18.75" x14ac:dyDescent="0.3">
      <c r="A1" s="2"/>
      <c r="B1" s="3"/>
      <c r="C1" s="4"/>
      <c r="D1" s="140">
        <f ca="1">YEAR(K1)</f>
        <v>2018</v>
      </c>
      <c r="E1" s="140"/>
      <c r="F1" s="140"/>
      <c r="G1" s="140"/>
      <c r="H1" s="140"/>
      <c r="I1" s="140"/>
      <c r="J1" s="141"/>
      <c r="K1" s="5">
        <f ca="1">sk</f>
        <v>43194</v>
      </c>
      <c r="L1" s="6">
        <f ca="1">sk+1</f>
        <v>43195</v>
      </c>
      <c r="M1" s="6">
        <f ca="1">sk+2</f>
        <v>43196</v>
      </c>
      <c r="N1" s="7">
        <f ca="1">DATE(YEAR(sk)-1,12,31)</f>
        <v>43100</v>
      </c>
      <c r="O1" s="7">
        <f ca="1">DATE(YEAR(sk),12,31)</f>
        <v>43465</v>
      </c>
    </row>
    <row r="2" spans="1:20" ht="36" customHeight="1" x14ac:dyDescent="0.4">
      <c r="A2" s="2"/>
      <c r="B2" s="142" t="str">
        <f ca="1">TEXT(MONTH(K1),"00")</f>
        <v>04</v>
      </c>
      <c r="C2" s="143"/>
      <c r="D2" s="146" t="str">
        <f ca="1">CHOOSE(MONTH(K1),"Enero","Febrero","Marzo","Abril","Mayo","Junio","Julio","Agosto","Septiembre","Octubre","Noviembre","Diciembre")</f>
        <v>Abril</v>
      </c>
      <c r="E2" s="147"/>
      <c r="F2" s="147"/>
      <c r="G2" s="147"/>
      <c r="H2" s="147"/>
      <c r="I2" s="147"/>
      <c r="J2" s="148"/>
      <c r="K2" s="9" t="str">
        <f ca="1">CHOOSE(WEEKDAY(K1),"Domingo","Lunes","Martes","Miércoles","Jueves","Viernes","Sábado")&amp;" "&amp;DAY(K1)</f>
        <v>Miércoles 4</v>
      </c>
      <c r="L2" s="10" t="str">
        <f ca="1">CHOOSE(WEEKDAY(L1),"Domingo","Lunes","Martes","Miércoles","Jueves","Viernes","Sábado")&amp;" "&amp;DAY(L1)</f>
        <v>Jueves 5</v>
      </c>
      <c r="M2" s="10" t="str">
        <f ca="1">CHOOSE(WEEKDAY(M1),"Domingo","Lunes","Martes","Miércoles","Jueves","Viernes","Sábado")&amp;" "&amp;DAY(M1)</f>
        <v>Viernes 6</v>
      </c>
      <c r="R2" s="11" t="str">
        <f ca="1">IF(YEAR(K1)&lt;2018,"Esta hoja funcionará recién en 2018.",IF(YEAR(K1)&gt;2018,"Esta hoja solo funcionó durante 2018.",""))</f>
        <v/>
      </c>
      <c r="S2" s="12"/>
      <c r="T2" s="13"/>
    </row>
    <row r="3" spans="1:20" ht="15" customHeight="1" x14ac:dyDescent="0.25">
      <c r="A3" s="2"/>
      <c r="B3" s="144"/>
      <c r="C3" s="145"/>
      <c r="D3" s="149"/>
      <c r="E3" s="150"/>
      <c r="F3" s="150"/>
      <c r="G3" s="150"/>
      <c r="H3" s="150"/>
      <c r="I3" s="150"/>
      <c r="J3" s="151"/>
      <c r="K3" s="14" t="s">
        <v>0</v>
      </c>
      <c r="L3" s="15" t="s">
        <v>1</v>
      </c>
      <c r="M3" s="15" t="s">
        <v>2</v>
      </c>
    </row>
    <row r="4" spans="1:20" ht="14.25" customHeight="1" x14ac:dyDescent="0.25">
      <c r="A4" s="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16" t="str">
        <f ca="1">IFERROR(IF(N4=0,"",N4),"")</f>
        <v/>
      </c>
      <c r="L4" s="17" t="str">
        <f ca="1">IFERROR(IF(O4=0,"",O4),"")</f>
        <v/>
      </c>
      <c r="M4" s="17" t="str">
        <f ca="1">IFERROR(IF(P4=0,"",P4),"")</f>
        <v/>
      </c>
      <c r="N4" s="18" t="str">
        <f t="shared" ref="N4:N35" ca="1" si="0">INDIRECT(VLOOKUP(MONTH($K$1),hojasmeses,2,0)&amp;"!"&amp;VLOOKUP(DAY($K$1),columnasdias,2)&amp;ROW())</f>
        <v/>
      </c>
      <c r="O4" s="18" t="str">
        <f t="shared" ref="O4:O35" ca="1" si="1">INDIRECT(VLOOKUP(MONTH($L$1),hojasmeses,2,0)&amp;"!"&amp;VLOOKUP(DAY($L$1),columnasdias,2)&amp;ROW())</f>
        <v/>
      </c>
      <c r="P4" s="18" t="str">
        <f t="shared" ref="P4:P35" ca="1" si="2">INDIRECT(VLOOKUP(MONTH($M$1),hojasmeses,2,0)&amp;"!"&amp;VLOOKUP(DAY($M$1),columnasdias,2)&amp;ROW())</f>
        <v/>
      </c>
    </row>
    <row r="5" spans="1:20" ht="15" hidden="1" customHeight="1" x14ac:dyDescent="0.25">
      <c r="A5" s="2"/>
      <c r="B5" s="2"/>
      <c r="C5" s="2"/>
      <c r="D5" s="2"/>
      <c r="E5" s="2"/>
      <c r="F5" s="2"/>
      <c r="G5" s="2"/>
      <c r="H5" s="2"/>
      <c r="I5" s="2"/>
      <c r="J5" s="19">
        <v>0</v>
      </c>
      <c r="K5" s="20" t="str">
        <f ca="1">IF(N5=0,"",N5)</f>
        <v/>
      </c>
      <c r="L5" s="20" t="str">
        <f ca="1">IF(O5=0,"",O5)</f>
        <v/>
      </c>
      <c r="M5" s="21" t="str">
        <f ca="1">IF(P5=0,"",P5)</f>
        <v/>
      </c>
      <c r="N5" s="18">
        <f t="shared" ca="1" si="0"/>
        <v>0</v>
      </c>
      <c r="O5" s="18">
        <f t="shared" ca="1" si="1"/>
        <v>0</v>
      </c>
      <c r="P5" s="18">
        <f t="shared" ca="1" si="2"/>
        <v>0</v>
      </c>
    </row>
    <row r="6" spans="1:20" ht="15" hidden="1" customHeight="1" x14ac:dyDescent="0.25">
      <c r="A6" s="2"/>
      <c r="B6" s="2"/>
      <c r="C6" s="2"/>
      <c r="D6" s="2"/>
      <c r="E6" s="2"/>
      <c r="F6" s="2"/>
      <c r="G6" s="2"/>
      <c r="H6" s="2"/>
      <c r="I6" s="2"/>
      <c r="J6" s="19">
        <v>2.0833333333333332E-2</v>
      </c>
      <c r="K6" s="20" t="str">
        <f t="shared" ref="K6:M52" ca="1" si="3">IF(N6=0,"",N6)</f>
        <v/>
      </c>
      <c r="L6" s="20" t="str">
        <f t="shared" ca="1" si="3"/>
        <v/>
      </c>
      <c r="M6" s="21" t="str">
        <f t="shared" ca="1" si="3"/>
        <v/>
      </c>
      <c r="N6" s="18">
        <f t="shared" ca="1" si="0"/>
        <v>0</v>
      </c>
      <c r="O6" s="18">
        <f t="shared" ca="1" si="1"/>
        <v>0</v>
      </c>
      <c r="P6" s="18">
        <f t="shared" ca="1" si="2"/>
        <v>0</v>
      </c>
    </row>
    <row r="7" spans="1:20" ht="15" hidden="1" customHeight="1" x14ac:dyDescent="0.25">
      <c r="A7" s="2"/>
      <c r="B7" s="2"/>
      <c r="C7" s="2"/>
      <c r="D7" s="2"/>
      <c r="E7" s="2"/>
      <c r="F7" s="2"/>
      <c r="G7" s="2"/>
      <c r="H7" s="2"/>
      <c r="I7" s="2"/>
      <c r="J7" s="19">
        <v>4.1666666666666699E-2</v>
      </c>
      <c r="K7" s="20" t="str">
        <f t="shared" ca="1" si="3"/>
        <v/>
      </c>
      <c r="L7" s="20" t="str">
        <f t="shared" ca="1" si="3"/>
        <v/>
      </c>
      <c r="M7" s="21" t="str">
        <f t="shared" ca="1" si="3"/>
        <v/>
      </c>
      <c r="N7" s="18">
        <f t="shared" ca="1" si="0"/>
        <v>0</v>
      </c>
      <c r="O7" s="18">
        <f t="shared" ca="1" si="1"/>
        <v>0</v>
      </c>
      <c r="P7" s="18">
        <f t="shared" ca="1" si="2"/>
        <v>0</v>
      </c>
    </row>
    <row r="8" spans="1:20" ht="15" hidden="1" customHeight="1" x14ac:dyDescent="0.25">
      <c r="A8" s="2"/>
      <c r="B8" s="2"/>
      <c r="C8" s="2"/>
      <c r="D8" s="2"/>
      <c r="E8" s="2"/>
      <c r="F8" s="2"/>
      <c r="G8" s="2"/>
      <c r="H8" s="2"/>
      <c r="I8" s="2"/>
      <c r="J8" s="19">
        <v>6.25E-2</v>
      </c>
      <c r="K8" s="20" t="str">
        <f t="shared" ca="1" si="3"/>
        <v/>
      </c>
      <c r="L8" s="20" t="str">
        <f t="shared" ca="1" si="3"/>
        <v/>
      </c>
      <c r="M8" s="21" t="str">
        <f t="shared" ca="1" si="3"/>
        <v/>
      </c>
      <c r="N8" s="18">
        <f t="shared" ca="1" si="0"/>
        <v>0</v>
      </c>
      <c r="O8" s="18">
        <f t="shared" ca="1" si="1"/>
        <v>0</v>
      </c>
      <c r="P8" s="18">
        <f t="shared" ca="1" si="2"/>
        <v>0</v>
      </c>
    </row>
    <row r="9" spans="1:20" ht="15" hidden="1" customHeight="1" x14ac:dyDescent="0.25">
      <c r="A9" s="2"/>
      <c r="B9" s="2"/>
      <c r="C9" s="2"/>
      <c r="D9" s="2"/>
      <c r="E9" s="2"/>
      <c r="F9" s="2"/>
      <c r="G9" s="2"/>
      <c r="H9" s="2"/>
      <c r="I9" s="2"/>
      <c r="J9" s="19">
        <v>8.3333333333333301E-2</v>
      </c>
      <c r="K9" s="20" t="str">
        <f t="shared" ca="1" si="3"/>
        <v/>
      </c>
      <c r="L9" s="20" t="str">
        <f t="shared" ca="1" si="3"/>
        <v/>
      </c>
      <c r="M9" s="21" t="str">
        <f t="shared" ca="1" si="3"/>
        <v/>
      </c>
      <c r="N9" s="18">
        <f t="shared" ca="1" si="0"/>
        <v>0</v>
      </c>
      <c r="O9" s="18">
        <f t="shared" ca="1" si="1"/>
        <v>0</v>
      </c>
      <c r="P9" s="18">
        <f t="shared" ca="1" si="2"/>
        <v>0</v>
      </c>
    </row>
    <row r="10" spans="1:20" ht="15" hidden="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19">
        <v>0.104166666666667</v>
      </c>
      <c r="K10" s="20" t="str">
        <f t="shared" ca="1" si="3"/>
        <v/>
      </c>
      <c r="L10" s="20" t="str">
        <f t="shared" ca="1" si="3"/>
        <v/>
      </c>
      <c r="M10" s="21" t="str">
        <f t="shared" ca="1" si="3"/>
        <v/>
      </c>
      <c r="N10" s="18">
        <f t="shared" ca="1" si="0"/>
        <v>0</v>
      </c>
      <c r="O10" s="18">
        <f t="shared" ca="1" si="1"/>
        <v>0</v>
      </c>
      <c r="P10" s="18">
        <f t="shared" ca="1" si="2"/>
        <v>0</v>
      </c>
    </row>
    <row r="11" spans="1:20" ht="15" hidden="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19">
        <v>0.125</v>
      </c>
      <c r="K11" s="20" t="str">
        <f t="shared" ca="1" si="3"/>
        <v/>
      </c>
      <c r="L11" s="20" t="str">
        <f t="shared" ca="1" si="3"/>
        <v/>
      </c>
      <c r="M11" s="21" t="str">
        <f t="shared" ca="1" si="3"/>
        <v/>
      </c>
      <c r="N11" s="18">
        <f t="shared" ca="1" si="0"/>
        <v>0</v>
      </c>
      <c r="O11" s="18">
        <f t="shared" ca="1" si="1"/>
        <v>0</v>
      </c>
      <c r="P11" s="18">
        <f t="shared" ca="1" si="2"/>
        <v>0</v>
      </c>
    </row>
    <row r="12" spans="1:20" ht="15" hidden="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19">
        <v>0.14583333333333301</v>
      </c>
      <c r="K12" s="20" t="str">
        <f t="shared" ca="1" si="3"/>
        <v/>
      </c>
      <c r="L12" s="20" t="str">
        <f t="shared" ca="1" si="3"/>
        <v/>
      </c>
      <c r="M12" s="21" t="str">
        <f t="shared" ca="1" si="3"/>
        <v/>
      </c>
      <c r="N12" s="18">
        <f t="shared" ca="1" si="0"/>
        <v>0</v>
      </c>
      <c r="O12" s="18">
        <f t="shared" ca="1" si="1"/>
        <v>0</v>
      </c>
      <c r="P12" s="18">
        <f t="shared" ca="1" si="2"/>
        <v>0</v>
      </c>
    </row>
    <row r="13" spans="1:20" ht="15" hidden="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19">
        <v>0.16666666666666699</v>
      </c>
      <c r="K13" s="20" t="str">
        <f t="shared" ca="1" si="3"/>
        <v/>
      </c>
      <c r="L13" s="20" t="str">
        <f t="shared" ca="1" si="3"/>
        <v/>
      </c>
      <c r="M13" s="21" t="str">
        <f t="shared" ca="1" si="3"/>
        <v/>
      </c>
      <c r="N13" s="18">
        <f t="shared" ca="1" si="0"/>
        <v>0</v>
      </c>
      <c r="O13" s="18">
        <f t="shared" ca="1" si="1"/>
        <v>0</v>
      </c>
      <c r="P13" s="18">
        <f t="shared" ca="1" si="2"/>
        <v>0</v>
      </c>
    </row>
    <row r="14" spans="1:20" ht="15" hidden="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19">
        <v>0.1875</v>
      </c>
      <c r="K14" s="20" t="str">
        <f t="shared" ca="1" si="3"/>
        <v/>
      </c>
      <c r="L14" s="20" t="str">
        <f t="shared" ca="1" si="3"/>
        <v/>
      </c>
      <c r="M14" s="21" t="str">
        <f t="shared" ca="1" si="3"/>
        <v/>
      </c>
      <c r="N14" s="18">
        <f t="shared" ca="1" si="0"/>
        <v>0</v>
      </c>
      <c r="O14" s="18">
        <f t="shared" ca="1" si="1"/>
        <v>0</v>
      </c>
      <c r="P14" s="18">
        <f t="shared" ca="1" si="2"/>
        <v>0</v>
      </c>
    </row>
    <row r="15" spans="1:20" ht="15" hidden="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19">
        <v>0.20833333333333301</v>
      </c>
      <c r="K15" s="20" t="str">
        <f t="shared" ca="1" si="3"/>
        <v/>
      </c>
      <c r="L15" s="20" t="str">
        <f t="shared" ca="1" si="3"/>
        <v/>
      </c>
      <c r="M15" s="21" t="str">
        <f t="shared" ca="1" si="3"/>
        <v/>
      </c>
      <c r="N15" s="18">
        <f t="shared" ca="1" si="0"/>
        <v>0</v>
      </c>
      <c r="O15" s="18">
        <f t="shared" ca="1" si="1"/>
        <v>0</v>
      </c>
      <c r="P15" s="18">
        <f t="shared" ca="1" si="2"/>
        <v>0</v>
      </c>
    </row>
    <row r="16" spans="1:20" ht="15" hidden="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19">
        <v>0.22916666666666699</v>
      </c>
      <c r="K16" s="20" t="str">
        <f t="shared" ca="1" si="3"/>
        <v/>
      </c>
      <c r="L16" s="20" t="str">
        <f t="shared" ca="1" si="3"/>
        <v/>
      </c>
      <c r="M16" s="21" t="str">
        <f t="shared" ca="1" si="3"/>
        <v/>
      </c>
      <c r="N16" s="18">
        <f t="shared" ca="1" si="0"/>
        <v>0</v>
      </c>
      <c r="O16" s="18">
        <f t="shared" ca="1" si="1"/>
        <v>0</v>
      </c>
      <c r="P16" s="18">
        <f t="shared" ca="1" si="2"/>
        <v>0</v>
      </c>
    </row>
    <row r="17" spans="1:22" ht="15" hidden="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19">
        <v>0.25</v>
      </c>
      <c r="K17" s="20" t="str">
        <f t="shared" ca="1" si="3"/>
        <v/>
      </c>
      <c r="L17" s="20" t="str">
        <f t="shared" ca="1" si="3"/>
        <v/>
      </c>
      <c r="M17" s="21" t="str">
        <f t="shared" ca="1" si="3"/>
        <v/>
      </c>
      <c r="N17" s="18">
        <f t="shared" ca="1" si="0"/>
        <v>0</v>
      </c>
      <c r="O17" s="18">
        <f t="shared" ca="1" si="1"/>
        <v>0</v>
      </c>
      <c r="P17" s="18">
        <f t="shared" ca="1" si="2"/>
        <v>0</v>
      </c>
    </row>
    <row r="18" spans="1:22" ht="15" hidden="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19">
        <v>0.27083333333333298</v>
      </c>
      <c r="K18" s="20" t="str">
        <f t="shared" ca="1" si="3"/>
        <v/>
      </c>
      <c r="L18" s="20" t="str">
        <f t="shared" ca="1" si="3"/>
        <v/>
      </c>
      <c r="M18" s="21" t="str">
        <f t="shared" ca="1" si="3"/>
        <v/>
      </c>
      <c r="N18" s="18">
        <f t="shared" ca="1" si="0"/>
        <v>0</v>
      </c>
      <c r="O18" s="18">
        <f t="shared" ca="1" si="1"/>
        <v>0</v>
      </c>
      <c r="P18" s="18">
        <f t="shared" ca="1" si="2"/>
        <v>0</v>
      </c>
    </row>
    <row r="19" spans="1:22" ht="15" hidden="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19">
        <v>0.29166666666666702</v>
      </c>
      <c r="K19" s="20" t="str">
        <f t="shared" ca="1" si="3"/>
        <v/>
      </c>
      <c r="L19" s="20" t="str">
        <f t="shared" ca="1" si="3"/>
        <v/>
      </c>
      <c r="M19" s="21" t="str">
        <f t="shared" ca="1" si="3"/>
        <v/>
      </c>
      <c r="N19" s="18">
        <f t="shared" ca="1" si="0"/>
        <v>0</v>
      </c>
      <c r="O19" s="18">
        <f t="shared" ca="1" si="1"/>
        <v>0</v>
      </c>
      <c r="P19" s="18">
        <f t="shared" ca="1" si="2"/>
        <v>0</v>
      </c>
    </row>
    <row r="20" spans="1:22" ht="15" hidden="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19">
        <v>0.3125</v>
      </c>
      <c r="K20" s="20" t="str">
        <f t="shared" ca="1" si="3"/>
        <v/>
      </c>
      <c r="L20" s="20" t="str">
        <f t="shared" ca="1" si="3"/>
        <v/>
      </c>
      <c r="M20" s="21" t="str">
        <f t="shared" ca="1" si="3"/>
        <v/>
      </c>
      <c r="N20" s="18">
        <f t="shared" ca="1" si="0"/>
        <v>0</v>
      </c>
      <c r="O20" s="18">
        <f t="shared" ca="1" si="1"/>
        <v>0</v>
      </c>
      <c r="P20" s="18">
        <f t="shared" ca="1" si="2"/>
        <v>0</v>
      </c>
    </row>
    <row r="21" spans="1:22" x14ac:dyDescent="0.25">
      <c r="A21" s="2"/>
      <c r="B21" s="2"/>
      <c r="C21" s="2"/>
      <c r="D21" s="2"/>
      <c r="E21" s="2"/>
      <c r="F21" s="2"/>
      <c r="G21" s="2"/>
      <c r="H21" s="2"/>
      <c r="I21" s="2"/>
      <c r="J21" s="19">
        <v>0.33333333333333331</v>
      </c>
      <c r="K21" s="20" t="str">
        <f t="shared" ca="1" si="3"/>
        <v/>
      </c>
      <c r="L21" s="21" t="str">
        <f t="shared" ca="1" si="3"/>
        <v>seminario investiacion electronica - Ing Javier Revelo</v>
      </c>
      <c r="M21" s="21" t="str">
        <f t="shared" ca="1" si="3"/>
        <v>salud ocupacional - capacitacion brigadistas udenar</v>
      </c>
      <c r="N21" s="18">
        <f t="shared" ca="1" si="0"/>
        <v>0</v>
      </c>
      <c r="O21" s="18" t="str">
        <f t="shared" ca="1" si="1"/>
        <v>seminario investiacion electronica - Ing Javier Revelo</v>
      </c>
      <c r="P21" s="18" t="str">
        <f t="shared" ca="1" si="2"/>
        <v>salud ocupacional - capacitacion brigadistas udenar</v>
      </c>
    </row>
    <row r="22" spans="1:22" x14ac:dyDescent="0.25">
      <c r="A22" s="2"/>
      <c r="B22" s="22" t="s">
        <v>4</v>
      </c>
      <c r="C22" s="22" t="s">
        <v>5</v>
      </c>
      <c r="D22" s="22" t="s">
        <v>6</v>
      </c>
      <c r="E22" s="22" t="s">
        <v>6</v>
      </c>
      <c r="F22" s="22" t="s">
        <v>7</v>
      </c>
      <c r="G22" s="22" t="s">
        <v>8</v>
      </c>
      <c r="H22" s="22" t="s">
        <v>9</v>
      </c>
      <c r="I22" s="2"/>
      <c r="J22" s="19">
        <v>0.35416666666666669</v>
      </c>
      <c r="K22" s="20" t="str">
        <f t="shared" ca="1" si="3"/>
        <v/>
      </c>
      <c r="L22" s="21" t="str">
        <f t="shared" ca="1" si="3"/>
        <v/>
      </c>
      <c r="M22" s="21" t="str">
        <f t="shared" ca="1" si="3"/>
        <v/>
      </c>
      <c r="N22" s="18">
        <f t="shared" ca="1" si="0"/>
        <v>0</v>
      </c>
      <c r="O22" s="18">
        <f t="shared" ca="1" si="1"/>
        <v>0</v>
      </c>
      <c r="P22" s="18">
        <f t="shared" ca="1" si="2"/>
        <v>0</v>
      </c>
      <c r="R22" s="23" t="s">
        <v>10</v>
      </c>
    </row>
    <row r="23" spans="1:22" x14ac:dyDescent="0.25">
      <c r="A23" s="2"/>
      <c r="B23" s="24">
        <f t="shared" ref="B23:B28" ca="1" si="4">IF(YEAR($K$1)=2018,INDIRECT(VLOOKUP(MONTH($K$1),hojasmeses,2,0)&amp;"!B"&amp;ROW()),"")</f>
        <v>1</v>
      </c>
      <c r="C23" s="25">
        <f t="shared" ref="C23:C28" ca="1" si="5">IF(YEAR($K$1)=2018,INDIRECT(VLOOKUP(MONTH($K$1),hojasmeses,2,0)&amp;"!C"&amp;ROW()),"")</f>
        <v>2</v>
      </c>
      <c r="D23" s="25">
        <f t="shared" ref="D23:D28" ca="1" si="6">IF(YEAR($K$1)=2018,INDIRECT(VLOOKUP(MONTH($K$1),hojasmeses,2,0)&amp;"!D"&amp;ROW()),"")</f>
        <v>3</v>
      </c>
      <c r="E23" s="25">
        <f t="shared" ref="E23:E28" ca="1" si="7">IF(YEAR($K$1)=2018,INDIRECT(VLOOKUP(MONTH($K$1),hojasmeses,2,0)&amp;"!E"&amp;ROW()),"")</f>
        <v>4</v>
      </c>
      <c r="F23" s="25">
        <f t="shared" ref="F23:F28" ca="1" si="8">IF(YEAR($K$1)=2018,INDIRECT(VLOOKUP(MONTH($K$1),hojasmeses,2,0)&amp;"!F"&amp;ROW()),"")</f>
        <v>5</v>
      </c>
      <c r="G23" s="25">
        <f t="shared" ref="G23:G28" ca="1" si="9">IF(YEAR($K$1)=2018,INDIRECT(VLOOKUP(MONTH($K$1),hojasmeses,2,0)&amp;"!G"&amp;ROW()),"")</f>
        <v>6</v>
      </c>
      <c r="H23" s="25">
        <f t="shared" ref="H23:H28" ca="1" si="10">IF(YEAR($K$1)=2018,INDIRECT(VLOOKUP(MONTH($K$1),hojasmeses,2,0)&amp;"!H"&amp;ROW()),"")</f>
        <v>7</v>
      </c>
      <c r="I23" s="2"/>
      <c r="J23" s="19">
        <v>0.375</v>
      </c>
      <c r="K23" s="20" t="str">
        <f t="shared" ca="1" si="3"/>
        <v/>
      </c>
      <c r="L23" s="21" t="str">
        <f t="shared" ca="1" si="3"/>
        <v/>
      </c>
      <c r="M23" s="21" t="str">
        <f t="shared" ca="1" si="3"/>
        <v/>
      </c>
      <c r="N23" s="18">
        <f t="shared" ca="1" si="0"/>
        <v>0</v>
      </c>
      <c r="O23" s="18">
        <f t="shared" ca="1" si="1"/>
        <v>0</v>
      </c>
      <c r="P23" s="18">
        <f t="shared" ca="1" si="2"/>
        <v>0</v>
      </c>
      <c r="R23" s="23" t="s">
        <v>11</v>
      </c>
    </row>
    <row r="24" spans="1:22" x14ac:dyDescent="0.25">
      <c r="A24" s="2"/>
      <c r="B24" s="24">
        <f t="shared" ca="1" si="4"/>
        <v>8</v>
      </c>
      <c r="C24" s="25">
        <f t="shared" ca="1" si="5"/>
        <v>9</v>
      </c>
      <c r="D24" s="25">
        <f t="shared" ca="1" si="6"/>
        <v>10</v>
      </c>
      <c r="E24" s="25">
        <f t="shared" ca="1" si="7"/>
        <v>11</v>
      </c>
      <c r="F24" s="25">
        <f t="shared" ca="1" si="8"/>
        <v>12</v>
      </c>
      <c r="G24" s="25">
        <f t="shared" ca="1" si="9"/>
        <v>13</v>
      </c>
      <c r="H24" s="25">
        <f t="shared" ca="1" si="10"/>
        <v>14</v>
      </c>
      <c r="I24" s="2"/>
      <c r="J24" s="19">
        <v>0.39583333333333298</v>
      </c>
      <c r="K24" s="20" t="str">
        <f t="shared" ca="1" si="3"/>
        <v/>
      </c>
      <c r="L24" s="21" t="str">
        <f t="shared" ca="1" si="3"/>
        <v/>
      </c>
      <c r="M24" s="21" t="str">
        <f t="shared" ca="1" si="3"/>
        <v/>
      </c>
      <c r="N24" s="18">
        <f t="shared" ca="1" si="0"/>
        <v>0</v>
      </c>
      <c r="O24" s="18">
        <f t="shared" ca="1" si="1"/>
        <v>0</v>
      </c>
      <c r="P24" s="18">
        <f t="shared" ca="1" si="2"/>
        <v>0</v>
      </c>
      <c r="R24" s="23" t="s">
        <v>12</v>
      </c>
    </row>
    <row r="25" spans="1:22" x14ac:dyDescent="0.25">
      <c r="A25" s="2"/>
      <c r="B25" s="24">
        <f t="shared" ca="1" si="4"/>
        <v>15</v>
      </c>
      <c r="C25" s="25">
        <f t="shared" ca="1" si="5"/>
        <v>16</v>
      </c>
      <c r="D25" s="25">
        <f t="shared" ca="1" si="6"/>
        <v>17</v>
      </c>
      <c r="E25" s="25">
        <f t="shared" ca="1" si="7"/>
        <v>18</v>
      </c>
      <c r="F25" s="25">
        <f t="shared" ca="1" si="8"/>
        <v>19</v>
      </c>
      <c r="G25" s="25">
        <f t="shared" ca="1" si="9"/>
        <v>20</v>
      </c>
      <c r="H25" s="25">
        <f t="shared" ca="1" si="10"/>
        <v>21</v>
      </c>
      <c r="I25" s="2"/>
      <c r="J25" s="19">
        <v>0.41666666666666702</v>
      </c>
      <c r="K25" s="20" t="str">
        <f t="shared" ca="1" si="3"/>
        <v/>
      </c>
      <c r="L25" s="21" t="str">
        <f t="shared" ca="1" si="3"/>
        <v/>
      </c>
      <c r="M25" s="21" t="str">
        <f t="shared" ca="1" si="3"/>
        <v/>
      </c>
      <c r="N25" s="18">
        <f t="shared" ca="1" si="0"/>
        <v>0</v>
      </c>
      <c r="O25" s="18">
        <f t="shared" ca="1" si="1"/>
        <v>0</v>
      </c>
      <c r="P25" s="18">
        <f t="shared" ca="1" si="2"/>
        <v>0</v>
      </c>
    </row>
    <row r="26" spans="1:22" x14ac:dyDescent="0.25">
      <c r="A26" s="2"/>
      <c r="B26" s="24">
        <f t="shared" ca="1" si="4"/>
        <v>22</v>
      </c>
      <c r="C26" s="25">
        <f t="shared" ca="1" si="5"/>
        <v>23</v>
      </c>
      <c r="D26" s="25">
        <f t="shared" ca="1" si="6"/>
        <v>24</v>
      </c>
      <c r="E26" s="25">
        <f t="shared" ca="1" si="7"/>
        <v>25</v>
      </c>
      <c r="F26" s="25">
        <f t="shared" ca="1" si="8"/>
        <v>26</v>
      </c>
      <c r="G26" s="25">
        <f t="shared" ca="1" si="9"/>
        <v>27</v>
      </c>
      <c r="H26" s="25">
        <f t="shared" ca="1" si="10"/>
        <v>28</v>
      </c>
      <c r="I26" s="2"/>
      <c r="J26" s="19">
        <v>0.4375</v>
      </c>
      <c r="K26" s="20" t="str">
        <f t="shared" ca="1" si="3"/>
        <v/>
      </c>
      <c r="L26" s="21" t="str">
        <f t="shared" ca="1" si="3"/>
        <v/>
      </c>
      <c r="M26" s="21" t="str">
        <f t="shared" ca="1" si="3"/>
        <v/>
      </c>
      <c r="N26" s="18">
        <f t="shared" ca="1" si="0"/>
        <v>0</v>
      </c>
      <c r="O26" s="18">
        <f t="shared" ca="1" si="1"/>
        <v>0</v>
      </c>
      <c r="P26" s="18">
        <f t="shared" ca="1" si="2"/>
        <v>0</v>
      </c>
      <c r="R26" s="26" t="s">
        <v>13</v>
      </c>
    </row>
    <row r="27" spans="1:22" x14ac:dyDescent="0.25">
      <c r="A27" s="2"/>
      <c r="B27" s="24">
        <f t="shared" ca="1" si="4"/>
        <v>29</v>
      </c>
      <c r="C27" s="25">
        <f t="shared" ca="1" si="5"/>
        <v>30</v>
      </c>
      <c r="D27" s="25">
        <f t="shared" ca="1" si="6"/>
        <v>0</v>
      </c>
      <c r="E27" s="25">
        <f t="shared" ca="1" si="7"/>
        <v>0</v>
      </c>
      <c r="F27" s="25">
        <f t="shared" ca="1" si="8"/>
        <v>0</v>
      </c>
      <c r="G27" s="25">
        <f t="shared" ca="1" si="9"/>
        <v>0</v>
      </c>
      <c r="H27" s="25">
        <f t="shared" ca="1" si="10"/>
        <v>0</v>
      </c>
      <c r="I27" s="2"/>
      <c r="J27" s="19">
        <v>0.45833333333333298</v>
      </c>
      <c r="K27" s="20" t="str">
        <f t="shared" ca="1" si="3"/>
        <v/>
      </c>
      <c r="L27" s="21" t="str">
        <f t="shared" ca="1" si="3"/>
        <v/>
      </c>
      <c r="M27" s="21" t="str">
        <f t="shared" ca="1" si="3"/>
        <v/>
      </c>
      <c r="N27" s="18">
        <f t="shared" ca="1" si="0"/>
        <v>0</v>
      </c>
      <c r="O27" s="18">
        <f t="shared" ca="1" si="1"/>
        <v>0</v>
      </c>
      <c r="P27" s="18">
        <f t="shared" ca="1" si="2"/>
        <v>0</v>
      </c>
      <c r="R27" s="26" t="s">
        <v>14</v>
      </c>
    </row>
    <row r="28" spans="1:22" x14ac:dyDescent="0.25">
      <c r="A28" s="2"/>
      <c r="B28" s="24">
        <f t="shared" ca="1" si="4"/>
        <v>0</v>
      </c>
      <c r="C28" s="25">
        <f t="shared" ca="1" si="5"/>
        <v>0</v>
      </c>
      <c r="D28" s="25">
        <f t="shared" ca="1" si="6"/>
        <v>0</v>
      </c>
      <c r="E28" s="25">
        <f t="shared" ca="1" si="7"/>
        <v>0</v>
      </c>
      <c r="F28" s="25">
        <f t="shared" ca="1" si="8"/>
        <v>0</v>
      </c>
      <c r="G28" s="25">
        <f t="shared" ca="1" si="9"/>
        <v>0</v>
      </c>
      <c r="H28" s="25">
        <f t="shared" ca="1" si="10"/>
        <v>0</v>
      </c>
      <c r="I28" s="2"/>
      <c r="J28" s="19">
        <v>0.47916666666666702</v>
      </c>
      <c r="K28" s="20" t="str">
        <f t="shared" ca="1" si="3"/>
        <v/>
      </c>
      <c r="L28" s="21" t="str">
        <f t="shared" ca="1" si="3"/>
        <v/>
      </c>
      <c r="M28" s="21" t="str">
        <f t="shared" ca="1" si="3"/>
        <v/>
      </c>
      <c r="N28" s="18">
        <f t="shared" ca="1" si="0"/>
        <v>0</v>
      </c>
      <c r="O28" s="18">
        <f t="shared" ca="1" si="1"/>
        <v>0</v>
      </c>
      <c r="P28" s="18">
        <f t="shared" ca="1" si="2"/>
        <v>0</v>
      </c>
      <c r="R28" s="26" t="s">
        <v>15</v>
      </c>
    </row>
    <row r="29" spans="1:22" x14ac:dyDescent="0.25">
      <c r="A29" s="2"/>
      <c r="B29" s="27"/>
      <c r="C29" s="2"/>
      <c r="D29" s="2"/>
      <c r="E29" s="2"/>
      <c r="F29" s="2"/>
      <c r="G29" s="2"/>
      <c r="H29" s="2"/>
      <c r="I29" s="2"/>
      <c r="J29" s="19">
        <v>0.5</v>
      </c>
      <c r="K29" s="20" t="str">
        <f t="shared" ca="1" si="3"/>
        <v/>
      </c>
      <c r="L29" s="21" t="str">
        <f t="shared" ca="1" si="3"/>
        <v/>
      </c>
      <c r="M29" s="21" t="str">
        <f t="shared" ca="1" si="3"/>
        <v/>
      </c>
      <c r="N29" s="18">
        <f t="shared" ca="1" si="0"/>
        <v>0</v>
      </c>
      <c r="O29" s="18">
        <f t="shared" ca="1" si="1"/>
        <v>0</v>
      </c>
      <c r="P29" s="18">
        <f t="shared" ca="1" si="2"/>
        <v>0</v>
      </c>
    </row>
    <row r="30" spans="1:22" x14ac:dyDescent="0.25">
      <c r="A30" s="2"/>
      <c r="B30" s="154" t="str">
        <f ca="1">"Hoy es "&amp;CHOOSE(WEEKDAY(K1),"domingo","lunes","martes","miércoles","jueves","viernes","sábado")&amp;" "&amp;DAY(K1)&amp;"/"&amp;MONTH(K1)&amp;"/"&amp;YEAR(K1)</f>
        <v>Hoy es miércoles 4/4/2018</v>
      </c>
      <c r="C30" s="155"/>
      <c r="D30" s="155"/>
      <c r="E30" s="155"/>
      <c r="F30" s="155"/>
      <c r="G30" s="155"/>
      <c r="H30" s="156"/>
      <c r="I30" s="2"/>
      <c r="J30" s="19">
        <v>0.52083333333333304</v>
      </c>
      <c r="K30" s="20" t="str">
        <f t="shared" ca="1" si="3"/>
        <v/>
      </c>
      <c r="L30" s="21" t="str">
        <f t="shared" ca="1" si="3"/>
        <v/>
      </c>
      <c r="M30" s="21" t="str">
        <f t="shared" ca="1" si="3"/>
        <v/>
      </c>
      <c r="N30" s="18">
        <f t="shared" ca="1" si="0"/>
        <v>0</v>
      </c>
      <c r="O30" s="18">
        <f t="shared" ca="1" si="1"/>
        <v>0</v>
      </c>
      <c r="P30" s="18">
        <f t="shared" ca="1" si="2"/>
        <v>0</v>
      </c>
      <c r="R30" s="28" t="s">
        <v>16</v>
      </c>
      <c r="S30" s="29"/>
      <c r="T30" s="29"/>
      <c r="V30" s="28" t="s">
        <v>17</v>
      </c>
    </row>
    <row r="31" spans="1:22" x14ac:dyDescent="0.25">
      <c r="A31" s="2"/>
      <c r="B31" s="134" t="str">
        <f ca="1">"Es el día " &amp; K1-N1 &amp; " del año; faltan " &amp; O1-K1</f>
        <v>Es el día 94 del año; faltan 271</v>
      </c>
      <c r="C31" s="135"/>
      <c r="D31" s="135"/>
      <c r="E31" s="135"/>
      <c r="F31" s="135"/>
      <c r="G31" s="135"/>
      <c r="H31" s="136"/>
      <c r="I31" s="2"/>
      <c r="J31" s="19">
        <v>0.54166666666666696</v>
      </c>
      <c r="K31" s="20" t="str">
        <f t="shared" ca="1" si="3"/>
        <v/>
      </c>
      <c r="L31" s="21" t="str">
        <f t="shared" ca="1" si="3"/>
        <v/>
      </c>
      <c r="M31" s="21" t="str">
        <f t="shared" ca="1" si="3"/>
        <v/>
      </c>
      <c r="N31" s="18">
        <f t="shared" ca="1" si="0"/>
        <v>0</v>
      </c>
      <c r="O31" s="18">
        <f t="shared" ca="1" si="1"/>
        <v>0</v>
      </c>
      <c r="P31" s="18">
        <f t="shared" ca="1" si="2"/>
        <v>0</v>
      </c>
      <c r="R31" s="30" t="s">
        <v>18</v>
      </c>
      <c r="S31" s="30" t="s">
        <v>19</v>
      </c>
      <c r="T31" s="30" t="s">
        <v>20</v>
      </c>
      <c r="V31" s="30" t="s">
        <v>21</v>
      </c>
    </row>
    <row r="32" spans="1:22" x14ac:dyDescent="0.25">
      <c r="A32" s="2"/>
      <c r="B32" s="134" t="str">
        <f ca="1">"Mes: " &amp; MONTH(K1) &amp; " - Semana: " &amp; WEEKNUM(K1)</f>
        <v>Mes: 4 - Semana: 14</v>
      </c>
      <c r="C32" s="135"/>
      <c r="D32" s="135"/>
      <c r="E32" s="135"/>
      <c r="F32" s="135"/>
      <c r="G32" s="135"/>
      <c r="H32" s="136"/>
      <c r="I32" s="2"/>
      <c r="J32" s="19">
        <v>0.5625</v>
      </c>
      <c r="K32" s="20" t="str">
        <f t="shared" ca="1" si="3"/>
        <v/>
      </c>
      <c r="L32" s="21" t="str">
        <f t="shared" ca="1" si="3"/>
        <v/>
      </c>
      <c r="M32" s="21" t="str">
        <f t="shared" ca="1" si="3"/>
        <v/>
      </c>
      <c r="N32" s="18">
        <f t="shared" ca="1" si="0"/>
        <v>0</v>
      </c>
      <c r="O32" s="18">
        <f t="shared" ca="1" si="1"/>
        <v>0</v>
      </c>
      <c r="P32" s="18">
        <f t="shared" ca="1" si="2"/>
        <v>0</v>
      </c>
      <c r="R32" s="30" t="s">
        <v>22</v>
      </c>
      <c r="S32" s="30" t="s">
        <v>23</v>
      </c>
      <c r="T32" s="30" t="s">
        <v>24</v>
      </c>
      <c r="V32" s="30" t="s">
        <v>25</v>
      </c>
    </row>
    <row r="33" spans="1:22" x14ac:dyDescent="0.25">
      <c r="A33" s="2"/>
      <c r="B33" s="137" t="s">
        <v>26</v>
      </c>
      <c r="C33" s="138"/>
      <c r="D33" s="138"/>
      <c r="E33" s="138"/>
      <c r="F33" s="138"/>
      <c r="G33" s="138"/>
      <c r="H33" s="139"/>
      <c r="I33" s="2"/>
      <c r="J33" s="19">
        <v>0.58333333333333304</v>
      </c>
      <c r="K33" s="20" t="str">
        <f t="shared" ca="1" si="3"/>
        <v>Roxi Galeano - Foro Sindicato</v>
      </c>
      <c r="L33" s="21" t="str">
        <f t="shared" ca="1" si="3"/>
        <v/>
      </c>
      <c r="M33" s="21" t="str">
        <f t="shared" ca="1" si="3"/>
        <v/>
      </c>
      <c r="N33" s="18" t="str">
        <f t="shared" ca="1" si="0"/>
        <v>Roxi Galeano - Foro Sindicato</v>
      </c>
      <c r="O33" s="18">
        <f t="shared" ca="1" si="1"/>
        <v>0</v>
      </c>
      <c r="P33" s="18">
        <f t="shared" ca="1" si="2"/>
        <v>0</v>
      </c>
      <c r="R33" s="30" t="s">
        <v>27</v>
      </c>
      <c r="S33" s="30" t="s">
        <v>28</v>
      </c>
      <c r="T33" s="30" t="s">
        <v>29</v>
      </c>
      <c r="V33" s="30" t="s">
        <v>30</v>
      </c>
    </row>
    <row r="34" spans="1:22" x14ac:dyDescent="0.25">
      <c r="A34" s="2"/>
      <c r="B34" s="131"/>
      <c r="C34" s="132"/>
      <c r="D34" s="132"/>
      <c r="E34" s="132"/>
      <c r="F34" s="132"/>
      <c r="G34" s="132"/>
      <c r="H34" s="133"/>
      <c r="I34" s="2"/>
      <c r="J34" s="19">
        <v>0.60416666666666696</v>
      </c>
      <c r="K34" s="20" t="str">
        <f t="shared" ca="1" si="3"/>
        <v/>
      </c>
      <c r="L34" s="21" t="str">
        <f t="shared" ca="1" si="3"/>
        <v/>
      </c>
      <c r="M34" s="21" t="str">
        <f t="shared" ca="1" si="3"/>
        <v/>
      </c>
      <c r="N34" s="18">
        <f t="shared" ca="1" si="0"/>
        <v>0</v>
      </c>
      <c r="O34" s="18">
        <f t="shared" ca="1" si="1"/>
        <v>0</v>
      </c>
      <c r="P34" s="18">
        <f t="shared" ca="1" si="2"/>
        <v>0</v>
      </c>
      <c r="R34" s="30" t="s">
        <v>31</v>
      </c>
      <c r="S34" s="30" t="s">
        <v>32</v>
      </c>
      <c r="T34" s="30" t="s">
        <v>33</v>
      </c>
      <c r="V34" s="30" t="s">
        <v>34</v>
      </c>
    </row>
    <row r="35" spans="1:22" x14ac:dyDescent="0.25">
      <c r="A35" s="2"/>
      <c r="B35" s="131"/>
      <c r="C35" s="132"/>
      <c r="D35" s="132"/>
      <c r="E35" s="132"/>
      <c r="F35" s="132"/>
      <c r="G35" s="132"/>
      <c r="H35" s="133"/>
      <c r="I35" s="2"/>
      <c r="J35" s="19">
        <v>0.625</v>
      </c>
      <c r="K35" s="20" t="str">
        <f t="shared" ca="1" si="3"/>
        <v/>
      </c>
      <c r="L35" s="21" t="str">
        <f t="shared" ca="1" si="3"/>
        <v/>
      </c>
      <c r="M35" s="21" t="str">
        <f t="shared" ca="1" si="3"/>
        <v/>
      </c>
      <c r="N35" s="18">
        <f t="shared" ca="1" si="0"/>
        <v>0</v>
      </c>
      <c r="O35" s="18">
        <f t="shared" ca="1" si="1"/>
        <v>0</v>
      </c>
      <c r="P35" s="18">
        <f t="shared" ca="1" si="2"/>
        <v>0</v>
      </c>
    </row>
    <row r="36" spans="1:22" x14ac:dyDescent="0.25">
      <c r="A36" s="2"/>
      <c r="B36" s="131"/>
      <c r="C36" s="132"/>
      <c r="D36" s="132"/>
      <c r="E36" s="132"/>
      <c r="F36" s="132"/>
      <c r="G36" s="132"/>
      <c r="H36" s="133"/>
      <c r="I36" s="2"/>
      <c r="J36" s="19">
        <v>0.64583333333333404</v>
      </c>
      <c r="K36" s="20" t="str">
        <f t="shared" ca="1" si="3"/>
        <v/>
      </c>
      <c r="L36" s="21" t="str">
        <f t="shared" ca="1" si="3"/>
        <v/>
      </c>
      <c r="M36" s="21" t="str">
        <f t="shared" ca="1" si="3"/>
        <v/>
      </c>
      <c r="N36" s="18">
        <f t="shared" ref="N36:N52" ca="1" si="11">INDIRECT(VLOOKUP(MONTH($K$1),hojasmeses,2,0)&amp;"!"&amp;VLOOKUP(DAY($K$1),columnasdias,2)&amp;ROW())</f>
        <v>0</v>
      </c>
      <c r="O36" s="18">
        <f t="shared" ref="O36:O52" ca="1" si="12">INDIRECT(VLOOKUP(MONTH($L$1),hojasmeses,2,0)&amp;"!"&amp;VLOOKUP(DAY($L$1),columnasdias,2)&amp;ROW())</f>
        <v>0</v>
      </c>
      <c r="P36" s="18">
        <f t="shared" ref="P36:P52" ca="1" si="13">INDIRECT(VLOOKUP(MONTH($M$1),hojasmeses,2,0)&amp;"!"&amp;VLOOKUP(DAY($M$1),columnasdias,2)&amp;ROW())</f>
        <v>0</v>
      </c>
    </row>
    <row r="37" spans="1:22" x14ac:dyDescent="0.25">
      <c r="A37" s="2"/>
      <c r="B37" s="131"/>
      <c r="C37" s="132"/>
      <c r="D37" s="132"/>
      <c r="E37" s="132"/>
      <c r="F37" s="132"/>
      <c r="G37" s="132"/>
      <c r="H37" s="133"/>
      <c r="I37" s="2"/>
      <c r="J37" s="19">
        <v>0.66666666666666696</v>
      </c>
      <c r="K37" s="20" t="str">
        <f t="shared" ca="1" si="3"/>
        <v/>
      </c>
      <c r="L37" s="21" t="str">
        <f t="shared" ca="1" si="3"/>
        <v/>
      </c>
      <c r="M37" s="21" t="str">
        <f t="shared" ca="1" si="3"/>
        <v/>
      </c>
      <c r="N37" s="18">
        <f t="shared" ca="1" si="11"/>
        <v>0</v>
      </c>
      <c r="O37" s="18">
        <f t="shared" ca="1" si="12"/>
        <v>0</v>
      </c>
      <c r="P37" s="18">
        <f t="shared" ca="1" si="13"/>
        <v>0</v>
      </c>
    </row>
    <row r="38" spans="1:22" x14ac:dyDescent="0.25">
      <c r="A38" s="2"/>
      <c r="B38" s="131"/>
      <c r="C38" s="132"/>
      <c r="D38" s="132"/>
      <c r="E38" s="132"/>
      <c r="F38" s="132"/>
      <c r="G38" s="132"/>
      <c r="H38" s="133"/>
      <c r="I38" s="2"/>
      <c r="J38" s="19">
        <v>0.6875</v>
      </c>
      <c r="K38" s="20" t="str">
        <f t="shared" ca="1" si="3"/>
        <v/>
      </c>
      <c r="L38" s="21" t="str">
        <f t="shared" ca="1" si="3"/>
        <v/>
      </c>
      <c r="M38" s="21" t="str">
        <f t="shared" ca="1" si="3"/>
        <v/>
      </c>
      <c r="N38" s="18">
        <f t="shared" ca="1" si="11"/>
        <v>0</v>
      </c>
      <c r="O38" s="18">
        <f t="shared" ca="1" si="12"/>
        <v>0</v>
      </c>
      <c r="P38" s="18">
        <f t="shared" ca="1" si="13"/>
        <v>0</v>
      </c>
    </row>
    <row r="39" spans="1:22" x14ac:dyDescent="0.25">
      <c r="A39" s="2"/>
      <c r="B39" s="131"/>
      <c r="C39" s="132"/>
      <c r="D39" s="132"/>
      <c r="E39" s="132"/>
      <c r="F39" s="132"/>
      <c r="G39" s="132"/>
      <c r="H39" s="133"/>
      <c r="I39" s="2"/>
      <c r="J39" s="19">
        <v>0.70833333333333404</v>
      </c>
      <c r="K39" s="20" t="str">
        <f t="shared" ca="1" si="3"/>
        <v>Formacion Humanistica - Cine
Res. Manuel Martinez
Dir. Dpto Filosofia</v>
      </c>
      <c r="L39" s="21" t="str">
        <f t="shared" ca="1" si="3"/>
        <v/>
      </c>
      <c r="M39" s="21" t="str">
        <f t="shared" ca="1" si="3"/>
        <v/>
      </c>
      <c r="N39" s="18" t="str">
        <f t="shared" ca="1" si="11"/>
        <v>Formacion Humanistica - Cine
Res. Manuel Martinez
Dir. Dpto Filosofia</v>
      </c>
      <c r="O39" s="18">
        <f t="shared" ca="1" si="12"/>
        <v>0</v>
      </c>
      <c r="P39" s="18">
        <f t="shared" ca="1" si="13"/>
        <v>0</v>
      </c>
    </row>
    <row r="40" spans="1:22" x14ac:dyDescent="0.25">
      <c r="A40" s="2"/>
      <c r="B40" s="131"/>
      <c r="C40" s="132"/>
      <c r="D40" s="132"/>
      <c r="E40" s="132"/>
      <c r="F40" s="132"/>
      <c r="G40" s="132"/>
      <c r="H40" s="133"/>
      <c r="I40" s="2"/>
      <c r="J40" s="19">
        <v>0.72916666666666696</v>
      </c>
      <c r="K40" s="20" t="str">
        <f t="shared" ca="1" si="3"/>
        <v/>
      </c>
      <c r="L40" s="21" t="str">
        <f t="shared" ca="1" si="3"/>
        <v/>
      </c>
      <c r="M40" s="21" t="str">
        <f t="shared" ca="1" si="3"/>
        <v/>
      </c>
      <c r="N40" s="18">
        <f t="shared" ca="1" si="11"/>
        <v>0</v>
      </c>
      <c r="O40" s="18">
        <f t="shared" ca="1" si="12"/>
        <v>0</v>
      </c>
      <c r="P40" s="18">
        <f t="shared" ca="1" si="13"/>
        <v>0</v>
      </c>
    </row>
    <row r="41" spans="1:22" x14ac:dyDescent="0.25">
      <c r="A41" s="2"/>
      <c r="B41" s="131"/>
      <c r="C41" s="132"/>
      <c r="D41" s="132"/>
      <c r="E41" s="132"/>
      <c r="F41" s="132"/>
      <c r="G41" s="132"/>
      <c r="H41" s="133"/>
      <c r="I41" s="2"/>
      <c r="J41" s="19">
        <v>0.75</v>
      </c>
      <c r="K41" s="20" t="str">
        <f t="shared" ca="1" si="3"/>
        <v/>
      </c>
      <c r="L41" s="21" t="str">
        <f t="shared" ca="1" si="3"/>
        <v/>
      </c>
      <c r="M41" s="21" t="str">
        <f t="shared" ca="1" si="3"/>
        <v/>
      </c>
      <c r="N41" s="18">
        <f t="shared" ca="1" si="11"/>
        <v>0</v>
      </c>
      <c r="O41" s="18">
        <f t="shared" ca="1" si="12"/>
        <v>0</v>
      </c>
      <c r="P41" s="18">
        <f t="shared" ca="1" si="13"/>
        <v>0</v>
      </c>
    </row>
    <row r="42" spans="1:22" x14ac:dyDescent="0.25">
      <c r="A42" s="2"/>
      <c r="B42" s="131"/>
      <c r="C42" s="132"/>
      <c r="D42" s="132"/>
      <c r="E42" s="132"/>
      <c r="F42" s="132"/>
      <c r="G42" s="132"/>
      <c r="H42" s="133"/>
      <c r="I42" s="2"/>
      <c r="J42" s="19">
        <v>0.77083333333333404</v>
      </c>
      <c r="K42" s="20" t="str">
        <f t="shared" ca="1" si="3"/>
        <v/>
      </c>
      <c r="L42" s="21" t="str">
        <f t="shared" ca="1" si="3"/>
        <v/>
      </c>
      <c r="M42" s="21" t="str">
        <f t="shared" ca="1" si="3"/>
        <v/>
      </c>
      <c r="N42" s="18">
        <f t="shared" ca="1" si="11"/>
        <v>0</v>
      </c>
      <c r="O42" s="18">
        <f t="shared" ca="1" si="12"/>
        <v>0</v>
      </c>
      <c r="P42" s="18">
        <f t="shared" ca="1" si="13"/>
        <v>0</v>
      </c>
    </row>
    <row r="43" spans="1:22" x14ac:dyDescent="0.25">
      <c r="A43" s="2"/>
      <c r="B43" s="131"/>
      <c r="C43" s="132"/>
      <c r="D43" s="132"/>
      <c r="E43" s="132"/>
      <c r="F43" s="132"/>
      <c r="G43" s="132"/>
      <c r="H43" s="133"/>
      <c r="I43" s="2"/>
      <c r="J43" s="19">
        <v>0.79166666666666696</v>
      </c>
      <c r="K43" s="20" t="str">
        <f t="shared" ca="1" si="3"/>
        <v/>
      </c>
      <c r="L43" s="21" t="str">
        <f t="shared" ca="1" si="3"/>
        <v/>
      </c>
      <c r="M43" s="21" t="str">
        <f t="shared" ca="1" si="3"/>
        <v/>
      </c>
      <c r="N43" s="18">
        <f t="shared" ca="1" si="11"/>
        <v>0</v>
      </c>
      <c r="O43" s="18">
        <f t="shared" ca="1" si="12"/>
        <v>0</v>
      </c>
      <c r="P43" s="18">
        <f t="shared" ca="1" si="13"/>
        <v>0</v>
      </c>
    </row>
    <row r="44" spans="1:22" x14ac:dyDescent="0.25">
      <c r="A44" s="2"/>
      <c r="B44" s="131"/>
      <c r="C44" s="132"/>
      <c r="D44" s="132"/>
      <c r="E44" s="132"/>
      <c r="F44" s="132"/>
      <c r="G44" s="132"/>
      <c r="H44" s="133"/>
      <c r="I44" s="2"/>
      <c r="J44" s="19">
        <v>0.812500000000001</v>
      </c>
      <c r="K44" s="20" t="str">
        <f t="shared" ca="1" si="3"/>
        <v/>
      </c>
      <c r="L44" s="21" t="str">
        <f t="shared" ca="1" si="3"/>
        <v/>
      </c>
      <c r="M44" s="21" t="str">
        <f t="shared" ca="1" si="3"/>
        <v/>
      </c>
      <c r="N44" s="18">
        <f t="shared" ca="1" si="11"/>
        <v>0</v>
      </c>
      <c r="O44" s="18">
        <f t="shared" ca="1" si="12"/>
        <v>0</v>
      </c>
      <c r="P44" s="18">
        <f t="shared" ca="1" si="13"/>
        <v>0</v>
      </c>
    </row>
    <row r="45" spans="1:22" x14ac:dyDescent="0.25">
      <c r="A45" s="2"/>
      <c r="B45" s="131"/>
      <c r="C45" s="132"/>
      <c r="D45" s="132"/>
      <c r="E45" s="132"/>
      <c r="F45" s="132"/>
      <c r="G45" s="132"/>
      <c r="H45" s="133"/>
      <c r="I45" s="2"/>
      <c r="J45" s="19">
        <v>0.83333333333333404</v>
      </c>
      <c r="K45" s="20" t="str">
        <f t="shared" ca="1" si="3"/>
        <v/>
      </c>
      <c r="L45" s="21" t="str">
        <f t="shared" ca="1" si="3"/>
        <v/>
      </c>
      <c r="M45" s="21" t="str">
        <f t="shared" ca="1" si="3"/>
        <v/>
      </c>
      <c r="N45" s="18">
        <f t="shared" ca="1" si="11"/>
        <v>0</v>
      </c>
      <c r="O45" s="18">
        <f t="shared" ca="1" si="12"/>
        <v>0</v>
      </c>
      <c r="P45" s="18">
        <f t="shared" ca="1" si="13"/>
        <v>0</v>
      </c>
    </row>
    <row r="46" spans="1:22" x14ac:dyDescent="0.25">
      <c r="A46" s="2"/>
      <c r="B46" s="131"/>
      <c r="C46" s="132"/>
      <c r="D46" s="132"/>
      <c r="E46" s="132"/>
      <c r="F46" s="132"/>
      <c r="G46" s="132"/>
      <c r="H46" s="133"/>
      <c r="I46" s="2"/>
      <c r="J46" s="19">
        <v>0.85416666666666696</v>
      </c>
      <c r="K46" s="20" t="str">
        <f t="shared" ca="1" si="3"/>
        <v/>
      </c>
      <c r="L46" s="21" t="str">
        <f t="shared" ca="1" si="3"/>
        <v/>
      </c>
      <c r="M46" s="21" t="str">
        <f t="shared" ca="1" si="3"/>
        <v/>
      </c>
      <c r="N46" s="18">
        <f t="shared" ca="1" si="11"/>
        <v>0</v>
      </c>
      <c r="O46" s="18">
        <f t="shared" ca="1" si="12"/>
        <v>0</v>
      </c>
      <c r="P46" s="18">
        <f t="shared" ca="1" si="13"/>
        <v>0</v>
      </c>
    </row>
    <row r="47" spans="1:22" x14ac:dyDescent="0.25">
      <c r="A47" s="2"/>
      <c r="B47" s="131"/>
      <c r="C47" s="132"/>
      <c r="D47" s="132"/>
      <c r="E47" s="132"/>
      <c r="F47" s="132"/>
      <c r="G47" s="132"/>
      <c r="H47" s="133"/>
      <c r="I47" s="2"/>
      <c r="J47" s="19">
        <v>0.875000000000001</v>
      </c>
      <c r="K47" s="20" t="str">
        <f t="shared" ca="1" si="3"/>
        <v/>
      </c>
      <c r="L47" s="21" t="str">
        <f t="shared" ca="1" si="3"/>
        <v/>
      </c>
      <c r="M47" s="21" t="str">
        <f t="shared" ca="1" si="3"/>
        <v/>
      </c>
      <c r="N47" s="18">
        <f t="shared" ca="1" si="11"/>
        <v>0</v>
      </c>
      <c r="O47" s="18">
        <f t="shared" ca="1" si="12"/>
        <v>0</v>
      </c>
      <c r="P47" s="18">
        <f t="shared" ca="1" si="13"/>
        <v>0</v>
      </c>
    </row>
    <row r="48" spans="1:22" x14ac:dyDescent="0.25">
      <c r="A48" s="2"/>
      <c r="B48" s="131"/>
      <c r="C48" s="132"/>
      <c r="D48" s="132"/>
      <c r="E48" s="132"/>
      <c r="F48" s="132"/>
      <c r="G48" s="132"/>
      <c r="H48" s="133"/>
      <c r="I48" s="2"/>
      <c r="J48" s="19">
        <v>0.89583333333333404</v>
      </c>
      <c r="K48" s="20" t="str">
        <f t="shared" ca="1" si="3"/>
        <v/>
      </c>
      <c r="L48" s="21" t="str">
        <f t="shared" ca="1" si="3"/>
        <v/>
      </c>
      <c r="M48" s="21" t="str">
        <f t="shared" ca="1" si="3"/>
        <v/>
      </c>
      <c r="N48" s="18">
        <f t="shared" ca="1" si="11"/>
        <v>0</v>
      </c>
      <c r="O48" s="18">
        <f t="shared" ca="1" si="12"/>
        <v>0</v>
      </c>
      <c r="P48" s="18">
        <f t="shared" ca="1" si="13"/>
        <v>0</v>
      </c>
    </row>
    <row r="49" spans="1:16" x14ac:dyDescent="0.25">
      <c r="A49" s="2"/>
      <c r="B49" s="131"/>
      <c r="C49" s="132"/>
      <c r="D49" s="132"/>
      <c r="E49" s="132"/>
      <c r="F49" s="132"/>
      <c r="G49" s="132"/>
      <c r="H49" s="133"/>
      <c r="I49" s="2"/>
      <c r="J49" s="19">
        <v>0.91666666666666696</v>
      </c>
      <c r="K49" s="20" t="str">
        <f t="shared" ca="1" si="3"/>
        <v/>
      </c>
      <c r="L49" s="21" t="str">
        <f t="shared" ca="1" si="3"/>
        <v/>
      </c>
      <c r="M49" s="21" t="str">
        <f t="shared" ca="1" si="3"/>
        <v/>
      </c>
      <c r="N49" s="18">
        <f t="shared" ca="1" si="11"/>
        <v>0</v>
      </c>
      <c r="O49" s="18">
        <f t="shared" ca="1" si="12"/>
        <v>0</v>
      </c>
      <c r="P49" s="18">
        <f t="shared" ca="1" si="13"/>
        <v>0</v>
      </c>
    </row>
    <row r="50" spans="1:16" x14ac:dyDescent="0.25">
      <c r="A50" s="2"/>
      <c r="B50" s="131"/>
      <c r="C50" s="132"/>
      <c r="D50" s="132"/>
      <c r="E50" s="132"/>
      <c r="F50" s="132"/>
      <c r="G50" s="132"/>
      <c r="H50" s="133"/>
      <c r="I50" s="2"/>
      <c r="J50" s="19">
        <v>0.937500000000001</v>
      </c>
      <c r="K50" s="20" t="str">
        <f t="shared" ca="1" si="3"/>
        <v/>
      </c>
      <c r="L50" s="21" t="str">
        <f t="shared" ca="1" si="3"/>
        <v/>
      </c>
      <c r="M50" s="21" t="str">
        <f t="shared" ca="1" si="3"/>
        <v/>
      </c>
      <c r="N50" s="18">
        <f t="shared" ca="1" si="11"/>
        <v>0</v>
      </c>
      <c r="O50" s="18">
        <f t="shared" ca="1" si="12"/>
        <v>0</v>
      </c>
      <c r="P50" s="18">
        <f t="shared" ca="1" si="13"/>
        <v>0</v>
      </c>
    </row>
    <row r="51" spans="1:16" x14ac:dyDescent="0.25">
      <c r="A51" s="2"/>
      <c r="B51" s="131"/>
      <c r="C51" s="132"/>
      <c r="D51" s="132"/>
      <c r="E51" s="132"/>
      <c r="F51" s="132"/>
      <c r="G51" s="132"/>
      <c r="H51" s="133"/>
      <c r="I51" s="2"/>
      <c r="J51" s="19">
        <v>0.95833333333333404</v>
      </c>
      <c r="K51" s="20" t="str">
        <f t="shared" ca="1" si="3"/>
        <v/>
      </c>
      <c r="L51" s="21" t="str">
        <f t="shared" ca="1" si="3"/>
        <v/>
      </c>
      <c r="M51" s="21" t="str">
        <f t="shared" ca="1" si="3"/>
        <v/>
      </c>
      <c r="N51" s="18">
        <f t="shared" ca="1" si="11"/>
        <v>0</v>
      </c>
      <c r="O51" s="18">
        <f t="shared" ca="1" si="12"/>
        <v>0</v>
      </c>
      <c r="P51" s="18">
        <f t="shared" ca="1" si="13"/>
        <v>0</v>
      </c>
    </row>
    <row r="52" spans="1:16" x14ac:dyDescent="0.25">
      <c r="A52" s="2"/>
      <c r="B52" s="27"/>
      <c r="C52" s="2"/>
      <c r="D52" s="2"/>
      <c r="E52" s="2"/>
      <c r="F52" s="2"/>
      <c r="G52" s="2"/>
      <c r="H52" s="2"/>
      <c r="I52" s="2"/>
      <c r="J52" s="19">
        <v>0.97916666666666696</v>
      </c>
      <c r="K52" s="20" t="str">
        <f t="shared" ca="1" si="3"/>
        <v/>
      </c>
      <c r="L52" s="21" t="str">
        <f t="shared" ca="1" si="3"/>
        <v/>
      </c>
      <c r="M52" s="21" t="str">
        <f t="shared" ca="1" si="3"/>
        <v/>
      </c>
      <c r="N52" s="18">
        <f t="shared" ca="1" si="11"/>
        <v>0</v>
      </c>
      <c r="O52" s="18">
        <f t="shared" ca="1" si="12"/>
        <v>0</v>
      </c>
      <c r="P52" s="18">
        <f t="shared" ca="1" si="13"/>
        <v>0</v>
      </c>
    </row>
    <row r="53" spans="1:16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</row>
  </sheetData>
  <sheetProtection sheet="1" formatCells="0" formatColumns="0" formatRows="0" insertColumns="0" insertRows="0" insertHyperlinks="0" deleteColumns="0" deleteRows="0" sort="0" autoFilter="0" pivotTables="0"/>
  <mergeCells count="26"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</mergeCells>
  <conditionalFormatting sqref="B23:H28">
    <cfRule type="expression" dxfId="78" priority="5">
      <formula>VLOOKUP(DATE(2017,$B$2,B23),feriados,2)&lt;&gt;0</formula>
    </cfRule>
    <cfRule type="cellIs" dxfId="77" priority="6" operator="equal">
      <formula>0</formula>
    </cfRule>
  </conditionalFormatting>
  <conditionalFormatting sqref="K2:K4">
    <cfRule type="expression" dxfId="76" priority="4">
      <formula>$K$4&lt;&gt;""</formula>
    </cfRule>
  </conditionalFormatting>
  <conditionalFormatting sqref="L2:L4">
    <cfRule type="expression" dxfId="75" priority="3">
      <formula>$L$4&lt;&gt;""</formula>
    </cfRule>
  </conditionalFormatting>
  <conditionalFormatting sqref="M2:M4">
    <cfRule type="expression" dxfId="74" priority="2">
      <formula>$M$4&lt;&gt;""</formula>
    </cfRule>
  </conditionalFormatting>
  <conditionalFormatting sqref="K5:M52">
    <cfRule type="expression" dxfId="73" priority="1">
      <formula>YEAR($K$1)&lt;&gt;2018</formula>
    </cfRule>
  </conditionalFormatting>
  <conditionalFormatting sqref="K5:M5">
    <cfRule type="expression" dxfId="72" priority="7">
      <formula>VLOOKUP(K5,#REF!,2,0)="Violeta"</formula>
    </cfRule>
    <cfRule type="expression" dxfId="71" priority="8">
      <formula>VLOOKUP(K5,#REF!,2,0)="Verde"</formula>
    </cfRule>
    <cfRule type="expression" dxfId="70" priority="9">
      <formula>VLOOKUP(K5,#REF!,2,0)="Rosado"</formula>
    </cfRule>
    <cfRule type="expression" dxfId="69" priority="10">
      <formula>VLOOKUP(K5,#REF!,2,0)="Naranja"</formula>
    </cfRule>
    <cfRule type="expression" dxfId="68" priority="11">
      <formula>VLOOKUP(K5,#REF!,2,0)="Lima"</formula>
    </cfRule>
    <cfRule type="expression" dxfId="67" priority="12">
      <formula>VLOOKUP(K5,#REF!,2,0)="Ladrillo"</formula>
    </cfRule>
    <cfRule type="expression" dxfId="66" priority="13">
      <formula>VLOOKUP(K5,#REF!,2,0)="Gris"</formula>
    </cfRule>
    <cfRule type="expression" dxfId="65" priority="14">
      <formula>VLOOKUP(K5,#REF!,2,0)="Fucsia"</formula>
    </cfRule>
    <cfRule type="expression" dxfId="64" priority="15">
      <formula>VLOOKUP(K5,#REF!,2,0)="Celeste"</formula>
    </cfRule>
    <cfRule type="expression" dxfId="63" priority="16">
      <formula>VLOOKUP(K5,#REF!,2,0)="Beige"</formula>
    </cfRule>
    <cfRule type="expression" dxfId="62" priority="17">
      <formula>VLOOKUP(K5,#REF!,2,0)="Aqua"</formula>
    </cfRule>
    <cfRule type="expression" dxfId="61" priority="18">
      <formula>VLOOKUP(K5,#REF!,2,0)="Amarillo"</formula>
    </cfRule>
  </conditionalFormatting>
  <conditionalFormatting sqref="K6:M7">
    <cfRule type="expression" dxfId="60" priority="19">
      <formula>VLOOKUP(K6,#REF!,2,0)="Violeta"</formula>
    </cfRule>
    <cfRule type="expression" dxfId="59" priority="20">
      <formula>VLOOKUP(K6,#REF!,2,0)="Verde"</formula>
    </cfRule>
    <cfRule type="expression" dxfId="58" priority="21">
      <formula>VLOOKUP(K6,#REF!,2,0)="Rosado"</formula>
    </cfRule>
    <cfRule type="expression" dxfId="57" priority="22">
      <formula>VLOOKUP(K6,#REF!,2,0)="Naranja"</formula>
    </cfRule>
    <cfRule type="expression" dxfId="56" priority="23">
      <formula>VLOOKUP(K6,#REF!,2,0)="Lima"</formula>
    </cfRule>
    <cfRule type="expression" dxfId="55" priority="24">
      <formula>VLOOKUP(K6,#REF!,2,0)="Ladrillo"</formula>
    </cfRule>
    <cfRule type="expression" dxfId="54" priority="25">
      <formula>VLOOKUP(K6,#REF!,2,0)="Gris"</formula>
    </cfRule>
    <cfRule type="expression" dxfId="53" priority="26">
      <formula>VLOOKUP(K6,#REF!,2,0)="Fucsia"</formula>
    </cfRule>
    <cfRule type="expression" dxfId="52" priority="27">
      <formula>VLOOKUP(K6,#REF!,2,0)="Celeste"</formula>
    </cfRule>
    <cfRule type="expression" dxfId="51" priority="28">
      <formula>VLOOKUP(K6,#REF!,2,0)="Beige"</formula>
    </cfRule>
    <cfRule type="expression" dxfId="50" priority="29">
      <formula>VLOOKUP(K6,#REF!,2,0)="Aqua"</formula>
    </cfRule>
    <cfRule type="expression" dxfId="49" priority="30">
      <formula>VLOOKUP(K6,#REF!,2,0)="Amarillo"</formula>
    </cfRule>
  </conditionalFormatting>
  <conditionalFormatting sqref="K8:M52">
    <cfRule type="expression" dxfId="48" priority="31">
      <formula>VLOOKUP(K8,#REF!,2,0)="Violeta"</formula>
    </cfRule>
    <cfRule type="expression" dxfId="47" priority="32">
      <formula>VLOOKUP(K8,#REF!,2,0)="Verde"</formula>
    </cfRule>
    <cfRule type="expression" dxfId="46" priority="33">
      <formula>VLOOKUP(K8,#REF!,2,0)="Rosado"</formula>
    </cfRule>
    <cfRule type="expression" dxfId="45" priority="34">
      <formula>VLOOKUP(K8,#REF!,2,0)="Naranja"</formula>
    </cfRule>
    <cfRule type="expression" dxfId="44" priority="35">
      <formula>VLOOKUP(K8,#REF!,2,0)="Lima"</formula>
    </cfRule>
    <cfRule type="expression" dxfId="43" priority="36">
      <formula>VLOOKUP(K8,#REF!,2,0)="Ladrillo"</formula>
    </cfRule>
    <cfRule type="expression" dxfId="42" priority="37">
      <formula>VLOOKUP(K8,#REF!,2,0)="Gris"</formula>
    </cfRule>
    <cfRule type="expression" dxfId="41" priority="38">
      <formula>VLOOKUP(K8,#REF!,2,0)="Fucsia"</formula>
    </cfRule>
    <cfRule type="expression" dxfId="40" priority="39">
      <formula>VLOOKUP(K8,#REF!,2,0)="Celeste"</formula>
    </cfRule>
    <cfRule type="expression" dxfId="39" priority="40">
      <formula>VLOOKUP(K8,#REF!,2,0)="Beige"</formula>
    </cfRule>
    <cfRule type="expression" dxfId="38" priority="41">
      <formula>VLOOKUP(K8,#REF!,2,0)="Aqua"</formula>
    </cfRule>
    <cfRule type="expression" dxfId="37" priority="42">
      <formula>VLOOKUP(K8,#REF!,2,0)="Amarillo"</formula>
    </cfRule>
  </conditionalFormatting>
  <dataValidations count="1">
    <dataValidation allowBlank="1" showInputMessage="1" showErrorMessage="1" promptTitle="ESTA HOJA ES DE SOLO LECTURA." prompt="Las anotaciones deben hacerse y modificarse en la hoja del mes correspondiente." sqref="D2:J3"/>
  </dataValidations>
  <hyperlinks>
    <hyperlink ref="R31" location="Ene!A1" display="Enero"/>
    <hyperlink ref="S31" location="Feb!A1" display="Febrero"/>
    <hyperlink ref="T31" location="Mar!A1" display="Marzo"/>
    <hyperlink ref="R32" location="Abr!A1" display="Abril"/>
    <hyperlink ref="S32" location="May!A1" display="Mayo"/>
    <hyperlink ref="T32" location="Jun!A1" display="Junio"/>
    <hyperlink ref="R33" location="Jul!A1" display="Julio"/>
    <hyperlink ref="S33" location="Ago!A1" display="Agosto"/>
    <hyperlink ref="T33" location="Sep!A1" display="Septiembre"/>
    <hyperlink ref="R34" location="Oct!A1" display="Octubre"/>
    <hyperlink ref="S34" location="Nov!A1" display="Noviembre"/>
    <hyperlink ref="T34" location="Dic!A1" display="Diciembre"/>
    <hyperlink ref="V31" location="Año!A1" display="Calend. Clásico"/>
    <hyperlink ref="V32" location="Lineal!A1" display="Calend. Lineal"/>
    <hyperlink ref="V33" location="Contab.!A1" display="Calend. Contable"/>
    <hyperlink ref="V34" location="Config.!A1" display="Configuración"/>
    <hyperlink ref="B4:I4" r:id="rId1" display="¿Tienes una consulta o comentario?"/>
    <hyperlink ref="B4:J4" r:id="rId2" display="¿Tienes una consulta o comentario?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zoomScaleNormal="100" workbookViewId="0">
      <pane xSplit="10" ySplit="4" topLeftCell="AN21" activePane="bottomRight" state="frozen"/>
      <selection activeCell="AM1" sqref="AM1:AW1"/>
      <selection pane="topRight" activeCell="AM1" sqref="AM1:AW1"/>
      <selection pane="bottomLeft" activeCell="AM1" sqref="AM1:AW1"/>
      <selection pane="bottomRight" activeCell="AQ39" sqref="AQ39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1" width="35.7109375" customWidth="1"/>
    <col min="45" max="45" width="11.42578125" customWidth="1"/>
  </cols>
  <sheetData>
    <row r="1" spans="1:41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43101</v>
      </c>
      <c r="L1" s="35">
        <v>43102</v>
      </c>
      <c r="M1" s="35">
        <v>43103</v>
      </c>
      <c r="N1" s="35">
        <v>43104</v>
      </c>
      <c r="O1" s="35">
        <v>43105</v>
      </c>
      <c r="P1" s="35">
        <v>43106</v>
      </c>
      <c r="Q1" s="35">
        <v>43107</v>
      </c>
      <c r="R1" s="35">
        <v>43108</v>
      </c>
      <c r="S1" s="35">
        <v>43109</v>
      </c>
      <c r="T1" s="35">
        <v>43110</v>
      </c>
      <c r="U1" s="35">
        <v>43111</v>
      </c>
      <c r="V1" s="35">
        <v>43112</v>
      </c>
      <c r="W1" s="35">
        <v>43113</v>
      </c>
      <c r="X1" s="35">
        <v>43114</v>
      </c>
      <c r="Y1" s="35">
        <v>43115</v>
      </c>
      <c r="Z1" s="35">
        <v>43116</v>
      </c>
      <c r="AA1" s="35">
        <v>43117</v>
      </c>
      <c r="AB1" s="35">
        <v>43118</v>
      </c>
      <c r="AC1" s="35">
        <v>43119</v>
      </c>
      <c r="AD1" s="35">
        <v>43120</v>
      </c>
      <c r="AE1" s="35">
        <v>43121</v>
      </c>
      <c r="AF1" s="35">
        <v>43122</v>
      </c>
      <c r="AG1" s="35">
        <v>43123</v>
      </c>
      <c r="AH1" s="35">
        <v>43124</v>
      </c>
      <c r="AI1" s="35">
        <v>43125</v>
      </c>
      <c r="AJ1" s="35">
        <v>43126</v>
      </c>
      <c r="AK1" s="35">
        <v>43127</v>
      </c>
      <c r="AL1" s="35">
        <v>43128</v>
      </c>
      <c r="AM1" s="35">
        <v>43129</v>
      </c>
      <c r="AN1" s="35">
        <v>43130</v>
      </c>
      <c r="AO1" s="35">
        <v>43131</v>
      </c>
    </row>
    <row r="2" spans="1:41" ht="36" customHeight="1" x14ac:dyDescent="0.4">
      <c r="A2" s="32"/>
      <c r="B2" s="162" t="s">
        <v>36</v>
      </c>
      <c r="C2" s="163"/>
      <c r="D2" s="166" t="s">
        <v>18</v>
      </c>
      <c r="E2" s="167"/>
      <c r="F2" s="167"/>
      <c r="G2" s="167"/>
      <c r="H2" s="167"/>
      <c r="I2" s="167"/>
      <c r="J2" s="168"/>
      <c r="K2" s="36" t="s">
        <v>37</v>
      </c>
      <c r="L2" s="36" t="s">
        <v>38</v>
      </c>
      <c r="M2" s="36" t="s">
        <v>39</v>
      </c>
      <c r="N2" s="36" t="s">
        <v>40</v>
      </c>
      <c r="O2" s="36" t="s">
        <v>41</v>
      </c>
      <c r="P2" s="36" t="s">
        <v>42</v>
      </c>
      <c r="Q2" s="37" t="s">
        <v>43</v>
      </c>
      <c r="R2" s="36" t="s">
        <v>44</v>
      </c>
      <c r="S2" s="36" t="s">
        <v>45</v>
      </c>
      <c r="T2" s="36" t="s">
        <v>46</v>
      </c>
      <c r="U2" s="36" t="s">
        <v>47</v>
      </c>
      <c r="V2" s="36" t="s">
        <v>48</v>
      </c>
      <c r="W2" s="36" t="s">
        <v>49</v>
      </c>
      <c r="X2" s="37" t="s">
        <v>50</v>
      </c>
      <c r="Y2" s="36" t="s">
        <v>51</v>
      </c>
      <c r="Z2" s="36" t="s">
        <v>52</v>
      </c>
      <c r="AA2" s="36" t="s">
        <v>53</v>
      </c>
      <c r="AB2" s="36" t="s">
        <v>54</v>
      </c>
      <c r="AC2" s="36" t="s">
        <v>55</v>
      </c>
      <c r="AD2" s="36" t="s">
        <v>56</v>
      </c>
      <c r="AE2" s="37" t="s">
        <v>57</v>
      </c>
      <c r="AF2" s="36" t="s">
        <v>58</v>
      </c>
      <c r="AG2" s="36" t="s">
        <v>59</v>
      </c>
      <c r="AH2" s="36" t="s">
        <v>60</v>
      </c>
      <c r="AI2" s="36" t="s">
        <v>61</v>
      </c>
      <c r="AJ2" s="36" t="s">
        <v>62</v>
      </c>
      <c r="AK2" s="36" t="s">
        <v>63</v>
      </c>
      <c r="AL2" s="37" t="s">
        <v>64</v>
      </c>
      <c r="AM2" s="36" t="s">
        <v>65</v>
      </c>
      <c r="AN2" s="36" t="s">
        <v>66</v>
      </c>
      <c r="AO2" s="36" t="s">
        <v>67</v>
      </c>
    </row>
    <row r="3" spans="1:41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68</v>
      </c>
      <c r="L3" s="38" t="s">
        <v>69</v>
      </c>
      <c r="M3" s="38" t="s">
        <v>70</v>
      </c>
      <c r="N3" s="38" t="s">
        <v>71</v>
      </c>
      <c r="O3" s="38" t="s">
        <v>72</v>
      </c>
      <c r="P3" s="38" t="s">
        <v>73</v>
      </c>
      <c r="Q3" s="38" t="s">
        <v>74</v>
      </c>
      <c r="R3" s="38" t="s">
        <v>75</v>
      </c>
      <c r="S3" s="38" t="s">
        <v>76</v>
      </c>
      <c r="T3" s="38" t="s">
        <v>77</v>
      </c>
      <c r="U3" s="38" t="s">
        <v>78</v>
      </c>
      <c r="V3" s="38" t="s">
        <v>79</v>
      </c>
      <c r="W3" s="38" t="s">
        <v>80</v>
      </c>
      <c r="X3" s="38" t="s">
        <v>81</v>
      </c>
      <c r="Y3" s="38" t="s">
        <v>82</v>
      </c>
      <c r="Z3" s="38" t="s">
        <v>83</v>
      </c>
      <c r="AA3" s="38" t="s">
        <v>84</v>
      </c>
      <c r="AB3" s="38" t="s">
        <v>85</v>
      </c>
      <c r="AC3" s="38" t="s">
        <v>86</v>
      </c>
      <c r="AD3" s="38" t="s">
        <v>87</v>
      </c>
      <c r="AE3" s="38" t="s">
        <v>88</v>
      </c>
      <c r="AF3" s="38" t="s">
        <v>89</v>
      </c>
      <c r="AG3" s="38" t="s">
        <v>90</v>
      </c>
      <c r="AH3" s="38" t="s">
        <v>91</v>
      </c>
      <c r="AI3" s="38" t="s">
        <v>92</v>
      </c>
      <c r="AJ3" s="38" t="s">
        <v>93</v>
      </c>
      <c r="AK3" s="38" t="s">
        <v>94</v>
      </c>
      <c r="AL3" s="38" t="s">
        <v>95</v>
      </c>
      <c r="AM3" s="38" t="s">
        <v>96</v>
      </c>
      <c r="AN3" s="38" t="s">
        <v>97</v>
      </c>
      <c r="AO3" s="38" t="s">
        <v>98</v>
      </c>
    </row>
    <row r="4" spans="1:41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39" t="str">
        <f>IF(VLOOKUP(K1,feriados,2)=0,"",VLOOKUP(K1,feriados,2))</f>
        <v>Año Nuevo</v>
      </c>
      <c r="L4" s="39" t="str">
        <f t="shared" ref="L4:AO4" si="0">IF(VLOOKUP(L1,feriados,2)=0,"",VLOOKUP(L1,feriados,2))</f>
        <v/>
      </c>
      <c r="M4" s="39" t="str">
        <f t="shared" si="0"/>
        <v/>
      </c>
      <c r="N4" s="39" t="str">
        <f t="shared" si="0"/>
        <v/>
      </c>
      <c r="O4" s="39" t="str">
        <f t="shared" si="0"/>
        <v/>
      </c>
      <c r="P4" s="39" t="str">
        <f t="shared" si="0"/>
        <v/>
      </c>
      <c r="Q4" s="39" t="str">
        <f t="shared" si="0"/>
        <v/>
      </c>
      <c r="R4" s="39" t="str">
        <f t="shared" si="0"/>
        <v/>
      </c>
      <c r="S4" s="39" t="str">
        <f t="shared" si="0"/>
        <v/>
      </c>
      <c r="T4" s="39" t="str">
        <f t="shared" si="0"/>
        <v/>
      </c>
      <c r="U4" s="39" t="str">
        <f t="shared" si="0"/>
        <v/>
      </c>
      <c r="V4" s="39" t="str">
        <f t="shared" si="0"/>
        <v/>
      </c>
      <c r="W4" s="39" t="str">
        <f t="shared" si="0"/>
        <v/>
      </c>
      <c r="X4" s="39" t="str">
        <f t="shared" si="0"/>
        <v/>
      </c>
      <c r="Y4" s="39" t="str">
        <f t="shared" si="0"/>
        <v/>
      </c>
      <c r="Z4" s="39" t="str">
        <f t="shared" si="0"/>
        <v/>
      </c>
      <c r="AA4" s="39" t="str">
        <f t="shared" si="0"/>
        <v/>
      </c>
      <c r="AB4" s="39" t="str">
        <f t="shared" si="0"/>
        <v/>
      </c>
      <c r="AC4" s="39" t="str">
        <f t="shared" si="0"/>
        <v/>
      </c>
      <c r="AD4" s="39" t="str">
        <f t="shared" si="0"/>
        <v/>
      </c>
      <c r="AE4" s="39" t="str">
        <f t="shared" si="0"/>
        <v/>
      </c>
      <c r="AF4" s="39" t="str">
        <f t="shared" si="0"/>
        <v/>
      </c>
      <c r="AG4" s="39" t="str">
        <f t="shared" si="0"/>
        <v/>
      </c>
      <c r="AH4" s="39" t="str">
        <f t="shared" si="0"/>
        <v/>
      </c>
      <c r="AI4" s="39" t="str">
        <f t="shared" si="0"/>
        <v/>
      </c>
      <c r="AJ4" s="39" t="str">
        <f t="shared" si="0"/>
        <v/>
      </c>
      <c r="AK4" s="39" t="str">
        <f t="shared" si="0"/>
        <v/>
      </c>
      <c r="AL4" s="39" t="str">
        <f t="shared" si="0"/>
        <v/>
      </c>
      <c r="AM4" s="39" t="str">
        <f t="shared" si="0"/>
        <v/>
      </c>
      <c r="AN4" s="39" t="str">
        <f t="shared" si="0"/>
        <v/>
      </c>
      <c r="AO4" s="39" t="str">
        <f t="shared" si="0"/>
        <v/>
      </c>
    </row>
    <row r="5" spans="1:41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</row>
    <row r="7" spans="1:41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</row>
    <row r="8" spans="1:41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spans="1:41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</row>
    <row r="10" spans="1:41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pans="1:41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41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</row>
    <row r="13" spans="1:41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</row>
    <row r="14" spans="1:41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</row>
    <row r="15" spans="1:41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spans="1:41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spans="1:41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spans="1:41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1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</row>
    <row r="20" spans="1:41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</row>
    <row r="21" spans="1:41" ht="15" customHeigh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2"/>
      <c r="Z21" s="43"/>
      <c r="AA21" s="43"/>
      <c r="AB21" s="178" t="s">
        <v>724</v>
      </c>
      <c r="AC21" s="178" t="s">
        <v>724</v>
      </c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175" t="s">
        <v>733</v>
      </c>
      <c r="AO21" s="175" t="s">
        <v>733</v>
      </c>
    </row>
    <row r="22" spans="1:41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2"/>
      <c r="L22" s="43"/>
      <c r="M22" s="43"/>
      <c r="N22" s="43"/>
      <c r="O22" s="43"/>
      <c r="P22" s="43"/>
      <c r="Q22" s="42"/>
      <c r="R22" s="42"/>
      <c r="S22" s="43"/>
      <c r="T22" s="43"/>
      <c r="U22" s="43"/>
      <c r="V22" s="43"/>
      <c r="W22" s="43"/>
      <c r="X22" s="43"/>
      <c r="Y22" s="42"/>
      <c r="Z22" s="43"/>
      <c r="AA22" s="43"/>
      <c r="AB22" s="179"/>
      <c r="AC22" s="179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176"/>
      <c r="AO22" s="176"/>
    </row>
    <row r="23" spans="1:41" x14ac:dyDescent="0.25">
      <c r="A23" s="32"/>
      <c r="B23" s="45"/>
      <c r="C23" s="46">
        <v>1</v>
      </c>
      <c r="D23" s="46">
        <v>2</v>
      </c>
      <c r="E23" s="46">
        <v>3</v>
      </c>
      <c r="F23" s="46">
        <v>4</v>
      </c>
      <c r="G23" s="46">
        <v>5</v>
      </c>
      <c r="H23" s="46">
        <v>6</v>
      </c>
      <c r="I23" s="32"/>
      <c r="J23" s="40">
        <v>0.375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179"/>
      <c r="AC23" s="179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176"/>
      <c r="AO23" s="176"/>
    </row>
    <row r="24" spans="1:41" x14ac:dyDescent="0.25">
      <c r="A24" s="32"/>
      <c r="B24" s="47">
        <v>7</v>
      </c>
      <c r="C24" s="46">
        <v>8</v>
      </c>
      <c r="D24" s="46">
        <v>9</v>
      </c>
      <c r="E24" s="46">
        <v>10</v>
      </c>
      <c r="F24" s="46">
        <v>11</v>
      </c>
      <c r="G24" s="46">
        <v>12</v>
      </c>
      <c r="H24" s="46">
        <v>13</v>
      </c>
      <c r="I24" s="32"/>
      <c r="J24" s="40">
        <v>0.39583333333333298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179"/>
      <c r="AC24" s="179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176"/>
      <c r="AO24" s="176"/>
    </row>
    <row r="25" spans="1:41" x14ac:dyDescent="0.25">
      <c r="A25" s="32"/>
      <c r="B25" s="47">
        <v>14</v>
      </c>
      <c r="C25" s="46">
        <v>15</v>
      </c>
      <c r="D25" s="46">
        <v>16</v>
      </c>
      <c r="E25" s="46">
        <v>17</v>
      </c>
      <c r="F25" s="46">
        <v>18</v>
      </c>
      <c r="G25" s="46">
        <v>19</v>
      </c>
      <c r="H25" s="46">
        <v>20</v>
      </c>
      <c r="I25" s="32"/>
      <c r="J25" s="40">
        <v>0.41666666666666702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179"/>
      <c r="AC25" s="179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176"/>
      <c r="AO25" s="176"/>
    </row>
    <row r="26" spans="1:41" x14ac:dyDescent="0.25">
      <c r="A26" s="32"/>
      <c r="B26" s="47">
        <v>21</v>
      </c>
      <c r="C26" s="46">
        <v>22</v>
      </c>
      <c r="D26" s="46">
        <v>23</v>
      </c>
      <c r="E26" s="46">
        <v>24</v>
      </c>
      <c r="F26" s="46">
        <v>25</v>
      </c>
      <c r="G26" s="46">
        <v>26</v>
      </c>
      <c r="H26" s="46">
        <v>27</v>
      </c>
      <c r="I26" s="32"/>
      <c r="J26" s="40">
        <v>0.4375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179"/>
      <c r="AC26" s="179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176"/>
      <c r="AO26" s="176"/>
    </row>
    <row r="27" spans="1:41" x14ac:dyDescent="0.25">
      <c r="A27" s="32"/>
      <c r="B27" s="47">
        <v>28</v>
      </c>
      <c r="C27" s="46">
        <v>29</v>
      </c>
      <c r="D27" s="46">
        <v>30</v>
      </c>
      <c r="E27" s="46">
        <v>31</v>
      </c>
      <c r="F27" s="46"/>
      <c r="G27" s="46"/>
      <c r="H27" s="46"/>
      <c r="I27" s="32"/>
      <c r="J27" s="40">
        <v>0.45833333333333298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179"/>
      <c r="AC27" s="179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176"/>
      <c r="AO27" s="176"/>
    </row>
    <row r="28" spans="1:41" x14ac:dyDescent="0.25">
      <c r="A28" s="32"/>
      <c r="B28" s="45"/>
      <c r="C28" s="46"/>
      <c r="D28" s="46"/>
      <c r="E28" s="46"/>
      <c r="F28" s="46"/>
      <c r="G28" s="46"/>
      <c r="H28" s="46"/>
      <c r="I28" s="32"/>
      <c r="J28" s="40">
        <v>0.47916666666666702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179"/>
      <c r="AC28" s="179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176"/>
      <c r="AO28" s="176"/>
    </row>
    <row r="29" spans="1:41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180"/>
      <c r="AC29" s="180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177"/>
      <c r="AO29" s="177"/>
    </row>
    <row r="30" spans="1:41" x14ac:dyDescent="0.25">
      <c r="A30" s="32"/>
      <c r="B30" s="172" t="s">
        <v>99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</row>
    <row r="31" spans="1:41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2"/>
      <c r="L31" s="42"/>
      <c r="M31" s="42"/>
      <c r="N31" s="43"/>
      <c r="O31" s="43"/>
      <c r="P31" s="43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</row>
    <row r="32" spans="1:41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2"/>
      <c r="L32" s="42"/>
      <c r="M32" s="42"/>
      <c r="N32" s="43"/>
      <c r="O32" s="43"/>
      <c r="P32" s="43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</row>
    <row r="33" spans="1:41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42"/>
      <c r="M33" s="42"/>
      <c r="N33" s="43"/>
      <c r="O33" s="43"/>
      <c r="P33" s="43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178" t="s">
        <v>724</v>
      </c>
      <c r="AB33" s="178" t="s">
        <v>724</v>
      </c>
      <c r="AC33" s="178" t="s">
        <v>724</v>
      </c>
      <c r="AD33" s="43"/>
      <c r="AE33" s="43"/>
      <c r="AF33" s="43"/>
      <c r="AG33" s="43"/>
      <c r="AH33" s="43"/>
      <c r="AI33" s="181" t="s">
        <v>726</v>
      </c>
      <c r="AJ33" s="43"/>
      <c r="AK33" s="43"/>
      <c r="AL33" s="43"/>
      <c r="AM33" s="43"/>
      <c r="AN33" s="175" t="s">
        <v>725</v>
      </c>
      <c r="AO33" s="175" t="s">
        <v>725</v>
      </c>
    </row>
    <row r="34" spans="1:41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43"/>
      <c r="M34" s="43"/>
      <c r="N34" s="43"/>
      <c r="O34" s="43"/>
      <c r="P34" s="43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179"/>
      <c r="AB34" s="179"/>
      <c r="AC34" s="179"/>
      <c r="AD34" s="43"/>
      <c r="AE34" s="43"/>
      <c r="AF34" s="43"/>
      <c r="AG34" s="43"/>
      <c r="AH34" s="43"/>
      <c r="AI34" s="176"/>
      <c r="AJ34" s="43"/>
      <c r="AK34" s="43"/>
      <c r="AL34" s="43"/>
      <c r="AM34" s="43"/>
      <c r="AN34" s="176"/>
      <c r="AO34" s="176"/>
    </row>
    <row r="35" spans="1:41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179"/>
      <c r="AB35" s="179"/>
      <c r="AC35" s="179"/>
      <c r="AD35" s="43"/>
      <c r="AE35" s="43"/>
      <c r="AF35" s="43"/>
      <c r="AG35" s="43"/>
      <c r="AH35" s="43"/>
      <c r="AI35" s="176"/>
      <c r="AJ35" s="43"/>
      <c r="AK35" s="43"/>
      <c r="AL35" s="43"/>
      <c r="AM35" s="43"/>
      <c r="AN35" s="176"/>
      <c r="AO35" s="176"/>
    </row>
    <row r="36" spans="1:41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179"/>
      <c r="AB36" s="179"/>
      <c r="AC36" s="179"/>
      <c r="AD36" s="43"/>
      <c r="AE36" s="43"/>
      <c r="AF36" s="43"/>
      <c r="AG36" s="43"/>
      <c r="AH36" s="43"/>
      <c r="AI36" s="176"/>
      <c r="AJ36" s="43"/>
      <c r="AK36" s="43"/>
      <c r="AL36" s="43"/>
      <c r="AM36" s="43"/>
      <c r="AN36" s="176"/>
      <c r="AO36" s="176"/>
    </row>
    <row r="37" spans="1:41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179"/>
      <c r="AB37" s="179"/>
      <c r="AC37" s="179"/>
      <c r="AD37" s="43"/>
      <c r="AE37" s="43"/>
      <c r="AF37" s="43"/>
      <c r="AG37" s="43"/>
      <c r="AH37" s="43"/>
      <c r="AI37" s="176"/>
      <c r="AJ37" s="43"/>
      <c r="AK37" s="43"/>
      <c r="AL37" s="43"/>
      <c r="AM37" s="43"/>
      <c r="AN37" s="176"/>
      <c r="AO37" s="176"/>
    </row>
    <row r="38" spans="1:41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179"/>
      <c r="AB38" s="179"/>
      <c r="AC38" s="179"/>
      <c r="AD38" s="43"/>
      <c r="AE38" s="43"/>
      <c r="AF38" s="43"/>
      <c r="AG38" s="43"/>
      <c r="AH38" s="43"/>
      <c r="AI38" s="176"/>
      <c r="AJ38" s="43"/>
      <c r="AK38" s="43"/>
      <c r="AL38" s="43"/>
      <c r="AM38" s="43"/>
      <c r="AN38" s="176"/>
      <c r="AO38" s="176"/>
    </row>
    <row r="39" spans="1:41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179"/>
      <c r="AB39" s="179"/>
      <c r="AC39" s="179"/>
      <c r="AD39" s="43"/>
      <c r="AE39" s="43"/>
      <c r="AF39" s="43"/>
      <c r="AG39" s="43"/>
      <c r="AH39" s="43"/>
      <c r="AI39" s="176"/>
      <c r="AJ39" s="43"/>
      <c r="AK39" s="43"/>
      <c r="AL39" s="43"/>
      <c r="AM39" s="43"/>
      <c r="AN39" s="176"/>
      <c r="AO39" s="176"/>
    </row>
    <row r="40" spans="1:41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179"/>
      <c r="AB40" s="179"/>
      <c r="AC40" s="179"/>
      <c r="AD40" s="43"/>
      <c r="AE40" s="43"/>
      <c r="AF40" s="43"/>
      <c r="AG40" s="43"/>
      <c r="AH40" s="43"/>
      <c r="AI40" s="176"/>
      <c r="AJ40" s="43"/>
      <c r="AK40" s="43"/>
      <c r="AL40" s="43"/>
      <c r="AM40" s="43"/>
      <c r="AN40" s="176"/>
      <c r="AO40" s="176"/>
    </row>
    <row r="41" spans="1:41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180"/>
      <c r="AB41" s="180"/>
      <c r="AC41" s="180"/>
      <c r="AD41" s="43"/>
      <c r="AE41" s="43"/>
      <c r="AF41" s="43"/>
      <c r="AG41" s="43"/>
      <c r="AH41" s="43"/>
      <c r="AI41" s="177"/>
      <c r="AJ41" s="43"/>
      <c r="AK41" s="43"/>
      <c r="AL41" s="43"/>
      <c r="AM41" s="43"/>
      <c r="AN41" s="177"/>
      <c r="AO41" s="177"/>
    </row>
    <row r="42" spans="1:41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</row>
    <row r="44" spans="1:41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</row>
    <row r="45" spans="1:41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</row>
    <row r="46" spans="1:41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36">
    <mergeCell ref="AN21:AN29"/>
    <mergeCell ref="AN33:AN41"/>
    <mergeCell ref="AO33:AO41"/>
    <mergeCell ref="AO21:AO29"/>
    <mergeCell ref="AA33:AA41"/>
    <mergeCell ref="AB33:AB41"/>
    <mergeCell ref="AC33:AC41"/>
    <mergeCell ref="AB21:AB29"/>
    <mergeCell ref="AC21:AC29"/>
    <mergeCell ref="AI33:AI41"/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</mergeCells>
  <conditionalFormatting sqref="K2:AO4">
    <cfRule type="expression" dxfId="36" priority="2">
      <formula>K$4&lt;&gt;""</formula>
    </cfRule>
  </conditionalFormatting>
  <conditionalFormatting sqref="B23:H28">
    <cfRule type="expression" dxfId="35" priority="1">
      <formula>VLOOKUP(DATE(2018,1,B23),feriados,2)&lt;&gt;0</formula>
    </cfRule>
  </conditionalFormatting>
  <hyperlinks>
    <hyperlink ref="B4:I4" r:id="rId1" display="¿Tienes una consulta o comentario?"/>
    <hyperlink ref="C23" location="Ene!K2" display="Ene!K2"/>
    <hyperlink ref="B24" location="Ene!Q2" display="Ene!Q2"/>
    <hyperlink ref="D23:H23" location="Ene!L2" display="Ene!L2"/>
    <hyperlink ref="C24" location="Ene!R2" display="Ene!R2"/>
    <hyperlink ref="C25" location="Ene!Y2" display="Ene!Y2"/>
    <hyperlink ref="C26" location="Ene!AF2" display="Ene!AF2"/>
    <hyperlink ref="C27" location="Ene!AM2" display="Ene!AM2"/>
    <hyperlink ref="D24:H24" location="Ene!L2" display="Ene!L2"/>
    <hyperlink ref="D25:H25" location="Ene!L2" display="Ene!L2"/>
    <hyperlink ref="D26:H26" location="Ene!L2" display="Ene!L2"/>
    <hyperlink ref="D23" location="Ene!L2" display="Ene!L2"/>
    <hyperlink ref="E23" location="Ene!M2" display="Ene!M2"/>
    <hyperlink ref="F23" location="Ene!N2" display="Ene!N2"/>
    <hyperlink ref="G23" location="Ene!O2" display="Ene!O2"/>
    <hyperlink ref="H23" location="Ene!P2" display="Ene!P2"/>
    <hyperlink ref="D24" location="Ene!S2" display="Ene!S2"/>
    <hyperlink ref="E24" location="Ene!T2" display="Ene!T2"/>
    <hyperlink ref="F24" location="Ene!U2" display="Ene!U2"/>
    <hyperlink ref="G24" location="Ene!V2" display="Ene!V2"/>
    <hyperlink ref="H24" location="Ene!W2" display="Ene!W2"/>
    <hyperlink ref="B25" location="Ene!X2" display="Ene!X2"/>
    <hyperlink ref="D25" location="Ene!Z2" display="Ene!Z2"/>
    <hyperlink ref="E25" location="Ene!AA2" display="Ene!AA2"/>
    <hyperlink ref="F25" location="Ene!AB2" display="Ene!AB2"/>
    <hyperlink ref="G25" location="Ene!AC2" display="Ene!AC2"/>
    <hyperlink ref="H25" location="Ene!AD2" display="Ene!AD2"/>
    <hyperlink ref="B26" location="Ene!AE2" display="Ene!AE2"/>
    <hyperlink ref="D26" location="Ene!AG2" display="Ene!AG2"/>
    <hyperlink ref="E26" location="Ene!AH2" display="Ene!AH2"/>
    <hyperlink ref="F26" location="Ene!AI2" display="Ene!AI2"/>
    <hyperlink ref="G26" location="Ene!AJ2" display="Ene!AJ2"/>
    <hyperlink ref="H26" location="Ene!AK2" display="Ene!AK2"/>
    <hyperlink ref="B27" location="Ene!AL2" display="Ene!AL2"/>
    <hyperlink ref="D27" location="Ene!AN2" display="Ene!AN2"/>
    <hyperlink ref="E27" location="Ene!AO2" display="Ene!AO2"/>
    <hyperlink ref="B4:J4" r:id="rId2" display="¿Tienes una consulta o comentario?"/>
  </hyperlinks>
  <pageMargins left="0.7" right="0.7" top="0.75" bottom="0.75" header="0.3" footer="0.3"/>
  <pageSetup paperSize="9" orientation="portrait" horizontalDpi="200" verticalDpi="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showGridLines="0" zoomScaleNormal="100" workbookViewId="0">
      <pane xSplit="10" ySplit="4" topLeftCell="AK21" activePane="bottomRight" state="frozen"/>
      <selection activeCell="AM1" sqref="AM1:AW1"/>
      <selection pane="topRight" activeCell="AM1" sqref="AM1:AW1"/>
      <selection pane="bottomLeft" activeCell="AM1" sqref="AM1:AW1"/>
      <selection pane="bottomRight" activeCell="AL39" sqref="AL39:AL45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38" width="35.7109375" customWidth="1"/>
    <col min="42" max="42" width="11.42578125" customWidth="1"/>
  </cols>
  <sheetData>
    <row r="1" spans="1:38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43132</v>
      </c>
      <c r="L1" s="35">
        <v>43133</v>
      </c>
      <c r="M1" s="35">
        <v>43134</v>
      </c>
      <c r="N1" s="35">
        <v>43135</v>
      </c>
      <c r="O1" s="35">
        <v>43136</v>
      </c>
      <c r="P1" s="35">
        <v>43137</v>
      </c>
      <c r="Q1" s="35">
        <v>43138</v>
      </c>
      <c r="R1" s="35">
        <v>43139</v>
      </c>
      <c r="S1" s="35">
        <v>43140</v>
      </c>
      <c r="T1" s="35">
        <v>43141</v>
      </c>
      <c r="U1" s="35">
        <v>43142</v>
      </c>
      <c r="V1" s="35">
        <v>43143</v>
      </c>
      <c r="W1" s="35">
        <v>43144</v>
      </c>
      <c r="X1" s="35">
        <v>43145</v>
      </c>
      <c r="Y1" s="35">
        <v>43146</v>
      </c>
      <c r="Z1" s="35">
        <v>43147</v>
      </c>
      <c r="AA1" s="35">
        <v>43148</v>
      </c>
      <c r="AB1" s="35">
        <v>43149</v>
      </c>
      <c r="AC1" s="35">
        <v>43150</v>
      </c>
      <c r="AD1" s="35">
        <v>43151</v>
      </c>
      <c r="AE1" s="35">
        <v>43152</v>
      </c>
      <c r="AF1" s="35">
        <v>43153</v>
      </c>
      <c r="AG1" s="35">
        <v>43154</v>
      </c>
      <c r="AH1" s="35">
        <v>43155</v>
      </c>
      <c r="AI1" s="35">
        <v>43156</v>
      </c>
      <c r="AJ1" s="35">
        <v>43157</v>
      </c>
      <c r="AK1" s="35">
        <v>43158</v>
      </c>
      <c r="AL1" s="35">
        <v>43159</v>
      </c>
    </row>
    <row r="2" spans="1:38" ht="36" customHeight="1" x14ac:dyDescent="0.4">
      <c r="A2" s="32"/>
      <c r="B2" s="162" t="s">
        <v>100</v>
      </c>
      <c r="C2" s="163"/>
      <c r="D2" s="187" t="s">
        <v>19</v>
      </c>
      <c r="E2" s="188"/>
      <c r="F2" s="188"/>
      <c r="G2" s="188"/>
      <c r="H2" s="188"/>
      <c r="I2" s="188"/>
      <c r="J2" s="189"/>
      <c r="K2" s="36" t="s">
        <v>101</v>
      </c>
      <c r="L2" s="36" t="s">
        <v>102</v>
      </c>
      <c r="M2" s="36" t="s">
        <v>103</v>
      </c>
      <c r="N2" s="37" t="s">
        <v>104</v>
      </c>
      <c r="O2" s="36" t="s">
        <v>105</v>
      </c>
      <c r="P2" s="36" t="s">
        <v>106</v>
      </c>
      <c r="Q2" s="36" t="s">
        <v>107</v>
      </c>
      <c r="R2" s="36" t="s">
        <v>108</v>
      </c>
      <c r="S2" s="36" t="s">
        <v>109</v>
      </c>
      <c r="T2" s="36" t="s">
        <v>110</v>
      </c>
      <c r="U2" s="37" t="s">
        <v>111</v>
      </c>
      <c r="V2" s="36" t="s">
        <v>112</v>
      </c>
      <c r="W2" s="36" t="s">
        <v>113</v>
      </c>
      <c r="X2" s="36" t="s">
        <v>114</v>
      </c>
      <c r="Y2" s="36" t="s">
        <v>115</v>
      </c>
      <c r="Z2" s="36" t="s">
        <v>116</v>
      </c>
      <c r="AA2" s="36" t="s">
        <v>117</v>
      </c>
      <c r="AB2" s="37" t="s">
        <v>118</v>
      </c>
      <c r="AC2" s="36" t="s">
        <v>119</v>
      </c>
      <c r="AD2" s="36" t="s">
        <v>120</v>
      </c>
      <c r="AE2" s="36" t="s">
        <v>121</v>
      </c>
      <c r="AF2" s="36" t="s">
        <v>122</v>
      </c>
      <c r="AG2" s="36" t="s">
        <v>123</v>
      </c>
      <c r="AH2" s="36" t="s">
        <v>124</v>
      </c>
      <c r="AI2" s="37" t="s">
        <v>125</v>
      </c>
      <c r="AJ2" s="36" t="s">
        <v>126</v>
      </c>
      <c r="AK2" s="36" t="s">
        <v>127</v>
      </c>
      <c r="AL2" s="36" t="s">
        <v>128</v>
      </c>
    </row>
    <row r="3" spans="1:38" ht="15" customHeight="1" x14ac:dyDescent="0.25">
      <c r="A3" s="32"/>
      <c r="B3" s="164"/>
      <c r="C3" s="165"/>
      <c r="D3" s="190"/>
      <c r="E3" s="191"/>
      <c r="F3" s="191"/>
      <c r="G3" s="191"/>
      <c r="H3" s="191"/>
      <c r="I3" s="191"/>
      <c r="J3" s="192"/>
      <c r="K3" s="38" t="s">
        <v>129</v>
      </c>
      <c r="L3" s="38" t="s">
        <v>130</v>
      </c>
      <c r="M3" s="38" t="s">
        <v>131</v>
      </c>
      <c r="N3" s="38" t="s">
        <v>132</v>
      </c>
      <c r="O3" s="38" t="s">
        <v>133</v>
      </c>
      <c r="P3" s="38" t="s">
        <v>134</v>
      </c>
      <c r="Q3" s="38" t="s">
        <v>135</v>
      </c>
      <c r="R3" s="38" t="s">
        <v>136</v>
      </c>
      <c r="S3" s="38" t="s">
        <v>137</v>
      </c>
      <c r="T3" s="38" t="s">
        <v>138</v>
      </c>
      <c r="U3" s="38" t="s">
        <v>139</v>
      </c>
      <c r="V3" s="38" t="s">
        <v>140</v>
      </c>
      <c r="W3" s="38" t="s">
        <v>141</v>
      </c>
      <c r="X3" s="38" t="s">
        <v>142</v>
      </c>
      <c r="Y3" s="38" t="s">
        <v>143</v>
      </c>
      <c r="Z3" s="38" t="s">
        <v>144</v>
      </c>
      <c r="AA3" s="38" t="s">
        <v>145</v>
      </c>
      <c r="AB3" s="38" t="s">
        <v>146</v>
      </c>
      <c r="AC3" s="38" t="s">
        <v>147</v>
      </c>
      <c r="AD3" s="38" t="s">
        <v>148</v>
      </c>
      <c r="AE3" s="38" t="s">
        <v>149</v>
      </c>
      <c r="AF3" s="38" t="s">
        <v>150</v>
      </c>
      <c r="AG3" s="38" t="s">
        <v>151</v>
      </c>
      <c r="AH3" s="38" t="s">
        <v>152</v>
      </c>
      <c r="AI3" s="38" t="s">
        <v>153</v>
      </c>
      <c r="AJ3" s="38" t="s">
        <v>154</v>
      </c>
      <c r="AK3" s="38" t="s">
        <v>155</v>
      </c>
      <c r="AL3" s="38" t="s">
        <v>156</v>
      </c>
    </row>
    <row r="4" spans="1:38" ht="14.25" customHeight="1" x14ac:dyDescent="0.25">
      <c r="A4" s="32"/>
      <c r="B4" s="193" t="s">
        <v>3</v>
      </c>
      <c r="C4" s="193"/>
      <c r="D4" s="193"/>
      <c r="E4" s="193"/>
      <c r="F4" s="193"/>
      <c r="G4" s="193"/>
      <c r="H4" s="193"/>
      <c r="I4" s="193"/>
      <c r="J4" s="194"/>
      <c r="K4" s="39" t="str">
        <f t="shared" ref="K4:AL4" si="0">IF(VLOOKUP(K1,feriados,2)=0,"",VLOOKUP(K1,feriados,2))</f>
        <v/>
      </c>
      <c r="L4" s="39" t="str">
        <f t="shared" si="0"/>
        <v/>
      </c>
      <c r="M4" s="39" t="str">
        <f t="shared" si="0"/>
        <v/>
      </c>
      <c r="N4" s="39" t="str">
        <f t="shared" si="0"/>
        <v/>
      </c>
      <c r="O4" s="39" t="str">
        <f t="shared" si="0"/>
        <v/>
      </c>
      <c r="P4" s="39" t="str">
        <f t="shared" si="0"/>
        <v/>
      </c>
      <c r="Q4" s="39" t="str">
        <f t="shared" si="0"/>
        <v/>
      </c>
      <c r="R4" s="39" t="str">
        <f t="shared" si="0"/>
        <v/>
      </c>
      <c r="S4" s="39" t="str">
        <f t="shared" si="0"/>
        <v/>
      </c>
      <c r="T4" s="39" t="str">
        <f t="shared" si="0"/>
        <v/>
      </c>
      <c r="U4" s="39" t="str">
        <f t="shared" si="0"/>
        <v/>
      </c>
      <c r="V4" s="39" t="str">
        <f t="shared" si="0"/>
        <v/>
      </c>
      <c r="W4" s="39" t="str">
        <f t="shared" si="0"/>
        <v/>
      </c>
      <c r="X4" s="39" t="str">
        <f t="shared" si="0"/>
        <v/>
      </c>
      <c r="Y4" s="39" t="str">
        <f t="shared" si="0"/>
        <v/>
      </c>
      <c r="Z4" s="39" t="str">
        <f t="shared" si="0"/>
        <v/>
      </c>
      <c r="AA4" s="39" t="str">
        <f t="shared" si="0"/>
        <v/>
      </c>
      <c r="AB4" s="39" t="str">
        <f t="shared" si="0"/>
        <v/>
      </c>
      <c r="AC4" s="39" t="str">
        <f t="shared" si="0"/>
        <v/>
      </c>
      <c r="AD4" s="39" t="str">
        <f t="shared" si="0"/>
        <v/>
      </c>
      <c r="AE4" s="39" t="str">
        <f t="shared" si="0"/>
        <v/>
      </c>
      <c r="AF4" s="39" t="str">
        <f t="shared" si="0"/>
        <v/>
      </c>
      <c r="AG4" s="39" t="str">
        <f t="shared" si="0"/>
        <v/>
      </c>
      <c r="AH4" s="39" t="str">
        <f t="shared" si="0"/>
        <v/>
      </c>
      <c r="AI4" s="39" t="str">
        <f t="shared" si="0"/>
        <v/>
      </c>
      <c r="AJ4" s="39" t="str">
        <f t="shared" si="0"/>
        <v/>
      </c>
      <c r="AK4" s="39" t="str">
        <f t="shared" si="0"/>
        <v/>
      </c>
      <c r="AL4" s="39" t="str">
        <f t="shared" si="0"/>
        <v/>
      </c>
    </row>
    <row r="5" spans="1:38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</row>
    <row r="6" spans="1:38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</row>
    <row r="7" spans="1:38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</row>
    <row r="8" spans="1:38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</row>
    <row r="9" spans="1:38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</row>
    <row r="10" spans="1:38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</row>
    <row r="11" spans="1:38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</row>
    <row r="12" spans="1:38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</row>
    <row r="13" spans="1:38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</row>
    <row r="15" spans="1:38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</row>
    <row r="16" spans="1:38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</row>
    <row r="17" spans="1:38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</row>
    <row r="18" spans="1:38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spans="1:38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spans="1:38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ht="15" customHeigh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175" t="s">
        <v>725</v>
      </c>
      <c r="L21" s="175" t="s">
        <v>725</v>
      </c>
      <c r="M21" s="43"/>
      <c r="N21" s="43"/>
      <c r="O21" s="175" t="s">
        <v>728</v>
      </c>
      <c r="P21" s="175" t="s">
        <v>732</v>
      </c>
      <c r="Q21" s="175"/>
      <c r="R21" s="175" t="s">
        <v>739</v>
      </c>
      <c r="S21" s="43"/>
      <c r="T21" s="43"/>
      <c r="U21" s="43"/>
      <c r="V21" s="43"/>
      <c r="W21" s="175" t="s">
        <v>745</v>
      </c>
      <c r="X21" s="175" t="s">
        <v>746</v>
      </c>
      <c r="Y21" s="178" t="s">
        <v>741</v>
      </c>
      <c r="Z21" s="43"/>
      <c r="AA21" s="43"/>
      <c r="AB21" s="43"/>
      <c r="AC21" s="178" t="s">
        <v>741</v>
      </c>
      <c r="AD21" s="181" t="s">
        <v>755</v>
      </c>
      <c r="AE21" s="175" t="s">
        <v>750</v>
      </c>
      <c r="AF21" s="175" t="s">
        <v>748</v>
      </c>
      <c r="AG21" s="175" t="s">
        <v>731</v>
      </c>
      <c r="AH21" s="43"/>
      <c r="AI21" s="43"/>
      <c r="AJ21" s="43"/>
      <c r="AK21" s="175" t="s">
        <v>749</v>
      </c>
      <c r="AL21" s="43"/>
    </row>
    <row r="22" spans="1:38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176"/>
      <c r="L22" s="176"/>
      <c r="M22" s="43"/>
      <c r="N22" s="43"/>
      <c r="O22" s="176"/>
      <c r="P22" s="182"/>
      <c r="Q22" s="182"/>
      <c r="R22" s="176"/>
      <c r="S22" s="43"/>
      <c r="T22" s="43"/>
      <c r="U22" s="43"/>
      <c r="V22" s="43"/>
      <c r="W22" s="182"/>
      <c r="X22" s="182"/>
      <c r="Y22" s="179"/>
      <c r="Z22" s="43"/>
      <c r="AA22" s="43"/>
      <c r="AB22" s="43"/>
      <c r="AC22" s="179"/>
      <c r="AD22" s="176"/>
      <c r="AE22" s="176"/>
      <c r="AF22" s="182"/>
      <c r="AG22" s="176"/>
      <c r="AH22" s="43"/>
      <c r="AI22" s="43"/>
      <c r="AJ22" s="43"/>
      <c r="AK22" s="176"/>
      <c r="AL22" s="43"/>
    </row>
    <row r="23" spans="1:38" x14ac:dyDescent="0.25">
      <c r="A23" s="32"/>
      <c r="B23" s="45"/>
      <c r="C23" s="51"/>
      <c r="D23" s="51"/>
      <c r="E23" s="51"/>
      <c r="F23" s="46">
        <v>1</v>
      </c>
      <c r="G23" s="46">
        <v>2</v>
      </c>
      <c r="H23" s="46">
        <v>3</v>
      </c>
      <c r="I23" s="32"/>
      <c r="J23" s="40">
        <v>0.375</v>
      </c>
      <c r="K23" s="176"/>
      <c r="L23" s="176"/>
      <c r="M23" s="43"/>
      <c r="N23" s="43"/>
      <c r="O23" s="176"/>
      <c r="P23" s="182"/>
      <c r="Q23" s="182"/>
      <c r="R23" s="176"/>
      <c r="S23" s="175" t="s">
        <v>734</v>
      </c>
      <c r="T23" s="43"/>
      <c r="U23" s="43"/>
      <c r="V23" s="181" t="s">
        <v>751</v>
      </c>
      <c r="W23" s="182"/>
      <c r="X23" s="182"/>
      <c r="Y23" s="179"/>
      <c r="Z23" s="43"/>
      <c r="AA23" s="43"/>
      <c r="AB23" s="43"/>
      <c r="AC23" s="179"/>
      <c r="AD23" s="176"/>
      <c r="AE23" s="176"/>
      <c r="AF23" s="182"/>
      <c r="AG23" s="176"/>
      <c r="AH23" s="43"/>
      <c r="AI23" s="43"/>
      <c r="AJ23" s="43"/>
      <c r="AK23" s="176"/>
      <c r="AL23" s="43"/>
    </row>
    <row r="24" spans="1:38" x14ac:dyDescent="0.25">
      <c r="A24" s="32"/>
      <c r="B24" s="47">
        <v>4</v>
      </c>
      <c r="C24" s="46">
        <v>5</v>
      </c>
      <c r="D24" s="46">
        <v>6</v>
      </c>
      <c r="E24" s="46">
        <v>7</v>
      </c>
      <c r="F24" s="46">
        <v>8</v>
      </c>
      <c r="G24" s="46">
        <v>9</v>
      </c>
      <c r="H24" s="46">
        <v>10</v>
      </c>
      <c r="I24" s="32"/>
      <c r="J24" s="40">
        <v>0.39583333333333298</v>
      </c>
      <c r="K24" s="176"/>
      <c r="L24" s="176"/>
      <c r="M24" s="42"/>
      <c r="N24" s="42"/>
      <c r="O24" s="176"/>
      <c r="P24" s="182"/>
      <c r="Q24" s="182"/>
      <c r="R24" s="176"/>
      <c r="S24" s="182"/>
      <c r="T24" s="42"/>
      <c r="U24" s="42"/>
      <c r="V24" s="176"/>
      <c r="W24" s="182"/>
      <c r="X24" s="182"/>
      <c r="Y24" s="179"/>
      <c r="Z24" s="42"/>
      <c r="AA24" s="42"/>
      <c r="AB24" s="42"/>
      <c r="AC24" s="179"/>
      <c r="AD24" s="176"/>
      <c r="AE24" s="176"/>
      <c r="AF24" s="182"/>
      <c r="AG24" s="176"/>
      <c r="AH24" s="42"/>
      <c r="AI24" s="42"/>
      <c r="AJ24" s="181" t="s">
        <v>751</v>
      </c>
      <c r="AK24" s="176"/>
      <c r="AL24" s="42"/>
    </row>
    <row r="25" spans="1:38" x14ac:dyDescent="0.25">
      <c r="A25" s="32"/>
      <c r="B25" s="52">
        <v>11</v>
      </c>
      <c r="C25" s="46">
        <v>12</v>
      </c>
      <c r="D25" s="46">
        <v>13</v>
      </c>
      <c r="E25" s="46">
        <v>14</v>
      </c>
      <c r="F25" s="46">
        <v>15</v>
      </c>
      <c r="G25" s="46">
        <v>16</v>
      </c>
      <c r="H25" s="46">
        <v>17</v>
      </c>
      <c r="I25" s="32"/>
      <c r="J25" s="40">
        <v>0.41666666666666702</v>
      </c>
      <c r="K25" s="176"/>
      <c r="L25" s="176"/>
      <c r="M25" s="42"/>
      <c r="N25" s="42"/>
      <c r="O25" s="176"/>
      <c r="P25" s="182"/>
      <c r="Q25" s="182"/>
      <c r="R25" s="176"/>
      <c r="S25" s="182"/>
      <c r="T25" s="42"/>
      <c r="U25" s="42"/>
      <c r="V25" s="176"/>
      <c r="W25" s="182"/>
      <c r="X25" s="182"/>
      <c r="Y25" s="179"/>
      <c r="Z25" s="178" t="s">
        <v>738</v>
      </c>
      <c r="AA25" s="42"/>
      <c r="AB25" s="42"/>
      <c r="AC25" s="179"/>
      <c r="AD25" s="176"/>
      <c r="AE25" s="176"/>
      <c r="AF25" s="182"/>
      <c r="AG25" s="176"/>
      <c r="AH25" s="42"/>
      <c r="AI25" s="42"/>
      <c r="AJ25" s="176"/>
      <c r="AK25" s="176"/>
      <c r="AL25" s="42"/>
    </row>
    <row r="26" spans="1:38" x14ac:dyDescent="0.25">
      <c r="A26" s="32"/>
      <c r="B26" s="52">
        <v>18</v>
      </c>
      <c r="C26" s="46">
        <v>19</v>
      </c>
      <c r="D26" s="46">
        <v>20</v>
      </c>
      <c r="E26" s="46">
        <v>21</v>
      </c>
      <c r="F26" s="46">
        <v>22</v>
      </c>
      <c r="G26" s="46">
        <v>23</v>
      </c>
      <c r="H26" s="46">
        <v>24</v>
      </c>
      <c r="I26" s="32"/>
      <c r="J26" s="40">
        <v>0.4375</v>
      </c>
      <c r="K26" s="176"/>
      <c r="L26" s="176"/>
      <c r="M26" s="42"/>
      <c r="N26" s="42"/>
      <c r="O26" s="176"/>
      <c r="P26" s="182"/>
      <c r="Q26" s="182"/>
      <c r="R26" s="176"/>
      <c r="S26" s="182"/>
      <c r="T26" s="42"/>
      <c r="U26" s="42"/>
      <c r="V26" s="176"/>
      <c r="W26" s="182"/>
      <c r="X26" s="182"/>
      <c r="Y26" s="179"/>
      <c r="Z26" s="195"/>
      <c r="AA26" s="42"/>
      <c r="AB26" s="42"/>
      <c r="AC26" s="179"/>
      <c r="AD26" s="176"/>
      <c r="AE26" s="176"/>
      <c r="AF26" s="182"/>
      <c r="AG26" s="176"/>
      <c r="AH26" s="42"/>
      <c r="AI26" s="42"/>
      <c r="AJ26" s="176"/>
      <c r="AK26" s="176"/>
      <c r="AL26" s="42"/>
    </row>
    <row r="27" spans="1:38" x14ac:dyDescent="0.25">
      <c r="A27" s="32"/>
      <c r="B27" s="52">
        <v>25</v>
      </c>
      <c r="C27" s="46">
        <v>26</v>
      </c>
      <c r="D27" s="46">
        <v>27</v>
      </c>
      <c r="E27" s="46">
        <v>28</v>
      </c>
      <c r="F27" s="51"/>
      <c r="G27" s="51"/>
      <c r="H27" s="51"/>
      <c r="I27" s="32"/>
      <c r="J27" s="40">
        <v>0.45833333333333298</v>
      </c>
      <c r="K27" s="176"/>
      <c r="L27" s="176"/>
      <c r="M27" s="42"/>
      <c r="N27" s="42"/>
      <c r="O27" s="176"/>
      <c r="P27" s="182"/>
      <c r="Q27" s="182"/>
      <c r="R27" s="176"/>
      <c r="S27" s="182"/>
      <c r="T27" s="42"/>
      <c r="U27" s="42"/>
      <c r="V27" s="177"/>
      <c r="W27" s="182"/>
      <c r="X27" s="182"/>
      <c r="Y27" s="179"/>
      <c r="Z27" s="195"/>
      <c r="AA27" s="42"/>
      <c r="AB27" s="42"/>
      <c r="AC27" s="179"/>
      <c r="AD27" s="176"/>
      <c r="AE27" s="176"/>
      <c r="AF27" s="182"/>
      <c r="AG27" s="176"/>
      <c r="AH27" s="42"/>
      <c r="AI27" s="42"/>
      <c r="AJ27" s="176"/>
      <c r="AK27" s="176"/>
      <c r="AL27" s="42"/>
    </row>
    <row r="28" spans="1:38" x14ac:dyDescent="0.25">
      <c r="A28" s="32"/>
      <c r="B28" s="53"/>
      <c r="C28" s="51"/>
      <c r="D28" s="51"/>
      <c r="E28" s="51"/>
      <c r="F28" s="51"/>
      <c r="G28" s="51"/>
      <c r="H28" s="51"/>
      <c r="I28" s="32"/>
      <c r="J28" s="40">
        <v>0.47916666666666702</v>
      </c>
      <c r="K28" s="176"/>
      <c r="L28" s="176"/>
      <c r="M28" s="42"/>
      <c r="N28" s="42"/>
      <c r="O28" s="176"/>
      <c r="P28" s="182"/>
      <c r="Q28" s="182"/>
      <c r="R28" s="176"/>
      <c r="S28" s="182"/>
      <c r="T28" s="42"/>
      <c r="U28" s="42"/>
      <c r="V28" s="42"/>
      <c r="W28" s="182"/>
      <c r="X28" s="182"/>
      <c r="Y28" s="179"/>
      <c r="Z28" s="195"/>
      <c r="AA28" s="42"/>
      <c r="AB28" s="42"/>
      <c r="AC28" s="179"/>
      <c r="AD28" s="119"/>
      <c r="AE28" s="176"/>
      <c r="AF28" s="182"/>
      <c r="AG28" s="176"/>
      <c r="AH28" s="42"/>
      <c r="AI28" s="42"/>
      <c r="AJ28" s="177"/>
      <c r="AK28" s="176"/>
      <c r="AL28" s="42"/>
    </row>
    <row r="29" spans="1:38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177"/>
      <c r="L29" s="177"/>
      <c r="M29" s="42"/>
      <c r="N29" s="42"/>
      <c r="O29" s="177"/>
      <c r="P29" s="183"/>
      <c r="Q29" s="183"/>
      <c r="R29" s="177"/>
      <c r="S29" s="183"/>
      <c r="T29" s="42"/>
      <c r="U29" s="42"/>
      <c r="V29" s="42"/>
      <c r="W29" s="182"/>
      <c r="X29" s="183"/>
      <c r="Y29" s="179"/>
      <c r="Z29" s="196"/>
      <c r="AA29" s="42"/>
      <c r="AB29" s="42"/>
      <c r="AC29" s="179"/>
      <c r="AD29" s="119"/>
      <c r="AE29" s="177"/>
      <c r="AF29" s="183"/>
      <c r="AG29" s="176"/>
      <c r="AH29" s="42"/>
      <c r="AI29" s="42"/>
      <c r="AJ29" s="42"/>
      <c r="AK29" s="176"/>
      <c r="AL29" s="42"/>
    </row>
    <row r="30" spans="1:38" x14ac:dyDescent="0.25">
      <c r="A30" s="32"/>
      <c r="B30" s="172" t="s">
        <v>157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3"/>
      <c r="L30" s="42"/>
      <c r="M30" s="42"/>
      <c r="N30" s="42"/>
      <c r="O30" s="42"/>
      <c r="P30" s="42"/>
      <c r="Q30" s="42"/>
      <c r="R30" s="42"/>
      <c r="S30" s="42"/>
      <c r="T30" s="43"/>
      <c r="U30" s="43"/>
      <c r="V30" s="43"/>
      <c r="W30" s="183"/>
      <c r="X30" s="43"/>
      <c r="Y30" s="179"/>
      <c r="Z30" s="43"/>
      <c r="AA30" s="43"/>
      <c r="AB30" s="43"/>
      <c r="AC30" s="179"/>
      <c r="AD30" s="119"/>
      <c r="AE30" s="43"/>
      <c r="AF30" s="43"/>
      <c r="AG30" s="176"/>
      <c r="AH30" s="43"/>
      <c r="AI30" s="43"/>
      <c r="AJ30" s="43"/>
      <c r="AK30" s="176"/>
      <c r="AL30" s="43"/>
    </row>
    <row r="31" spans="1:38" x14ac:dyDescent="0.25">
      <c r="A31" s="32"/>
      <c r="B31" s="184"/>
      <c r="C31" s="185"/>
      <c r="D31" s="185"/>
      <c r="E31" s="185"/>
      <c r="F31" s="185"/>
      <c r="G31" s="185"/>
      <c r="H31" s="186"/>
      <c r="I31" s="32"/>
      <c r="J31" s="40">
        <v>0.54166666666666696</v>
      </c>
      <c r="K31" s="43"/>
      <c r="L31" s="42"/>
      <c r="M31" s="42"/>
      <c r="N31" s="42"/>
      <c r="O31" s="42"/>
      <c r="P31" s="42"/>
      <c r="Q31" s="42"/>
      <c r="R31" s="42"/>
      <c r="S31" s="42"/>
      <c r="T31" s="43"/>
      <c r="U31" s="43"/>
      <c r="V31" s="43"/>
      <c r="W31" s="43"/>
      <c r="X31" s="43"/>
      <c r="Y31" s="179"/>
      <c r="Z31" s="43"/>
      <c r="AA31" s="43"/>
      <c r="AB31" s="43"/>
      <c r="AC31" s="179"/>
      <c r="AD31" s="119"/>
      <c r="AE31" s="43"/>
      <c r="AF31" s="43"/>
      <c r="AG31" s="176"/>
      <c r="AH31" s="43"/>
      <c r="AI31" s="43"/>
      <c r="AJ31" s="175" t="s">
        <v>753</v>
      </c>
      <c r="AK31" s="176"/>
      <c r="AL31" s="43"/>
    </row>
    <row r="32" spans="1:38" x14ac:dyDescent="0.25">
      <c r="A32" s="32"/>
      <c r="B32" s="184"/>
      <c r="C32" s="185"/>
      <c r="D32" s="185"/>
      <c r="E32" s="185"/>
      <c r="F32" s="185"/>
      <c r="G32" s="185"/>
      <c r="H32" s="186"/>
      <c r="I32" s="32"/>
      <c r="J32" s="40">
        <v>0.5625</v>
      </c>
      <c r="K32" s="43"/>
      <c r="L32" s="42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179"/>
      <c r="Z32" s="43"/>
      <c r="AA32" s="43"/>
      <c r="AB32" s="43"/>
      <c r="AC32" s="179"/>
      <c r="AD32" s="119"/>
      <c r="AE32" s="43"/>
      <c r="AF32" s="43"/>
      <c r="AG32" s="176"/>
      <c r="AH32" s="43"/>
      <c r="AI32" s="43"/>
      <c r="AJ32" s="182"/>
      <c r="AK32" s="176"/>
      <c r="AL32" s="43"/>
    </row>
    <row r="33" spans="1:38" x14ac:dyDescent="0.25">
      <c r="A33" s="32"/>
      <c r="B33" s="184"/>
      <c r="C33" s="185"/>
      <c r="D33" s="185"/>
      <c r="E33" s="185"/>
      <c r="F33" s="185"/>
      <c r="G33" s="185"/>
      <c r="H33" s="186"/>
      <c r="I33" s="32"/>
      <c r="J33" s="40">
        <v>0.58333333333333304</v>
      </c>
      <c r="K33" s="175" t="s">
        <v>725</v>
      </c>
      <c r="L33" s="175" t="s">
        <v>725</v>
      </c>
      <c r="M33" s="43"/>
      <c r="N33" s="43"/>
      <c r="O33" s="43"/>
      <c r="P33" s="43"/>
      <c r="Q33" s="43"/>
      <c r="R33" s="43"/>
      <c r="S33" s="43"/>
      <c r="T33" s="43"/>
      <c r="U33" s="43"/>
      <c r="V33" s="175" t="s">
        <v>729</v>
      </c>
      <c r="W33" s="118"/>
      <c r="X33" s="43"/>
      <c r="Y33" s="180"/>
      <c r="Z33" s="43"/>
      <c r="AA33" s="43"/>
      <c r="AB33" s="43"/>
      <c r="AC33" s="180"/>
      <c r="AD33" s="119"/>
      <c r="AE33" s="181" t="s">
        <v>758</v>
      </c>
      <c r="AF33" s="43"/>
      <c r="AG33" s="177"/>
      <c r="AH33" s="43"/>
      <c r="AI33" s="43"/>
      <c r="AJ33" s="182"/>
      <c r="AK33" s="176"/>
      <c r="AL33" s="181" t="s">
        <v>766</v>
      </c>
    </row>
    <row r="34" spans="1:38" x14ac:dyDescent="0.25">
      <c r="A34" s="32"/>
      <c r="B34" s="184"/>
      <c r="C34" s="185"/>
      <c r="D34" s="185"/>
      <c r="E34" s="185"/>
      <c r="F34" s="185"/>
      <c r="G34" s="185"/>
      <c r="H34" s="186"/>
      <c r="I34" s="32"/>
      <c r="J34" s="40">
        <v>0.60416666666666696</v>
      </c>
      <c r="K34" s="176"/>
      <c r="L34" s="176"/>
      <c r="M34" s="43"/>
      <c r="N34" s="43"/>
      <c r="O34" s="175" t="s">
        <v>727</v>
      </c>
      <c r="P34" s="175" t="s">
        <v>737</v>
      </c>
      <c r="Q34" s="43"/>
      <c r="R34" s="181" t="s">
        <v>742</v>
      </c>
      <c r="S34" s="43"/>
      <c r="T34" s="43"/>
      <c r="U34" s="43"/>
      <c r="V34" s="176"/>
      <c r="W34" s="119"/>
      <c r="X34" s="43"/>
      <c r="Y34" s="43"/>
      <c r="Z34" s="43"/>
      <c r="AA34" s="43"/>
      <c r="AB34" s="43"/>
      <c r="AC34" s="119"/>
      <c r="AD34" s="119"/>
      <c r="AE34" s="176"/>
      <c r="AF34" s="43"/>
      <c r="AG34" s="43"/>
      <c r="AH34" s="43"/>
      <c r="AI34" s="43"/>
      <c r="AJ34" s="182"/>
      <c r="AK34" s="176"/>
      <c r="AL34" s="176"/>
    </row>
    <row r="35" spans="1:38" x14ac:dyDescent="0.25">
      <c r="A35" s="32"/>
      <c r="B35" s="184"/>
      <c r="C35" s="185"/>
      <c r="D35" s="185"/>
      <c r="E35" s="185"/>
      <c r="F35" s="185"/>
      <c r="G35" s="185"/>
      <c r="H35" s="186"/>
      <c r="I35" s="32"/>
      <c r="J35" s="40">
        <v>0.625</v>
      </c>
      <c r="K35" s="176"/>
      <c r="L35" s="176"/>
      <c r="M35" s="43"/>
      <c r="N35" s="43"/>
      <c r="O35" s="176"/>
      <c r="P35" s="176"/>
      <c r="Q35" s="43"/>
      <c r="R35" s="176"/>
      <c r="S35" s="175" t="s">
        <v>735</v>
      </c>
      <c r="T35" s="43"/>
      <c r="U35" s="43"/>
      <c r="V35" s="176"/>
      <c r="W35" s="119"/>
      <c r="X35" s="43"/>
      <c r="Y35" s="43"/>
      <c r="Z35" s="43"/>
      <c r="AA35" s="43"/>
      <c r="AB35" s="43"/>
      <c r="AC35" s="119"/>
      <c r="AD35" s="119"/>
      <c r="AE35" s="176"/>
      <c r="AF35" s="43"/>
      <c r="AG35" s="43"/>
      <c r="AH35" s="43"/>
      <c r="AI35" s="43"/>
      <c r="AJ35" s="183"/>
      <c r="AK35" s="176"/>
      <c r="AL35" s="176"/>
    </row>
    <row r="36" spans="1:38" x14ac:dyDescent="0.25">
      <c r="A36" s="32"/>
      <c r="B36" s="184"/>
      <c r="C36" s="185"/>
      <c r="D36" s="185"/>
      <c r="E36" s="185"/>
      <c r="F36" s="185"/>
      <c r="G36" s="185"/>
      <c r="H36" s="186"/>
      <c r="I36" s="32"/>
      <c r="J36" s="40">
        <v>0.64583333333333404</v>
      </c>
      <c r="K36" s="176"/>
      <c r="L36" s="176"/>
      <c r="M36" s="43"/>
      <c r="N36" s="43"/>
      <c r="O36" s="176"/>
      <c r="P36" s="176"/>
      <c r="Q36" s="43"/>
      <c r="R36" s="176"/>
      <c r="S36" s="176"/>
      <c r="T36" s="43"/>
      <c r="U36" s="43"/>
      <c r="V36" s="176"/>
      <c r="W36" s="119"/>
      <c r="X36" s="43"/>
      <c r="Y36" s="43"/>
      <c r="Z36" s="43"/>
      <c r="AA36" s="43"/>
      <c r="AB36" s="43"/>
      <c r="AC36" s="119"/>
      <c r="AD36" s="119"/>
      <c r="AE36" s="176"/>
      <c r="AF36" s="43"/>
      <c r="AG36" s="43"/>
      <c r="AH36" s="43"/>
      <c r="AI36" s="43"/>
      <c r="AJ36" s="43"/>
      <c r="AK36" s="176"/>
      <c r="AL36" s="176"/>
    </row>
    <row r="37" spans="1:38" x14ac:dyDescent="0.25">
      <c r="A37" s="32"/>
      <c r="B37" s="184"/>
      <c r="C37" s="185"/>
      <c r="D37" s="185"/>
      <c r="E37" s="185"/>
      <c r="F37" s="185"/>
      <c r="G37" s="185"/>
      <c r="H37" s="186"/>
      <c r="I37" s="32"/>
      <c r="J37" s="40">
        <v>0.66666666666666696</v>
      </c>
      <c r="K37" s="176"/>
      <c r="L37" s="176"/>
      <c r="M37" s="43"/>
      <c r="N37" s="43"/>
      <c r="O37" s="176"/>
      <c r="P37" s="176"/>
      <c r="Q37" s="43"/>
      <c r="R37" s="176"/>
      <c r="S37" s="176"/>
      <c r="T37" s="43"/>
      <c r="U37" s="43"/>
      <c r="V37" s="176"/>
      <c r="W37" s="119"/>
      <c r="X37" s="43"/>
      <c r="Y37" s="43"/>
      <c r="Z37" s="43"/>
      <c r="AA37" s="43"/>
      <c r="AB37" s="43"/>
      <c r="AC37" s="119"/>
      <c r="AD37" s="121"/>
      <c r="AE37" s="176"/>
      <c r="AF37" s="197" t="s">
        <v>747</v>
      </c>
      <c r="AG37" s="43"/>
      <c r="AH37" s="43"/>
      <c r="AI37" s="43"/>
      <c r="AJ37" s="43"/>
      <c r="AK37" s="177"/>
      <c r="AL37" s="176"/>
    </row>
    <row r="38" spans="1:38" x14ac:dyDescent="0.25">
      <c r="A38" s="32"/>
      <c r="B38" s="184"/>
      <c r="C38" s="185"/>
      <c r="D38" s="185"/>
      <c r="E38" s="185"/>
      <c r="F38" s="185"/>
      <c r="G38" s="185"/>
      <c r="H38" s="186"/>
      <c r="I38" s="32"/>
      <c r="J38" s="40">
        <v>0.6875</v>
      </c>
      <c r="K38" s="176"/>
      <c r="L38" s="176"/>
      <c r="M38" s="43"/>
      <c r="N38" s="43"/>
      <c r="O38" s="176"/>
      <c r="P38" s="177"/>
      <c r="Q38" s="43"/>
      <c r="R38" s="176"/>
      <c r="S38" s="176"/>
      <c r="T38" s="43"/>
      <c r="U38" s="43"/>
      <c r="V38" s="176"/>
      <c r="W38" s="119"/>
      <c r="X38" s="43"/>
      <c r="Y38" s="43"/>
      <c r="Z38" s="43"/>
      <c r="AA38" s="43"/>
      <c r="AB38" s="43"/>
      <c r="AC38" s="119"/>
      <c r="AD38" s="120"/>
      <c r="AE38" s="177"/>
      <c r="AF38" s="198"/>
      <c r="AG38" s="43"/>
      <c r="AH38" s="43"/>
      <c r="AI38" s="43"/>
      <c r="AJ38" s="43"/>
      <c r="AK38" s="43"/>
      <c r="AL38" s="177"/>
    </row>
    <row r="39" spans="1:38" x14ac:dyDescent="0.25">
      <c r="A39" s="32"/>
      <c r="B39" s="184"/>
      <c r="C39" s="185"/>
      <c r="D39" s="185"/>
      <c r="E39" s="185"/>
      <c r="F39" s="185"/>
      <c r="G39" s="185"/>
      <c r="H39" s="186"/>
      <c r="I39" s="32"/>
      <c r="J39" s="40">
        <v>0.70833333333333404</v>
      </c>
      <c r="K39" s="176"/>
      <c r="L39" s="176"/>
      <c r="M39" s="43"/>
      <c r="N39" s="43"/>
      <c r="O39" s="176"/>
      <c r="P39" s="175" t="s">
        <v>730</v>
      </c>
      <c r="Q39" s="175" t="s">
        <v>730</v>
      </c>
      <c r="R39" s="176"/>
      <c r="S39" s="177"/>
      <c r="T39" s="43"/>
      <c r="U39" s="43"/>
      <c r="V39" s="176"/>
      <c r="W39" s="175" t="s">
        <v>730</v>
      </c>
      <c r="X39" s="175" t="s">
        <v>730</v>
      </c>
      <c r="Y39" s="43"/>
      <c r="Z39" s="43"/>
      <c r="AA39" s="43"/>
      <c r="AB39" s="43"/>
      <c r="AC39" s="119"/>
      <c r="AD39" s="175" t="s">
        <v>730</v>
      </c>
      <c r="AE39" s="175" t="s">
        <v>730</v>
      </c>
      <c r="AF39" s="198"/>
      <c r="AG39" s="43"/>
      <c r="AH39" s="43"/>
      <c r="AI39" s="43"/>
      <c r="AJ39" s="43"/>
      <c r="AK39" s="175" t="s">
        <v>730</v>
      </c>
      <c r="AL39" s="175" t="s">
        <v>730</v>
      </c>
    </row>
    <row r="40" spans="1:38" x14ac:dyDescent="0.25">
      <c r="A40" s="32"/>
      <c r="B40" s="184"/>
      <c r="C40" s="185"/>
      <c r="D40" s="185"/>
      <c r="E40" s="185"/>
      <c r="F40" s="185"/>
      <c r="G40" s="185"/>
      <c r="H40" s="186"/>
      <c r="I40" s="32"/>
      <c r="J40" s="40">
        <v>0.72916666666666696</v>
      </c>
      <c r="K40" s="176"/>
      <c r="L40" s="176"/>
      <c r="M40" s="43"/>
      <c r="N40" s="43"/>
      <c r="O40" s="176"/>
      <c r="P40" s="176"/>
      <c r="Q40" s="176"/>
      <c r="R40" s="176"/>
      <c r="S40" s="43"/>
      <c r="T40" s="43"/>
      <c r="U40" s="43"/>
      <c r="V40" s="176"/>
      <c r="W40" s="176"/>
      <c r="X40" s="176"/>
      <c r="Y40" s="43"/>
      <c r="Z40" s="43"/>
      <c r="AA40" s="43"/>
      <c r="AB40" s="43"/>
      <c r="AC40" s="119"/>
      <c r="AD40" s="176"/>
      <c r="AE40" s="176"/>
      <c r="AF40" s="198"/>
      <c r="AG40" s="43"/>
      <c r="AH40" s="43"/>
      <c r="AI40" s="43"/>
      <c r="AJ40" s="43"/>
      <c r="AK40" s="176"/>
      <c r="AL40" s="176"/>
    </row>
    <row r="41" spans="1:38" x14ac:dyDescent="0.25">
      <c r="A41" s="32"/>
      <c r="B41" s="184"/>
      <c r="C41" s="185"/>
      <c r="D41" s="185"/>
      <c r="E41" s="185"/>
      <c r="F41" s="185"/>
      <c r="G41" s="185"/>
      <c r="H41" s="186"/>
      <c r="I41" s="32"/>
      <c r="J41" s="40">
        <v>0.75</v>
      </c>
      <c r="K41" s="177"/>
      <c r="L41" s="177"/>
      <c r="M41" s="43"/>
      <c r="N41" s="43"/>
      <c r="O41" s="177"/>
      <c r="P41" s="176"/>
      <c r="Q41" s="176"/>
      <c r="R41" s="177"/>
      <c r="S41" s="43"/>
      <c r="T41" s="43"/>
      <c r="U41" s="43"/>
      <c r="V41" s="177"/>
      <c r="W41" s="176"/>
      <c r="X41" s="176"/>
      <c r="Y41" s="43"/>
      <c r="Z41" s="43"/>
      <c r="AA41" s="43"/>
      <c r="AB41" s="43"/>
      <c r="AC41" s="121"/>
      <c r="AD41" s="176"/>
      <c r="AE41" s="176"/>
      <c r="AF41" s="198"/>
      <c r="AG41" s="43"/>
      <c r="AH41" s="43"/>
      <c r="AI41" s="43"/>
      <c r="AJ41" s="43"/>
      <c r="AK41" s="176"/>
      <c r="AL41" s="176"/>
    </row>
    <row r="42" spans="1:38" x14ac:dyDescent="0.25">
      <c r="A42" s="32"/>
      <c r="B42" s="184"/>
      <c r="C42" s="185"/>
      <c r="D42" s="185"/>
      <c r="E42" s="185"/>
      <c r="F42" s="185"/>
      <c r="G42" s="185"/>
      <c r="H42" s="186"/>
      <c r="I42" s="32"/>
      <c r="J42" s="40">
        <v>0.77083333333333404</v>
      </c>
      <c r="K42" s="43"/>
      <c r="L42" s="43"/>
      <c r="M42" s="43"/>
      <c r="N42" s="43"/>
      <c r="O42" s="43"/>
      <c r="P42" s="176"/>
      <c r="Q42" s="176"/>
      <c r="R42" s="43"/>
      <c r="S42" s="43"/>
      <c r="T42" s="43"/>
      <c r="U42" s="43"/>
      <c r="V42" s="43"/>
      <c r="W42" s="176"/>
      <c r="X42" s="176"/>
      <c r="Y42" s="43"/>
      <c r="Z42" s="43"/>
      <c r="AA42" s="43"/>
      <c r="AB42" s="43"/>
      <c r="AC42" s="120"/>
      <c r="AD42" s="176"/>
      <c r="AE42" s="176"/>
      <c r="AF42" s="198"/>
      <c r="AG42" s="43"/>
      <c r="AH42" s="43"/>
      <c r="AI42" s="43"/>
      <c r="AJ42" s="43"/>
      <c r="AK42" s="176"/>
      <c r="AL42" s="176"/>
    </row>
    <row r="43" spans="1:38" x14ac:dyDescent="0.25">
      <c r="A43" s="32"/>
      <c r="B43" s="184"/>
      <c r="C43" s="185"/>
      <c r="D43" s="185"/>
      <c r="E43" s="185"/>
      <c r="F43" s="185"/>
      <c r="G43" s="185"/>
      <c r="H43" s="186"/>
      <c r="I43" s="32"/>
      <c r="J43" s="40">
        <v>0.79166666666666696</v>
      </c>
      <c r="K43" s="43"/>
      <c r="L43" s="43"/>
      <c r="M43" s="43"/>
      <c r="N43" s="43"/>
      <c r="O43" s="43"/>
      <c r="P43" s="176"/>
      <c r="Q43" s="176"/>
      <c r="R43" s="43"/>
      <c r="S43" s="43"/>
      <c r="T43" s="43"/>
      <c r="U43" s="43"/>
      <c r="V43" s="43"/>
      <c r="W43" s="176"/>
      <c r="X43" s="176"/>
      <c r="Y43" s="43"/>
      <c r="Z43" s="43"/>
      <c r="AA43" s="43"/>
      <c r="AB43" s="43"/>
      <c r="AC43" s="120"/>
      <c r="AD43" s="176"/>
      <c r="AE43" s="176"/>
      <c r="AF43" s="199"/>
      <c r="AG43" s="43"/>
      <c r="AH43" s="43"/>
      <c r="AI43" s="43"/>
      <c r="AJ43" s="43"/>
      <c r="AK43" s="176"/>
      <c r="AL43" s="176"/>
    </row>
    <row r="44" spans="1:38" x14ac:dyDescent="0.25">
      <c r="A44" s="32"/>
      <c r="B44" s="184"/>
      <c r="C44" s="185"/>
      <c r="D44" s="185"/>
      <c r="E44" s="185"/>
      <c r="F44" s="185"/>
      <c r="G44" s="185"/>
      <c r="H44" s="186"/>
      <c r="I44" s="32"/>
      <c r="J44" s="40">
        <v>0.812500000000001</v>
      </c>
      <c r="K44" s="43"/>
      <c r="L44" s="43"/>
      <c r="M44" s="43"/>
      <c r="N44" s="43"/>
      <c r="O44" s="43"/>
      <c r="P44" s="176"/>
      <c r="Q44" s="176"/>
      <c r="R44" s="43"/>
      <c r="S44" s="43"/>
      <c r="T44" s="43"/>
      <c r="U44" s="43"/>
      <c r="V44" s="43"/>
      <c r="W44" s="176"/>
      <c r="X44" s="176"/>
      <c r="Y44" s="43"/>
      <c r="Z44" s="43"/>
      <c r="AA44" s="43"/>
      <c r="AB44" s="43"/>
      <c r="AC44" s="120"/>
      <c r="AD44" s="176"/>
      <c r="AE44" s="176"/>
      <c r="AF44" s="43"/>
      <c r="AG44" s="43"/>
      <c r="AH44" s="43"/>
      <c r="AI44" s="43"/>
      <c r="AJ44" s="43"/>
      <c r="AK44" s="176"/>
      <c r="AL44" s="176"/>
    </row>
    <row r="45" spans="1:38" x14ac:dyDescent="0.25">
      <c r="A45" s="32"/>
      <c r="B45" s="184"/>
      <c r="C45" s="185"/>
      <c r="D45" s="185"/>
      <c r="E45" s="185"/>
      <c r="F45" s="185"/>
      <c r="G45" s="185"/>
      <c r="H45" s="186"/>
      <c r="I45" s="32"/>
      <c r="J45" s="40">
        <v>0.83333333333333404</v>
      </c>
      <c r="K45" s="43"/>
      <c r="L45" s="43"/>
      <c r="M45" s="43"/>
      <c r="N45" s="43"/>
      <c r="O45" s="43"/>
      <c r="P45" s="177"/>
      <c r="Q45" s="177"/>
      <c r="R45" s="43"/>
      <c r="S45" s="43"/>
      <c r="T45" s="43"/>
      <c r="U45" s="43"/>
      <c r="V45" s="43"/>
      <c r="W45" s="177"/>
      <c r="X45" s="177"/>
      <c r="Y45" s="43"/>
      <c r="Z45" s="43"/>
      <c r="AA45" s="43"/>
      <c r="AB45" s="43"/>
      <c r="AC45" s="120"/>
      <c r="AD45" s="177"/>
      <c r="AE45" s="177"/>
      <c r="AF45" s="43"/>
      <c r="AG45" s="43"/>
      <c r="AH45" s="43"/>
      <c r="AI45" s="43"/>
      <c r="AJ45" s="43"/>
      <c r="AK45" s="177"/>
      <c r="AL45" s="177"/>
    </row>
    <row r="46" spans="1:38" x14ac:dyDescent="0.25">
      <c r="A46" s="32"/>
      <c r="B46" s="184"/>
      <c r="C46" s="185"/>
      <c r="D46" s="185"/>
      <c r="E46" s="185"/>
      <c r="F46" s="185"/>
      <c r="G46" s="185"/>
      <c r="H46" s="186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x14ac:dyDescent="0.25">
      <c r="A47" s="32"/>
      <c r="B47" s="184"/>
      <c r="C47" s="185"/>
      <c r="D47" s="185"/>
      <c r="E47" s="185"/>
      <c r="F47" s="185"/>
      <c r="G47" s="185"/>
      <c r="H47" s="186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x14ac:dyDescent="0.25">
      <c r="A48" s="32"/>
      <c r="B48" s="184"/>
      <c r="C48" s="185"/>
      <c r="D48" s="185"/>
      <c r="E48" s="185"/>
      <c r="F48" s="185"/>
      <c r="G48" s="185"/>
      <c r="H48" s="186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x14ac:dyDescent="0.25">
      <c r="A49" s="32"/>
      <c r="B49" s="184"/>
      <c r="C49" s="185"/>
      <c r="D49" s="185"/>
      <c r="E49" s="185"/>
      <c r="F49" s="185"/>
      <c r="G49" s="185"/>
      <c r="H49" s="186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x14ac:dyDescent="0.25">
      <c r="A50" s="32"/>
      <c r="B50" s="184"/>
      <c r="C50" s="185"/>
      <c r="D50" s="185"/>
      <c r="E50" s="185"/>
      <c r="F50" s="185"/>
      <c r="G50" s="185"/>
      <c r="H50" s="186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x14ac:dyDescent="0.25">
      <c r="A51" s="32"/>
      <c r="B51" s="184"/>
      <c r="C51" s="185"/>
      <c r="D51" s="185"/>
      <c r="E51" s="185"/>
      <c r="F51" s="185"/>
      <c r="G51" s="185"/>
      <c r="H51" s="186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64">
    <mergeCell ref="AD21:AD27"/>
    <mergeCell ref="AE21:AE29"/>
    <mergeCell ref="AK21:AK37"/>
    <mergeCell ref="AF21:AF29"/>
    <mergeCell ref="AF37:AF43"/>
    <mergeCell ref="AJ24:AJ28"/>
    <mergeCell ref="AE33:AE38"/>
    <mergeCell ref="AJ31:AJ35"/>
    <mergeCell ref="AC21:AC33"/>
    <mergeCell ref="K21:K29"/>
    <mergeCell ref="L21:L29"/>
    <mergeCell ref="K33:K41"/>
    <mergeCell ref="L33:L41"/>
    <mergeCell ref="O21:O29"/>
    <mergeCell ref="O34:O41"/>
    <mergeCell ref="P34:P38"/>
    <mergeCell ref="R21:R29"/>
    <mergeCell ref="Z25:Z29"/>
    <mergeCell ref="R34:R41"/>
    <mergeCell ref="X21:X29"/>
    <mergeCell ref="V23:V27"/>
    <mergeCell ref="S35:S39"/>
    <mergeCell ref="B31:H31"/>
    <mergeCell ref="D1:J1"/>
    <mergeCell ref="B2:C3"/>
    <mergeCell ref="D2:J3"/>
    <mergeCell ref="B4:J4"/>
    <mergeCell ref="B30:H30"/>
    <mergeCell ref="B32:H32"/>
    <mergeCell ref="B33:H33"/>
    <mergeCell ref="B34:H34"/>
    <mergeCell ref="B35:H35"/>
    <mergeCell ref="B36:H36"/>
    <mergeCell ref="B51:H51"/>
    <mergeCell ref="B44:H44"/>
    <mergeCell ref="B45:H45"/>
    <mergeCell ref="B46:H46"/>
    <mergeCell ref="B47:H47"/>
    <mergeCell ref="B48:H48"/>
    <mergeCell ref="B49:H49"/>
    <mergeCell ref="B50:H50"/>
    <mergeCell ref="B43:H43"/>
    <mergeCell ref="B37:H37"/>
    <mergeCell ref="B38:H38"/>
    <mergeCell ref="B39:H39"/>
    <mergeCell ref="B40:H40"/>
    <mergeCell ref="B41:H41"/>
    <mergeCell ref="B42:H42"/>
    <mergeCell ref="AL33:AL38"/>
    <mergeCell ref="AL39:AL45"/>
    <mergeCell ref="P39:P45"/>
    <mergeCell ref="Q39:Q45"/>
    <mergeCell ref="V33:V41"/>
    <mergeCell ref="W39:W45"/>
    <mergeCell ref="AG21:AG33"/>
    <mergeCell ref="X39:X45"/>
    <mergeCell ref="AD39:AD45"/>
    <mergeCell ref="AE39:AE45"/>
    <mergeCell ref="AK39:AK45"/>
    <mergeCell ref="P21:P29"/>
    <mergeCell ref="W21:W30"/>
    <mergeCell ref="Q21:Q29"/>
    <mergeCell ref="S23:S29"/>
    <mergeCell ref="Y21:Y33"/>
  </mergeCells>
  <conditionalFormatting sqref="K2:AL4">
    <cfRule type="expression" dxfId="34" priority="2">
      <formula>K$4&lt;&gt;""</formula>
    </cfRule>
  </conditionalFormatting>
  <conditionalFormatting sqref="B23:H28">
    <cfRule type="expression" dxfId="33" priority="1">
      <formula>VLOOKUP(DATE(2018,2,B23),feriados,2)&lt;&gt;0</formula>
    </cfRule>
  </conditionalFormatting>
  <hyperlinks>
    <hyperlink ref="B4:I4" r:id="rId1" display="¿Tienes una consulta o comentario?"/>
    <hyperlink ref="B24" location="Feb!N2" display="Feb!N2"/>
    <hyperlink ref="F23" location="Feb!K2" display="Feb!K2"/>
    <hyperlink ref="G23" location="Feb!L2" display="Feb!L2"/>
    <hyperlink ref="H23" location="Feb!M2" display="Feb!M2"/>
    <hyperlink ref="C24" location="Feb!O2" display="Feb!O2"/>
    <hyperlink ref="D24" location="Feb!P2" display="Feb!P2"/>
    <hyperlink ref="E24" location="Feb!Q2" display="Feb!Q2"/>
    <hyperlink ref="F24" location="Feb!R2" display="Feb!R2"/>
    <hyperlink ref="G24" location="Feb!S2" display="Feb!S2"/>
    <hyperlink ref="H24" location="Feb!T2" display="Feb!T2"/>
    <hyperlink ref="B25" location="Feb!U2" display="Feb!U2"/>
    <hyperlink ref="C25" location="Feb!V2" display="Feb!V2"/>
    <hyperlink ref="D25" location="Feb!W2" display="Feb!W2"/>
    <hyperlink ref="E25" location="Feb!X2" display="Feb!X2"/>
    <hyperlink ref="F25" location="Feb!Y2" display="Feb!Y2"/>
    <hyperlink ref="G25" location="Feb!Z2" display="Feb!Z2"/>
    <hyperlink ref="H25" location="Feb!AA2" display="Feb!AA2"/>
    <hyperlink ref="B26" location="Feb!AB2" display="Feb!AB2"/>
    <hyperlink ref="C26" location="Feb!AC2" display="Feb!AC2"/>
    <hyperlink ref="D26" location="Feb!AD2" display="Feb!AD2"/>
    <hyperlink ref="E26" location="Feb!AE2" display="Feb!AE2"/>
    <hyperlink ref="F26" location="Feb!AF2" display="Feb!AF2"/>
    <hyperlink ref="G26" location="Feb!AG2" display="Feb!AG2"/>
    <hyperlink ref="H26" location="Feb!AH2" display="Feb!AH2"/>
    <hyperlink ref="B27" location="Feb!AI2" display="Feb!AI2"/>
    <hyperlink ref="C27" location="Feb!AJ2" display="Feb!AJ2"/>
    <hyperlink ref="D27" location="Feb!AK2" display="Feb!AK2"/>
    <hyperlink ref="E27" location="Feb!AL2" display="Feb!AL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zoomScaleNormal="100" workbookViewId="0">
      <pane xSplit="10" ySplit="4" topLeftCell="AE21" activePane="bottomRight" state="frozen"/>
      <selection activeCell="K4" sqref="K4"/>
      <selection pane="topRight" activeCell="K4" sqref="K4"/>
      <selection pane="bottomLeft" activeCell="K4" sqref="K4"/>
      <selection pane="bottomRight" activeCell="AF32" sqref="AF32:AF36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1" width="35.7109375" customWidth="1"/>
    <col min="45" max="45" width="11.42578125" customWidth="1"/>
  </cols>
  <sheetData>
    <row r="1" spans="1:41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43160</v>
      </c>
      <c r="L1" s="35">
        <v>43161</v>
      </c>
      <c r="M1" s="35">
        <v>43162</v>
      </c>
      <c r="N1" s="35">
        <v>43163</v>
      </c>
      <c r="O1" s="35">
        <v>43164</v>
      </c>
      <c r="P1" s="35">
        <v>43165</v>
      </c>
      <c r="Q1" s="35">
        <v>43166</v>
      </c>
      <c r="R1" s="35">
        <v>43167</v>
      </c>
      <c r="S1" s="35">
        <v>43168</v>
      </c>
      <c r="T1" s="35">
        <v>43169</v>
      </c>
      <c r="U1" s="35">
        <v>43170</v>
      </c>
      <c r="V1" s="35">
        <v>43171</v>
      </c>
      <c r="W1" s="35">
        <v>43172</v>
      </c>
      <c r="X1" s="35">
        <v>43173</v>
      </c>
      <c r="Y1" s="35">
        <v>43174</v>
      </c>
      <c r="Z1" s="35">
        <v>43175</v>
      </c>
      <c r="AA1" s="35">
        <v>43176</v>
      </c>
      <c r="AB1" s="35">
        <v>43177</v>
      </c>
      <c r="AC1" s="35">
        <v>43178</v>
      </c>
      <c r="AD1" s="35">
        <v>43179</v>
      </c>
      <c r="AE1" s="35">
        <v>43180</v>
      </c>
      <c r="AF1" s="35">
        <v>43181</v>
      </c>
      <c r="AG1" s="35">
        <v>43182</v>
      </c>
      <c r="AH1" s="35">
        <v>43183</v>
      </c>
      <c r="AI1" s="35">
        <v>43184</v>
      </c>
      <c r="AJ1" s="35">
        <v>43185</v>
      </c>
      <c r="AK1" s="35">
        <v>43186</v>
      </c>
      <c r="AL1" s="35">
        <v>43187</v>
      </c>
      <c r="AM1" s="35">
        <v>43188</v>
      </c>
      <c r="AN1" s="35">
        <v>43189</v>
      </c>
      <c r="AO1" s="35">
        <v>43190</v>
      </c>
    </row>
    <row r="2" spans="1:41" ht="36" customHeight="1" x14ac:dyDescent="0.4">
      <c r="A2" s="32"/>
      <c r="B2" s="162" t="s">
        <v>158</v>
      </c>
      <c r="C2" s="163"/>
      <c r="D2" s="166" t="s">
        <v>20</v>
      </c>
      <c r="E2" s="167"/>
      <c r="F2" s="167"/>
      <c r="G2" s="167"/>
      <c r="H2" s="167"/>
      <c r="I2" s="167"/>
      <c r="J2" s="168"/>
      <c r="K2" s="36" t="s">
        <v>101</v>
      </c>
      <c r="L2" s="36" t="s">
        <v>102</v>
      </c>
      <c r="M2" s="36" t="s">
        <v>103</v>
      </c>
      <c r="N2" s="37" t="s">
        <v>104</v>
      </c>
      <c r="O2" s="36" t="s">
        <v>105</v>
      </c>
      <c r="P2" s="36" t="s">
        <v>106</v>
      </c>
      <c r="Q2" s="36" t="s">
        <v>107</v>
      </c>
      <c r="R2" s="36" t="s">
        <v>108</v>
      </c>
      <c r="S2" s="36" t="s">
        <v>109</v>
      </c>
      <c r="T2" s="36" t="s">
        <v>110</v>
      </c>
      <c r="U2" s="37" t="s">
        <v>111</v>
      </c>
      <c r="V2" s="36" t="s">
        <v>112</v>
      </c>
      <c r="W2" s="36" t="s">
        <v>113</v>
      </c>
      <c r="X2" s="36" t="s">
        <v>114</v>
      </c>
      <c r="Y2" s="36" t="s">
        <v>115</v>
      </c>
      <c r="Z2" s="36" t="s">
        <v>116</v>
      </c>
      <c r="AA2" s="36" t="s">
        <v>117</v>
      </c>
      <c r="AB2" s="37" t="s">
        <v>118</v>
      </c>
      <c r="AC2" s="36" t="s">
        <v>119</v>
      </c>
      <c r="AD2" s="36" t="s">
        <v>120</v>
      </c>
      <c r="AE2" s="36" t="s">
        <v>121</v>
      </c>
      <c r="AF2" s="36" t="s">
        <v>122</v>
      </c>
      <c r="AG2" s="36" t="s">
        <v>123</v>
      </c>
      <c r="AH2" s="36" t="s">
        <v>124</v>
      </c>
      <c r="AI2" s="37" t="s">
        <v>125</v>
      </c>
      <c r="AJ2" s="36" t="s">
        <v>126</v>
      </c>
      <c r="AK2" s="36" t="s">
        <v>127</v>
      </c>
      <c r="AL2" s="36" t="s">
        <v>128</v>
      </c>
      <c r="AM2" s="36" t="s">
        <v>159</v>
      </c>
      <c r="AN2" s="36" t="s">
        <v>160</v>
      </c>
      <c r="AO2" s="36" t="s">
        <v>161</v>
      </c>
    </row>
    <row r="3" spans="1:41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162</v>
      </c>
      <c r="L3" s="38" t="s">
        <v>163</v>
      </c>
      <c r="M3" s="38" t="s">
        <v>164</v>
      </c>
      <c r="N3" s="38" t="s">
        <v>165</v>
      </c>
      <c r="O3" s="38" t="s">
        <v>166</v>
      </c>
      <c r="P3" s="38" t="s">
        <v>167</v>
      </c>
      <c r="Q3" s="38" t="s">
        <v>168</v>
      </c>
      <c r="R3" s="38" t="s">
        <v>169</v>
      </c>
      <c r="S3" s="38" t="s">
        <v>170</v>
      </c>
      <c r="T3" s="38" t="s">
        <v>171</v>
      </c>
      <c r="U3" s="38" t="s">
        <v>172</v>
      </c>
      <c r="V3" s="38" t="s">
        <v>173</v>
      </c>
      <c r="W3" s="38" t="s">
        <v>174</v>
      </c>
      <c r="X3" s="38" t="s">
        <v>175</v>
      </c>
      <c r="Y3" s="38" t="s">
        <v>176</v>
      </c>
      <c r="Z3" s="38" t="s">
        <v>177</v>
      </c>
      <c r="AA3" s="38" t="s">
        <v>178</v>
      </c>
      <c r="AB3" s="38" t="s">
        <v>179</v>
      </c>
      <c r="AC3" s="38" t="s">
        <v>180</v>
      </c>
      <c r="AD3" s="38" t="s">
        <v>181</v>
      </c>
      <c r="AE3" s="38" t="s">
        <v>182</v>
      </c>
      <c r="AF3" s="38" t="s">
        <v>183</v>
      </c>
      <c r="AG3" s="38" t="s">
        <v>184</v>
      </c>
      <c r="AH3" s="38" t="s">
        <v>185</v>
      </c>
      <c r="AI3" s="38" t="s">
        <v>186</v>
      </c>
      <c r="AJ3" s="38" t="s">
        <v>187</v>
      </c>
      <c r="AK3" s="38" t="s">
        <v>188</v>
      </c>
      <c r="AL3" s="38" t="s">
        <v>189</v>
      </c>
      <c r="AM3" s="38" t="s">
        <v>190</v>
      </c>
      <c r="AN3" s="38" t="s">
        <v>191</v>
      </c>
      <c r="AO3" s="38" t="s">
        <v>192</v>
      </c>
    </row>
    <row r="4" spans="1:41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O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/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  <c r="AO4" s="54" t="str">
        <f t="shared" si="0"/>
        <v/>
      </c>
    </row>
    <row r="5" spans="1:41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</row>
    <row r="7" spans="1:41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</row>
    <row r="8" spans="1:41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spans="1:41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</row>
    <row r="10" spans="1:41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pans="1:41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41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</row>
    <row r="13" spans="1:41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</row>
    <row r="14" spans="1:41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</row>
    <row r="15" spans="1:41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spans="1:41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spans="1:41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spans="1:41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1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</row>
    <row r="20" spans="1:41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124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</row>
    <row r="21" spans="1:4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2"/>
      <c r="L21" s="175" t="s">
        <v>754</v>
      </c>
      <c r="M21" s="43"/>
      <c r="N21" s="43"/>
      <c r="O21" s="43"/>
      <c r="P21" s="43"/>
      <c r="Q21" s="175" t="s">
        <v>765</v>
      </c>
      <c r="R21" s="202" t="s">
        <v>764</v>
      </c>
      <c r="S21" s="204" t="s">
        <v>757</v>
      </c>
      <c r="T21" s="206" t="s">
        <v>770</v>
      </c>
      <c r="U21" s="43"/>
      <c r="V21" s="43"/>
      <c r="W21" s="43"/>
      <c r="X21" s="175" t="s">
        <v>768</v>
      </c>
      <c r="Y21" s="42"/>
      <c r="Z21" s="43"/>
      <c r="AA21" s="43"/>
      <c r="AB21" s="43"/>
      <c r="AC21" s="43"/>
      <c r="AD21" s="43"/>
      <c r="AE21" s="43"/>
      <c r="AF21" s="175" t="s">
        <v>778</v>
      </c>
      <c r="AG21" s="43"/>
      <c r="AH21" s="43"/>
      <c r="AI21" s="43"/>
      <c r="AJ21" s="43"/>
      <c r="AK21" s="43"/>
      <c r="AL21" s="43"/>
      <c r="AM21" s="43"/>
      <c r="AN21" s="43"/>
      <c r="AO21" s="43"/>
    </row>
    <row r="22" spans="1:41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2"/>
      <c r="L22" s="176"/>
      <c r="M22" s="43"/>
      <c r="N22" s="43"/>
      <c r="O22" s="43"/>
      <c r="P22" s="43"/>
      <c r="Q22" s="176"/>
      <c r="R22" s="203"/>
      <c r="S22" s="204"/>
      <c r="T22" s="207"/>
      <c r="U22" s="43"/>
      <c r="V22" s="43"/>
      <c r="W22" s="43"/>
      <c r="X22" s="182"/>
      <c r="Y22" s="42"/>
      <c r="Z22" s="43"/>
      <c r="AA22" s="43"/>
      <c r="AB22" s="43"/>
      <c r="AC22" s="43"/>
      <c r="AD22" s="43"/>
      <c r="AE22" s="43"/>
      <c r="AF22" s="176"/>
      <c r="AG22" s="43"/>
      <c r="AH22" s="43"/>
      <c r="AI22" s="43"/>
      <c r="AJ22" s="43"/>
      <c r="AK22" s="43"/>
      <c r="AL22" s="43"/>
      <c r="AM22" s="43"/>
      <c r="AN22" s="43"/>
      <c r="AO22" s="43"/>
    </row>
    <row r="23" spans="1:41" x14ac:dyDescent="0.25">
      <c r="A23" s="32"/>
      <c r="B23" s="45"/>
      <c r="C23" s="51"/>
      <c r="D23" s="51"/>
      <c r="E23" s="51"/>
      <c r="F23" s="46">
        <v>1</v>
      </c>
      <c r="G23" s="46">
        <v>2</v>
      </c>
      <c r="H23" s="46">
        <v>3</v>
      </c>
      <c r="I23" s="32"/>
      <c r="J23" s="40">
        <v>0.375</v>
      </c>
      <c r="K23" s="42"/>
      <c r="L23" s="176"/>
      <c r="M23" s="43"/>
      <c r="N23" s="43"/>
      <c r="O23" s="181" t="s">
        <v>751</v>
      </c>
      <c r="P23" s="43"/>
      <c r="Q23" s="176"/>
      <c r="R23" s="203"/>
      <c r="S23" s="204"/>
      <c r="T23" s="207"/>
      <c r="U23" s="43"/>
      <c r="V23" s="181" t="s">
        <v>751</v>
      </c>
      <c r="W23" s="43"/>
      <c r="X23" s="182"/>
      <c r="Y23" s="178" t="s">
        <v>776</v>
      </c>
      <c r="Z23" s="175" t="s">
        <v>772</v>
      </c>
      <c r="AA23" s="43"/>
      <c r="AB23" s="43"/>
      <c r="AC23" s="181" t="s">
        <v>751</v>
      </c>
      <c r="AD23" s="43"/>
      <c r="AE23" s="43"/>
      <c r="AF23" s="176"/>
      <c r="AG23" s="175" t="s">
        <v>777</v>
      </c>
      <c r="AH23" s="43"/>
      <c r="AI23" s="43"/>
      <c r="AJ23" s="181"/>
      <c r="AK23" s="43"/>
      <c r="AL23" s="43"/>
      <c r="AM23" s="43"/>
      <c r="AN23" s="43"/>
      <c r="AO23" s="43"/>
    </row>
    <row r="24" spans="1:41" x14ac:dyDescent="0.25">
      <c r="A24" s="32"/>
      <c r="B24" s="52">
        <v>4</v>
      </c>
      <c r="C24" s="46">
        <v>5</v>
      </c>
      <c r="D24" s="46">
        <v>6</v>
      </c>
      <c r="E24" s="46">
        <v>7</v>
      </c>
      <c r="F24" s="46">
        <v>8</v>
      </c>
      <c r="G24" s="46">
        <v>9</v>
      </c>
      <c r="H24" s="46">
        <v>10</v>
      </c>
      <c r="I24" s="32"/>
      <c r="J24" s="40">
        <v>0.39583333333333298</v>
      </c>
      <c r="K24" s="42"/>
      <c r="L24" s="176"/>
      <c r="M24" s="42"/>
      <c r="N24" s="42"/>
      <c r="O24" s="176"/>
      <c r="P24" s="42"/>
      <c r="Q24" s="176"/>
      <c r="R24" s="203"/>
      <c r="S24" s="204"/>
      <c r="T24" s="207"/>
      <c r="U24" s="42"/>
      <c r="V24" s="176"/>
      <c r="W24" s="42"/>
      <c r="X24" s="182"/>
      <c r="Y24" s="195"/>
      <c r="Z24" s="176"/>
      <c r="AA24" s="42"/>
      <c r="AB24" s="42"/>
      <c r="AC24" s="176"/>
      <c r="AD24" s="42"/>
      <c r="AE24" s="42"/>
      <c r="AF24" s="176"/>
      <c r="AG24" s="182"/>
      <c r="AH24" s="42"/>
      <c r="AI24" s="42"/>
      <c r="AJ24" s="176"/>
      <c r="AK24" s="42"/>
      <c r="AL24" s="42"/>
      <c r="AM24" s="42"/>
      <c r="AN24" s="42"/>
      <c r="AO24" s="42"/>
    </row>
    <row r="25" spans="1:41" x14ac:dyDescent="0.25">
      <c r="A25" s="32"/>
      <c r="B25" s="52">
        <v>11</v>
      </c>
      <c r="C25" s="46">
        <v>12</v>
      </c>
      <c r="D25" s="46">
        <v>13</v>
      </c>
      <c r="E25" s="46">
        <v>14</v>
      </c>
      <c r="F25" s="46">
        <v>15</v>
      </c>
      <c r="G25" s="46">
        <v>16</v>
      </c>
      <c r="H25" s="46">
        <v>17</v>
      </c>
      <c r="I25" s="32"/>
      <c r="J25" s="40">
        <v>0.41666666666666702</v>
      </c>
      <c r="K25" s="42"/>
      <c r="L25" s="176"/>
      <c r="M25" s="42"/>
      <c r="N25" s="42"/>
      <c r="O25" s="176"/>
      <c r="P25" s="42"/>
      <c r="Q25" s="176"/>
      <c r="R25" s="203"/>
      <c r="S25" s="204"/>
      <c r="T25" s="207"/>
      <c r="U25" s="42"/>
      <c r="V25" s="176"/>
      <c r="W25" s="42"/>
      <c r="X25" s="182"/>
      <c r="Y25" s="195"/>
      <c r="Z25" s="176"/>
      <c r="AA25" s="42"/>
      <c r="AB25" s="42"/>
      <c r="AC25" s="176"/>
      <c r="AD25" s="42"/>
      <c r="AE25" s="42"/>
      <c r="AF25" s="176"/>
      <c r="AG25" s="182"/>
      <c r="AH25" s="42"/>
      <c r="AI25" s="42"/>
      <c r="AJ25" s="176"/>
      <c r="AK25" s="42"/>
      <c r="AL25" s="42"/>
      <c r="AM25" s="42"/>
      <c r="AN25" s="42"/>
      <c r="AO25" s="42"/>
    </row>
    <row r="26" spans="1:41" x14ac:dyDescent="0.25">
      <c r="A26" s="32"/>
      <c r="B26" s="52">
        <v>18</v>
      </c>
      <c r="C26" s="46">
        <v>19</v>
      </c>
      <c r="D26" s="46">
        <v>20</v>
      </c>
      <c r="E26" s="46">
        <v>21</v>
      </c>
      <c r="F26" s="46">
        <v>22</v>
      </c>
      <c r="G26" s="46">
        <v>23</v>
      </c>
      <c r="H26" s="46">
        <v>24</v>
      </c>
      <c r="I26" s="32"/>
      <c r="J26" s="40">
        <v>0.4375</v>
      </c>
      <c r="K26" s="42"/>
      <c r="L26" s="176"/>
      <c r="M26" s="42"/>
      <c r="N26" s="42"/>
      <c r="O26" s="176"/>
      <c r="P26" s="42"/>
      <c r="Q26" s="176"/>
      <c r="R26" s="203"/>
      <c r="S26" s="204"/>
      <c r="T26" s="207"/>
      <c r="U26" s="42"/>
      <c r="V26" s="176"/>
      <c r="W26" s="42"/>
      <c r="X26" s="182"/>
      <c r="Y26" s="195"/>
      <c r="Z26" s="176"/>
      <c r="AA26" s="42"/>
      <c r="AB26" s="42"/>
      <c r="AC26" s="176"/>
      <c r="AD26" s="42"/>
      <c r="AE26" s="42"/>
      <c r="AF26" s="176"/>
      <c r="AG26" s="182"/>
      <c r="AH26" s="42"/>
      <c r="AI26" s="42"/>
      <c r="AJ26" s="176"/>
      <c r="AK26" s="42"/>
      <c r="AL26" s="42"/>
      <c r="AM26" s="42"/>
      <c r="AN26" s="42"/>
      <c r="AO26" s="42"/>
    </row>
    <row r="27" spans="1:41" x14ac:dyDescent="0.25">
      <c r="A27" s="32"/>
      <c r="B27" s="52">
        <v>25</v>
      </c>
      <c r="C27" s="46">
        <v>26</v>
      </c>
      <c r="D27" s="46">
        <v>27</v>
      </c>
      <c r="E27" s="46">
        <v>28</v>
      </c>
      <c r="F27" s="46">
        <v>29</v>
      </c>
      <c r="G27" s="46">
        <v>30</v>
      </c>
      <c r="H27" s="46">
        <v>31</v>
      </c>
      <c r="I27" s="32"/>
      <c r="J27" s="40">
        <v>0.45833333333333298</v>
      </c>
      <c r="K27" s="42"/>
      <c r="L27" s="176"/>
      <c r="M27" s="42"/>
      <c r="N27" s="42"/>
      <c r="O27" s="177"/>
      <c r="P27" s="42"/>
      <c r="Q27" s="176"/>
      <c r="R27" s="203"/>
      <c r="S27" s="204"/>
      <c r="T27" s="207"/>
      <c r="U27" s="42"/>
      <c r="V27" s="177"/>
      <c r="W27" s="42"/>
      <c r="X27" s="182"/>
      <c r="Y27" s="196"/>
      <c r="Z27" s="177"/>
      <c r="AA27" s="42"/>
      <c r="AB27" s="42"/>
      <c r="AC27" s="177"/>
      <c r="AD27" s="42"/>
      <c r="AE27" s="42"/>
      <c r="AF27" s="176"/>
      <c r="AG27" s="183"/>
      <c r="AH27" s="42"/>
      <c r="AI27" s="42"/>
      <c r="AJ27" s="177"/>
      <c r="AK27" s="42"/>
      <c r="AL27" s="42"/>
      <c r="AM27" s="42"/>
      <c r="AN27" s="42"/>
      <c r="AO27" s="42"/>
    </row>
    <row r="28" spans="1:41" x14ac:dyDescent="0.25">
      <c r="A28" s="32"/>
      <c r="B28" s="53"/>
      <c r="C28" s="51"/>
      <c r="D28" s="51"/>
      <c r="E28" s="51"/>
      <c r="F28" s="51"/>
      <c r="G28" s="51"/>
      <c r="H28" s="51"/>
      <c r="I28" s="32"/>
      <c r="J28" s="40">
        <v>0.47916666666666702</v>
      </c>
      <c r="K28" s="42"/>
      <c r="L28" s="176"/>
      <c r="M28" s="42"/>
      <c r="N28" s="42"/>
      <c r="O28" s="42"/>
      <c r="P28" s="42"/>
      <c r="Q28" s="203"/>
      <c r="R28" s="204" t="s">
        <v>767</v>
      </c>
      <c r="S28" s="204"/>
      <c r="T28" s="207"/>
      <c r="U28" s="42"/>
      <c r="V28" s="42"/>
      <c r="W28" s="42"/>
      <c r="X28" s="182"/>
      <c r="Y28" s="42"/>
      <c r="Z28" s="178" t="s">
        <v>775</v>
      </c>
      <c r="AA28" s="42"/>
      <c r="AB28" s="42"/>
      <c r="AC28" s="42"/>
      <c r="AD28" s="42"/>
      <c r="AE28" s="42"/>
      <c r="AF28" s="176"/>
      <c r="AG28" s="42"/>
      <c r="AH28" s="42"/>
      <c r="AI28" s="42"/>
      <c r="AJ28" s="42"/>
      <c r="AK28" s="42"/>
      <c r="AL28" s="42"/>
      <c r="AM28" s="42"/>
      <c r="AN28" s="42"/>
      <c r="AO28" s="42"/>
    </row>
    <row r="29" spans="1:41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176"/>
      <c r="M29" s="42"/>
      <c r="N29" s="42"/>
      <c r="O29" s="42"/>
      <c r="P29" s="42"/>
      <c r="Q29" s="210"/>
      <c r="R29" s="204"/>
      <c r="S29" s="204"/>
      <c r="T29" s="208"/>
      <c r="U29" s="42"/>
      <c r="V29" s="42"/>
      <c r="W29" s="42"/>
      <c r="X29" s="182"/>
      <c r="Y29" s="42"/>
      <c r="Z29" s="195"/>
      <c r="AA29" s="42"/>
      <c r="AB29" s="42"/>
      <c r="AC29" s="42"/>
      <c r="AD29" s="42"/>
      <c r="AE29" s="42"/>
      <c r="AF29" s="177"/>
      <c r="AG29" s="42"/>
      <c r="AH29" s="42"/>
      <c r="AI29" s="42"/>
      <c r="AJ29" s="42"/>
      <c r="AK29" s="42"/>
      <c r="AL29" s="42"/>
      <c r="AM29" s="42"/>
      <c r="AN29" s="42"/>
      <c r="AO29" s="42"/>
    </row>
    <row r="30" spans="1:41" x14ac:dyDescent="0.25">
      <c r="A30" s="32"/>
      <c r="B30" s="172" t="s">
        <v>193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2"/>
      <c r="L30" s="177"/>
      <c r="M30" s="43"/>
      <c r="N30" s="43"/>
      <c r="O30" s="43"/>
      <c r="P30" s="43"/>
      <c r="Q30" s="43"/>
      <c r="R30" s="125"/>
      <c r="S30" s="204"/>
      <c r="T30" s="123"/>
      <c r="U30" s="43"/>
      <c r="V30" s="43"/>
      <c r="W30" s="43"/>
      <c r="X30" s="182"/>
      <c r="Y30" s="43"/>
      <c r="Z30" s="195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</row>
    <row r="31" spans="1:41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3"/>
      <c r="L31" s="42"/>
      <c r="M31" s="43"/>
      <c r="N31" s="43"/>
      <c r="O31" s="43"/>
      <c r="P31" s="181" t="s">
        <v>762</v>
      </c>
      <c r="Q31" s="43"/>
      <c r="R31" s="122"/>
      <c r="S31" s="204"/>
      <c r="T31" s="123"/>
      <c r="U31" s="43"/>
      <c r="V31" s="43"/>
      <c r="W31" s="43"/>
      <c r="X31" s="182"/>
      <c r="Y31" s="43"/>
      <c r="Z31" s="195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</row>
    <row r="32" spans="1:41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3"/>
      <c r="L32" s="42"/>
      <c r="M32" s="43"/>
      <c r="N32" s="43"/>
      <c r="O32" s="43"/>
      <c r="P32" s="176"/>
      <c r="Q32" s="43"/>
      <c r="R32" s="43"/>
      <c r="S32" s="119"/>
      <c r="T32" s="43"/>
      <c r="U32" s="43"/>
      <c r="V32" s="43"/>
      <c r="W32" s="43"/>
      <c r="X32" s="182"/>
      <c r="Y32" s="43"/>
      <c r="Z32" s="195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</row>
    <row r="33" spans="1:41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178" t="s">
        <v>760</v>
      </c>
      <c r="M33" s="43"/>
      <c r="N33" s="43"/>
      <c r="O33" s="43"/>
      <c r="P33" s="176"/>
      <c r="Q33" s="200" t="s">
        <v>763</v>
      </c>
      <c r="R33" s="43"/>
      <c r="S33" s="119"/>
      <c r="T33" s="43"/>
      <c r="U33" s="43"/>
      <c r="V33" s="43"/>
      <c r="W33" s="43"/>
      <c r="X33" s="182"/>
      <c r="Y33" s="43"/>
      <c r="Z33" s="195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</row>
    <row r="34" spans="1:41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195"/>
      <c r="M34" s="43"/>
      <c r="N34" s="43"/>
      <c r="O34" s="43"/>
      <c r="P34" s="176"/>
      <c r="Q34" s="198"/>
      <c r="R34" s="43"/>
      <c r="S34" s="119"/>
      <c r="T34" s="43"/>
      <c r="U34" s="43"/>
      <c r="V34" s="43"/>
      <c r="W34" s="43"/>
      <c r="X34" s="182"/>
      <c r="Y34" s="43"/>
      <c r="Z34" s="195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</row>
    <row r="35" spans="1:41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175" t="s">
        <v>740</v>
      </c>
      <c r="L35" s="195"/>
      <c r="M35" s="43"/>
      <c r="N35" s="43"/>
      <c r="O35" s="43"/>
      <c r="P35" s="176"/>
      <c r="Q35" s="198"/>
      <c r="R35" s="122"/>
      <c r="S35" s="205" t="s">
        <v>769</v>
      </c>
      <c r="T35" s="123"/>
      <c r="U35" s="43"/>
      <c r="V35" s="43"/>
      <c r="W35" s="43"/>
      <c r="X35" s="182"/>
      <c r="Y35" s="43"/>
      <c r="Z35" s="196"/>
      <c r="AA35" s="43"/>
      <c r="AB35" s="43"/>
      <c r="AC35" s="43"/>
      <c r="AD35" s="43"/>
      <c r="AE35" s="43"/>
      <c r="AF35" s="43"/>
      <c r="AG35" s="118"/>
      <c r="AH35" s="43"/>
      <c r="AI35" s="43"/>
      <c r="AJ35" s="43"/>
      <c r="AK35" s="43"/>
      <c r="AL35" s="43"/>
      <c r="AM35" s="43"/>
      <c r="AN35" s="43"/>
      <c r="AO35" s="43"/>
    </row>
    <row r="36" spans="1:41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182"/>
      <c r="L36" s="195"/>
      <c r="M36" s="43"/>
      <c r="N36" s="43"/>
      <c r="O36" s="43"/>
      <c r="P36" s="176"/>
      <c r="Q36" s="198"/>
      <c r="R36" s="122"/>
      <c r="S36" s="205"/>
      <c r="T36" s="123"/>
      <c r="U36" s="43"/>
      <c r="V36" s="43"/>
      <c r="W36" s="43"/>
      <c r="X36" s="182"/>
      <c r="Y36" s="43"/>
      <c r="Z36" s="43"/>
      <c r="AA36" s="43"/>
      <c r="AB36" s="43"/>
      <c r="AC36" s="43"/>
      <c r="AD36" s="43"/>
      <c r="AE36" s="43"/>
      <c r="AF36" s="43"/>
      <c r="AG36" s="126"/>
      <c r="AH36" s="43"/>
      <c r="AI36" s="43"/>
      <c r="AJ36" s="43"/>
      <c r="AK36" s="43"/>
      <c r="AL36" s="43"/>
      <c r="AM36" s="43"/>
      <c r="AN36" s="43"/>
      <c r="AO36" s="43"/>
    </row>
    <row r="37" spans="1:41" ht="15" customHeight="1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182"/>
      <c r="L37" s="195"/>
      <c r="M37" s="43"/>
      <c r="N37" s="43"/>
      <c r="O37" s="43"/>
      <c r="P37" s="177"/>
      <c r="Q37" s="198"/>
      <c r="R37" s="122"/>
      <c r="S37" s="205"/>
      <c r="T37" s="123"/>
      <c r="U37" s="43"/>
      <c r="V37" s="43"/>
      <c r="W37" s="43"/>
      <c r="X37" s="183"/>
      <c r="Y37" s="43"/>
      <c r="Z37" s="43"/>
      <c r="AA37" s="43"/>
      <c r="AB37" s="43"/>
      <c r="AC37" s="43"/>
      <c r="AD37" s="43"/>
      <c r="AE37" s="43"/>
      <c r="AF37" s="197" t="s">
        <v>747</v>
      </c>
      <c r="AG37" s="126"/>
      <c r="AH37" s="43"/>
      <c r="AI37" s="43"/>
      <c r="AJ37" s="43"/>
      <c r="AK37" s="43"/>
      <c r="AL37" s="43"/>
      <c r="AM37" s="43"/>
      <c r="AN37" s="43"/>
      <c r="AO37" s="43"/>
    </row>
    <row r="38" spans="1:41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182"/>
      <c r="L38" s="195"/>
      <c r="M38" s="43"/>
      <c r="N38" s="43"/>
      <c r="O38" s="43"/>
      <c r="P38" s="43"/>
      <c r="Q38" s="199"/>
      <c r="R38" s="122"/>
      <c r="S38" s="205"/>
      <c r="T38" s="12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198"/>
      <c r="AG38" s="126"/>
      <c r="AH38" s="43"/>
      <c r="AI38" s="43"/>
      <c r="AJ38" s="43"/>
      <c r="AK38" s="43"/>
      <c r="AL38" s="43"/>
      <c r="AM38" s="43"/>
      <c r="AN38" s="43"/>
      <c r="AO38" s="43"/>
    </row>
    <row r="39" spans="1:41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182"/>
      <c r="L39" s="195"/>
      <c r="M39" s="43"/>
      <c r="N39" s="43"/>
      <c r="O39" s="43"/>
      <c r="P39" s="175" t="s">
        <v>730</v>
      </c>
      <c r="Q39" s="175" t="s">
        <v>730</v>
      </c>
      <c r="R39" s="201" t="s">
        <v>761</v>
      </c>
      <c r="S39" s="205"/>
      <c r="T39" s="123"/>
      <c r="U39" s="43"/>
      <c r="V39" s="43"/>
      <c r="W39" s="175" t="s">
        <v>730</v>
      </c>
      <c r="X39" s="175" t="s">
        <v>730</v>
      </c>
      <c r="Y39" s="181" t="s">
        <v>759</v>
      </c>
      <c r="Z39" s="43"/>
      <c r="AA39" s="43"/>
      <c r="AB39" s="43"/>
      <c r="AC39" s="43"/>
      <c r="AD39" s="175" t="s">
        <v>730</v>
      </c>
      <c r="AE39" s="175" t="s">
        <v>730</v>
      </c>
      <c r="AF39" s="198"/>
      <c r="AG39" s="127"/>
      <c r="AH39" s="43"/>
      <c r="AI39" s="43"/>
      <c r="AJ39" s="43"/>
      <c r="AK39" s="175" t="s">
        <v>730</v>
      </c>
      <c r="AL39" s="175" t="s">
        <v>730</v>
      </c>
      <c r="AM39" s="43"/>
      <c r="AN39" s="43"/>
      <c r="AO39" s="43"/>
    </row>
    <row r="40" spans="1:41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182"/>
      <c r="L40" s="195"/>
      <c r="M40" s="43"/>
      <c r="N40" s="43"/>
      <c r="O40" s="43"/>
      <c r="P40" s="176"/>
      <c r="Q40" s="176"/>
      <c r="R40" s="176"/>
      <c r="S40" s="209" t="s">
        <v>771</v>
      </c>
      <c r="T40" s="43"/>
      <c r="U40" s="43"/>
      <c r="V40" s="43"/>
      <c r="W40" s="176"/>
      <c r="X40" s="176"/>
      <c r="Y40" s="176"/>
      <c r="Z40" s="43"/>
      <c r="AA40" s="43"/>
      <c r="AB40" s="43"/>
      <c r="AC40" s="43"/>
      <c r="AD40" s="176"/>
      <c r="AE40" s="176"/>
      <c r="AF40" s="198"/>
      <c r="AG40" s="43"/>
      <c r="AH40" s="43"/>
      <c r="AI40" s="43"/>
      <c r="AJ40" s="43"/>
      <c r="AK40" s="176"/>
      <c r="AL40" s="176"/>
      <c r="AM40" s="43"/>
      <c r="AN40" s="43"/>
      <c r="AO40" s="43"/>
    </row>
    <row r="41" spans="1:41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183"/>
      <c r="L41" s="196"/>
      <c r="M41" s="43"/>
      <c r="N41" s="43"/>
      <c r="O41" s="43"/>
      <c r="P41" s="176"/>
      <c r="Q41" s="176"/>
      <c r="R41" s="176"/>
      <c r="S41" s="182"/>
      <c r="T41" s="43"/>
      <c r="U41" s="43"/>
      <c r="V41" s="43"/>
      <c r="W41" s="176"/>
      <c r="X41" s="176"/>
      <c r="Y41" s="176"/>
      <c r="Z41" s="43"/>
      <c r="AA41" s="43"/>
      <c r="AB41" s="43"/>
      <c r="AC41" s="43"/>
      <c r="AD41" s="176"/>
      <c r="AE41" s="176"/>
      <c r="AF41" s="198"/>
      <c r="AG41" s="43"/>
      <c r="AH41" s="43"/>
      <c r="AI41" s="43"/>
      <c r="AJ41" s="43"/>
      <c r="AK41" s="176"/>
      <c r="AL41" s="176"/>
      <c r="AM41" s="43"/>
      <c r="AN41" s="43"/>
      <c r="AO41" s="43"/>
    </row>
    <row r="42" spans="1:41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43"/>
      <c r="L42" s="43"/>
      <c r="M42" s="43"/>
      <c r="N42" s="43"/>
      <c r="O42" s="43"/>
      <c r="P42" s="176"/>
      <c r="Q42" s="176"/>
      <c r="R42" s="176"/>
      <c r="S42" s="182"/>
      <c r="T42" s="43"/>
      <c r="U42" s="43"/>
      <c r="V42" s="43"/>
      <c r="W42" s="176"/>
      <c r="X42" s="176"/>
      <c r="Y42" s="176"/>
      <c r="Z42" s="43"/>
      <c r="AA42" s="43"/>
      <c r="AB42" s="43"/>
      <c r="AC42" s="43"/>
      <c r="AD42" s="176"/>
      <c r="AE42" s="176"/>
      <c r="AF42" s="198"/>
      <c r="AG42" s="43"/>
      <c r="AH42" s="43"/>
      <c r="AI42" s="43"/>
      <c r="AJ42" s="43"/>
      <c r="AK42" s="176"/>
      <c r="AL42" s="176"/>
      <c r="AM42" s="43"/>
      <c r="AN42" s="43"/>
      <c r="AO42" s="43"/>
    </row>
    <row r="43" spans="1:41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43"/>
      <c r="L43" s="43"/>
      <c r="M43" s="43"/>
      <c r="N43" s="43"/>
      <c r="O43" s="43"/>
      <c r="P43" s="176"/>
      <c r="Q43" s="176"/>
      <c r="R43" s="177"/>
      <c r="S43" s="183"/>
      <c r="T43" s="43"/>
      <c r="U43" s="43"/>
      <c r="V43" s="43"/>
      <c r="W43" s="176"/>
      <c r="X43" s="176"/>
      <c r="Y43" s="177"/>
      <c r="Z43" s="43"/>
      <c r="AA43" s="43"/>
      <c r="AB43" s="43"/>
      <c r="AC43" s="43"/>
      <c r="AD43" s="176"/>
      <c r="AE43" s="176"/>
      <c r="AF43" s="199"/>
      <c r="AG43" s="43"/>
      <c r="AH43" s="43"/>
      <c r="AI43" s="43"/>
      <c r="AJ43" s="43"/>
      <c r="AK43" s="176"/>
      <c r="AL43" s="176"/>
      <c r="AM43" s="43"/>
      <c r="AN43" s="43"/>
      <c r="AO43" s="43"/>
    </row>
    <row r="44" spans="1:41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43"/>
      <c r="L44" s="43"/>
      <c r="M44" s="43"/>
      <c r="N44" s="43"/>
      <c r="O44" s="43"/>
      <c r="P44" s="176"/>
      <c r="Q44" s="176"/>
      <c r="R44" s="43"/>
      <c r="S44" s="43"/>
      <c r="T44" s="43"/>
      <c r="U44" s="43"/>
      <c r="V44" s="43"/>
      <c r="W44" s="176"/>
      <c r="X44" s="176"/>
      <c r="Y44" s="43"/>
      <c r="Z44" s="43"/>
      <c r="AA44" s="43"/>
      <c r="AB44" s="43"/>
      <c r="AC44" s="43"/>
      <c r="AD44" s="176"/>
      <c r="AE44" s="176"/>
      <c r="AF44" s="43"/>
      <c r="AG44" s="43"/>
      <c r="AH44" s="43"/>
      <c r="AI44" s="43"/>
      <c r="AJ44" s="43"/>
      <c r="AK44" s="176"/>
      <c r="AL44" s="176"/>
      <c r="AM44" s="43"/>
      <c r="AN44" s="43"/>
      <c r="AO44" s="43"/>
    </row>
    <row r="45" spans="1:41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43"/>
      <c r="L45" s="43"/>
      <c r="M45" s="43"/>
      <c r="N45" s="43"/>
      <c r="O45" s="43"/>
      <c r="P45" s="177"/>
      <c r="Q45" s="177"/>
      <c r="R45" s="43"/>
      <c r="S45" s="43"/>
      <c r="T45" s="43"/>
      <c r="U45" s="43"/>
      <c r="V45" s="43"/>
      <c r="W45" s="177"/>
      <c r="X45" s="177"/>
      <c r="Y45" s="43"/>
      <c r="Z45" s="43"/>
      <c r="AA45" s="43"/>
      <c r="AB45" s="43"/>
      <c r="AC45" s="43"/>
      <c r="AD45" s="177"/>
      <c r="AE45" s="177"/>
      <c r="AF45" s="43"/>
      <c r="AG45" s="43"/>
      <c r="AH45" s="43"/>
      <c r="AI45" s="43"/>
      <c r="AJ45" s="43"/>
      <c r="AK45" s="177"/>
      <c r="AL45" s="177"/>
      <c r="AM45" s="43"/>
      <c r="AN45" s="43"/>
      <c r="AO45" s="43"/>
    </row>
    <row r="46" spans="1:41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59">
    <mergeCell ref="B35:H35"/>
    <mergeCell ref="B36:H36"/>
    <mergeCell ref="B37:H37"/>
    <mergeCell ref="B38:H38"/>
    <mergeCell ref="Q21:Q29"/>
    <mergeCell ref="K35:K41"/>
    <mergeCell ref="L33:L41"/>
    <mergeCell ref="P31:P37"/>
    <mergeCell ref="B31:H31"/>
    <mergeCell ref="L21:L30"/>
    <mergeCell ref="P39:P45"/>
    <mergeCell ref="B43:H43"/>
    <mergeCell ref="B32:H32"/>
    <mergeCell ref="B33:H33"/>
    <mergeCell ref="B34:H34"/>
    <mergeCell ref="O23:O27"/>
    <mergeCell ref="D1:J1"/>
    <mergeCell ref="B2:C3"/>
    <mergeCell ref="D2:J3"/>
    <mergeCell ref="B4:J4"/>
    <mergeCell ref="B30:H30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  <mergeCell ref="AL39:AL45"/>
    <mergeCell ref="W39:W45"/>
    <mergeCell ref="X39:X45"/>
    <mergeCell ref="AD39:AD45"/>
    <mergeCell ref="AE39:AE45"/>
    <mergeCell ref="AK39:AK45"/>
    <mergeCell ref="AF37:AF43"/>
    <mergeCell ref="Y39:Y43"/>
    <mergeCell ref="X21:X37"/>
    <mergeCell ref="Y23:Y27"/>
    <mergeCell ref="AF21:AF29"/>
    <mergeCell ref="Q33:Q38"/>
    <mergeCell ref="V23:V27"/>
    <mergeCell ref="AC23:AC27"/>
    <mergeCell ref="AJ23:AJ27"/>
    <mergeCell ref="Q39:Q45"/>
    <mergeCell ref="R39:R43"/>
    <mergeCell ref="R21:R27"/>
    <mergeCell ref="R28:R29"/>
    <mergeCell ref="S21:S31"/>
    <mergeCell ref="S35:S39"/>
    <mergeCell ref="T21:T29"/>
    <mergeCell ref="S40:S43"/>
    <mergeCell ref="Z23:Z27"/>
    <mergeCell ref="Z28:Z35"/>
    <mergeCell ref="AG23:AG27"/>
  </mergeCells>
  <conditionalFormatting sqref="K2:AO4">
    <cfRule type="expression" dxfId="32" priority="2">
      <formula>K$4&lt;&gt;""</formula>
    </cfRule>
  </conditionalFormatting>
  <conditionalFormatting sqref="B23:H28">
    <cfRule type="expression" dxfId="31" priority="1">
      <formula>VLOOKUP(DATE(2018,3,B23),feriados,2)&lt;&gt;0</formula>
    </cfRule>
  </conditionalFormatting>
  <hyperlinks>
    <hyperlink ref="B4:I4" r:id="rId1" display="¿Tienes una consulta o comentario?"/>
    <hyperlink ref="F23" location="Mar!K2" display="Mar!K2"/>
    <hyperlink ref="G23" location="Mar!L2" display="Mar!L2"/>
    <hyperlink ref="H23" location="Mar!M2" display="Mar!M2"/>
    <hyperlink ref="B24" location="Mar!N2" display="Mar!N2"/>
    <hyperlink ref="C24" location="Mar!O2" display="Mar!O2"/>
    <hyperlink ref="D24" location="Mar!P2" display="Mar!P2"/>
    <hyperlink ref="E24" location="Mar!Q2" display="Mar!Q2"/>
    <hyperlink ref="F24" location="Mar!R2" display="Mar!R2"/>
    <hyperlink ref="G24" location="Mar!S2" display="Mar!S2"/>
    <hyperlink ref="H24" location="Mar!T2" display="Mar!T2"/>
    <hyperlink ref="B25" location="Mar!U2" display="Mar!U2"/>
    <hyperlink ref="C25" location="Mar!V2" display="Mar!V2"/>
    <hyperlink ref="D25" location="Mar!W2" display="Mar!W2"/>
    <hyperlink ref="E25" location="Mar!X2" display="Mar!X2"/>
    <hyperlink ref="F25" location="Mar!Y2" display="Mar!Y2"/>
    <hyperlink ref="G25" location="Mar!Z2" display="Mar!Z2"/>
    <hyperlink ref="H25" location="Mar!AA2" display="Mar!AA2"/>
    <hyperlink ref="B26" location="Mar!AB2" display="Mar!AB2"/>
    <hyperlink ref="C26" location="Mar!AC2" display="Mar!AC2"/>
    <hyperlink ref="D26" location="Mar!AD2" display="Mar!AD2"/>
    <hyperlink ref="E26" location="Mar!AE2" display="Mar!AE2"/>
    <hyperlink ref="F26" location="Mar!AF2" display="Mar!AF2"/>
    <hyperlink ref="G26" location="Mar!AG2" display="Mar!AG2"/>
    <hyperlink ref="H26" location="Mar!AH2" display="Mar!AH2"/>
    <hyperlink ref="B27" location="Mar!AI2" display="Mar!AI2"/>
    <hyperlink ref="C27" location="Mar!AJ2" display="Mar!AJ2"/>
    <hyperlink ref="D27" location="Mar!AK2" display="Mar!AK2"/>
    <hyperlink ref="E27" location="Mar!AL2" display="Mar!AL2"/>
    <hyperlink ref="F27" location="Mar!AM2" display="Mar!AM2"/>
    <hyperlink ref="G27" location="Mar!AN2" display="Mar!AN2"/>
    <hyperlink ref="H27" location="Mar!AO2" display="Mar!AO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tabSelected="1" zoomScaleNormal="100" workbookViewId="0">
      <pane xSplit="10" ySplit="4" topLeftCell="N21" activePane="bottomRight" state="frozen"/>
      <selection activeCell="K4" sqref="K4"/>
      <selection pane="topRight" activeCell="K4" sqref="K4"/>
      <selection pane="bottomLeft" activeCell="K4" sqref="K4"/>
      <selection pane="bottomRight" activeCell="R32" sqref="R32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0" width="35.7109375" customWidth="1"/>
    <col min="44" max="44" width="11.42578125" customWidth="1"/>
  </cols>
  <sheetData>
    <row r="1" spans="1:40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43191</v>
      </c>
      <c r="L1" s="35">
        <v>43192</v>
      </c>
      <c r="M1" s="35">
        <v>43193</v>
      </c>
      <c r="N1" s="35">
        <v>43194</v>
      </c>
      <c r="O1" s="35">
        <v>43195</v>
      </c>
      <c r="P1" s="35">
        <v>43196</v>
      </c>
      <c r="Q1" s="35">
        <v>43197</v>
      </c>
      <c r="R1" s="35">
        <v>43198</v>
      </c>
      <c r="S1" s="35">
        <v>43199</v>
      </c>
      <c r="T1" s="35">
        <v>43200</v>
      </c>
      <c r="U1" s="35">
        <v>43201</v>
      </c>
      <c r="V1" s="35">
        <v>43202</v>
      </c>
      <c r="W1" s="35">
        <v>43203</v>
      </c>
      <c r="X1" s="35">
        <v>43204</v>
      </c>
      <c r="Y1" s="35">
        <v>43205</v>
      </c>
      <c r="Z1" s="35">
        <v>43206</v>
      </c>
      <c r="AA1" s="35">
        <v>43207</v>
      </c>
      <c r="AB1" s="35">
        <v>43208</v>
      </c>
      <c r="AC1" s="35">
        <v>43209</v>
      </c>
      <c r="AD1" s="35">
        <v>43210</v>
      </c>
      <c r="AE1" s="35">
        <v>43211</v>
      </c>
      <c r="AF1" s="35">
        <v>43212</v>
      </c>
      <c r="AG1" s="35">
        <v>43213</v>
      </c>
      <c r="AH1" s="35">
        <v>43214</v>
      </c>
      <c r="AI1" s="35">
        <v>43215</v>
      </c>
      <c r="AJ1" s="35">
        <v>43216</v>
      </c>
      <c r="AK1" s="35">
        <v>43217</v>
      </c>
      <c r="AL1" s="35">
        <v>43218</v>
      </c>
      <c r="AM1" s="35">
        <v>43219</v>
      </c>
      <c r="AN1" s="35">
        <v>43220</v>
      </c>
    </row>
    <row r="2" spans="1:40" ht="36" customHeight="1" x14ac:dyDescent="0.4">
      <c r="A2" s="32"/>
      <c r="B2" s="162" t="s">
        <v>194</v>
      </c>
      <c r="C2" s="163"/>
      <c r="D2" s="166" t="s">
        <v>22</v>
      </c>
      <c r="E2" s="167"/>
      <c r="F2" s="167"/>
      <c r="G2" s="167"/>
      <c r="H2" s="167"/>
      <c r="I2" s="167"/>
      <c r="J2" s="168"/>
      <c r="K2" s="37" t="s">
        <v>195</v>
      </c>
      <c r="L2" s="36" t="s">
        <v>196</v>
      </c>
      <c r="M2" s="36" t="s">
        <v>197</v>
      </c>
      <c r="N2" s="36" t="s">
        <v>198</v>
      </c>
      <c r="O2" s="36" t="s">
        <v>199</v>
      </c>
      <c r="P2" s="36" t="s">
        <v>200</v>
      </c>
      <c r="Q2" s="36" t="s">
        <v>201</v>
      </c>
      <c r="R2" s="37" t="s">
        <v>202</v>
      </c>
      <c r="S2" s="36" t="s">
        <v>203</v>
      </c>
      <c r="T2" s="36" t="s">
        <v>204</v>
      </c>
      <c r="U2" s="36" t="s">
        <v>205</v>
      </c>
      <c r="V2" s="36" t="s">
        <v>206</v>
      </c>
      <c r="W2" s="36" t="s">
        <v>207</v>
      </c>
      <c r="X2" s="36" t="s">
        <v>208</v>
      </c>
      <c r="Y2" s="37" t="s">
        <v>209</v>
      </c>
      <c r="Z2" s="36" t="s">
        <v>210</v>
      </c>
      <c r="AA2" s="36" t="s">
        <v>211</v>
      </c>
      <c r="AB2" s="36" t="s">
        <v>212</v>
      </c>
      <c r="AC2" s="36" t="s">
        <v>213</v>
      </c>
      <c r="AD2" s="36" t="s">
        <v>214</v>
      </c>
      <c r="AE2" s="36" t="s">
        <v>215</v>
      </c>
      <c r="AF2" s="37" t="s">
        <v>216</v>
      </c>
      <c r="AG2" s="36" t="s">
        <v>217</v>
      </c>
      <c r="AH2" s="36" t="s">
        <v>218</v>
      </c>
      <c r="AI2" s="36" t="s">
        <v>219</v>
      </c>
      <c r="AJ2" s="36" t="s">
        <v>220</v>
      </c>
      <c r="AK2" s="36" t="s">
        <v>221</v>
      </c>
      <c r="AL2" s="36" t="s">
        <v>222</v>
      </c>
      <c r="AM2" s="37" t="s">
        <v>223</v>
      </c>
      <c r="AN2" s="36" t="s">
        <v>224</v>
      </c>
    </row>
    <row r="3" spans="1:40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225</v>
      </c>
      <c r="L3" s="38" t="s">
        <v>226</v>
      </c>
      <c r="M3" s="38" t="s">
        <v>227</v>
      </c>
      <c r="N3" s="38" t="s">
        <v>228</v>
      </c>
      <c r="O3" s="38" t="s">
        <v>229</v>
      </c>
      <c r="P3" s="38" t="s">
        <v>230</v>
      </c>
      <c r="Q3" s="38" t="s">
        <v>231</v>
      </c>
      <c r="R3" s="38" t="s">
        <v>232</v>
      </c>
      <c r="S3" s="38" t="s">
        <v>233</v>
      </c>
      <c r="T3" s="38" t="s">
        <v>234</v>
      </c>
      <c r="U3" s="38" t="s">
        <v>235</v>
      </c>
      <c r="V3" s="38" t="s">
        <v>236</v>
      </c>
      <c r="W3" s="38" t="s">
        <v>237</v>
      </c>
      <c r="X3" s="38" t="s">
        <v>238</v>
      </c>
      <c r="Y3" s="38" t="s">
        <v>239</v>
      </c>
      <c r="Z3" s="38" t="s">
        <v>240</v>
      </c>
      <c r="AA3" s="38" t="s">
        <v>241</v>
      </c>
      <c r="AB3" s="38" t="s">
        <v>242</v>
      </c>
      <c r="AC3" s="38" t="s">
        <v>243</v>
      </c>
      <c r="AD3" s="38" t="s">
        <v>244</v>
      </c>
      <c r="AE3" s="38" t="s">
        <v>245</v>
      </c>
      <c r="AF3" s="38" t="s">
        <v>246</v>
      </c>
      <c r="AG3" s="38" t="s">
        <v>247</v>
      </c>
      <c r="AH3" s="38" t="s">
        <v>248</v>
      </c>
      <c r="AI3" s="38" t="s">
        <v>249</v>
      </c>
      <c r="AJ3" s="38" t="s">
        <v>250</v>
      </c>
      <c r="AK3" s="38" t="s">
        <v>251</v>
      </c>
      <c r="AL3" s="38" t="s">
        <v>252</v>
      </c>
      <c r="AM3" s="38" t="s">
        <v>253</v>
      </c>
      <c r="AN3" s="38" t="s">
        <v>254</v>
      </c>
    </row>
    <row r="4" spans="1:40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N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/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</row>
    <row r="5" spans="1:40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</row>
    <row r="6" spans="1:40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</row>
    <row r="7" spans="1:40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</row>
    <row r="8" spans="1:40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</row>
    <row r="9" spans="1:40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</row>
    <row r="10" spans="1:40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</row>
    <row r="11" spans="1:40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</row>
    <row r="12" spans="1:40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</row>
    <row r="13" spans="1:40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</row>
    <row r="14" spans="1:40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0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</row>
    <row r="16" spans="1:40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</row>
    <row r="17" spans="1:40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</row>
    <row r="18" spans="1:40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</row>
    <row r="19" spans="1:40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</row>
    <row r="20" spans="1:40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</row>
    <row r="21" spans="1:40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3"/>
      <c r="L21" s="175" t="s">
        <v>782</v>
      </c>
      <c r="M21" s="43"/>
      <c r="N21" s="43"/>
      <c r="O21" s="175" t="s">
        <v>783</v>
      </c>
      <c r="P21" s="175" t="s">
        <v>782</v>
      </c>
      <c r="Q21" s="43"/>
      <c r="R21" s="43"/>
      <c r="S21" s="43"/>
      <c r="T21" s="43"/>
      <c r="U21" s="197" t="s">
        <v>779</v>
      </c>
      <c r="V21" s="175" t="s">
        <v>780</v>
      </c>
      <c r="W21" s="175" t="s">
        <v>780</v>
      </c>
      <c r="X21" s="197" t="s">
        <v>780</v>
      </c>
      <c r="Y21" s="42"/>
      <c r="Z21" s="43"/>
      <c r="AA21" s="43"/>
      <c r="AB21" s="43"/>
      <c r="AC21" s="175" t="s">
        <v>752</v>
      </c>
      <c r="AD21" s="197" t="s">
        <v>752</v>
      </c>
      <c r="AE21" s="43"/>
      <c r="AF21" s="43"/>
      <c r="AG21" s="43"/>
      <c r="AH21" s="43"/>
      <c r="AI21" s="43"/>
      <c r="AJ21" s="175" t="s">
        <v>756</v>
      </c>
      <c r="AK21" s="175" t="s">
        <v>756</v>
      </c>
      <c r="AL21" s="43"/>
      <c r="AM21" s="43"/>
      <c r="AN21" s="43"/>
    </row>
    <row r="22" spans="1:40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3"/>
      <c r="L22" s="182"/>
      <c r="M22" s="43"/>
      <c r="N22" s="43"/>
      <c r="O22" s="182"/>
      <c r="P22" s="182"/>
      <c r="Q22" s="43"/>
      <c r="R22" s="43"/>
      <c r="S22" s="43"/>
      <c r="T22" s="43"/>
      <c r="U22" s="211"/>
      <c r="V22" s="182"/>
      <c r="W22" s="182"/>
      <c r="X22" s="211"/>
      <c r="Y22" s="42"/>
      <c r="Z22" s="43"/>
      <c r="AA22" s="43"/>
      <c r="AB22" s="43"/>
      <c r="AC22" s="176"/>
      <c r="AD22" s="198"/>
      <c r="AE22" s="43"/>
      <c r="AF22" s="43"/>
      <c r="AG22" s="43"/>
      <c r="AH22" s="43"/>
      <c r="AI22" s="43"/>
      <c r="AJ22" s="182"/>
      <c r="AK22" s="182"/>
      <c r="AL22" s="43"/>
      <c r="AM22" s="43"/>
      <c r="AN22" s="43"/>
    </row>
    <row r="23" spans="1:40" x14ac:dyDescent="0.25">
      <c r="A23" s="32"/>
      <c r="B23" s="47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H23" s="46">
        <v>7</v>
      </c>
      <c r="I23" s="32"/>
      <c r="J23" s="40">
        <v>0.375</v>
      </c>
      <c r="K23" s="42"/>
      <c r="L23" s="182"/>
      <c r="M23" s="42"/>
      <c r="N23" s="42"/>
      <c r="O23" s="182"/>
      <c r="P23" s="182"/>
      <c r="Q23" s="42"/>
      <c r="R23" s="42"/>
      <c r="S23" s="130"/>
      <c r="T23" s="42"/>
      <c r="U23" s="211"/>
      <c r="V23" s="182"/>
      <c r="W23" s="182"/>
      <c r="X23" s="211"/>
      <c r="Y23" s="42"/>
      <c r="Z23" s="181"/>
      <c r="AA23" s="42"/>
      <c r="AB23" s="42"/>
      <c r="AC23" s="176"/>
      <c r="AD23" s="198"/>
      <c r="AE23" s="42"/>
      <c r="AF23" s="42"/>
      <c r="AG23" s="181" t="s">
        <v>751</v>
      </c>
      <c r="AH23" s="42"/>
      <c r="AI23" s="42"/>
      <c r="AJ23" s="182"/>
      <c r="AK23" s="182"/>
      <c r="AL23" s="42"/>
      <c r="AM23" s="42"/>
      <c r="AN23" s="181"/>
    </row>
    <row r="24" spans="1:40" x14ac:dyDescent="0.25">
      <c r="A24" s="32"/>
      <c r="B24" s="52">
        <v>8</v>
      </c>
      <c r="C24" s="46">
        <v>9</v>
      </c>
      <c r="D24" s="46">
        <v>10</v>
      </c>
      <c r="E24" s="46">
        <v>11</v>
      </c>
      <c r="F24" s="46">
        <v>12</v>
      </c>
      <c r="G24" s="46">
        <v>13</v>
      </c>
      <c r="H24" s="46">
        <v>14</v>
      </c>
      <c r="I24" s="32"/>
      <c r="J24" s="40">
        <v>0.39583333333333298</v>
      </c>
      <c r="K24" s="42"/>
      <c r="L24" s="182"/>
      <c r="M24" s="42"/>
      <c r="N24" s="42"/>
      <c r="O24" s="182"/>
      <c r="P24" s="182"/>
      <c r="Q24" s="42"/>
      <c r="R24" s="42"/>
      <c r="S24" s="119"/>
      <c r="T24" s="42"/>
      <c r="U24" s="211"/>
      <c r="V24" s="182"/>
      <c r="W24" s="182"/>
      <c r="X24" s="211"/>
      <c r="Y24" s="42"/>
      <c r="Z24" s="176"/>
      <c r="AA24" s="42"/>
      <c r="AB24" s="42"/>
      <c r="AC24" s="176"/>
      <c r="AD24" s="198"/>
      <c r="AE24" s="42"/>
      <c r="AF24" s="42"/>
      <c r="AG24" s="176"/>
      <c r="AH24" s="42"/>
      <c r="AI24" s="42"/>
      <c r="AJ24" s="182"/>
      <c r="AK24" s="182"/>
      <c r="AL24" s="42"/>
      <c r="AM24" s="42"/>
      <c r="AN24" s="176"/>
    </row>
    <row r="25" spans="1:40" x14ac:dyDescent="0.25">
      <c r="A25" s="32"/>
      <c r="B25" s="52">
        <v>15</v>
      </c>
      <c r="C25" s="46">
        <v>16</v>
      </c>
      <c r="D25" s="46">
        <v>17</v>
      </c>
      <c r="E25" s="46">
        <v>18</v>
      </c>
      <c r="F25" s="46">
        <v>19</v>
      </c>
      <c r="G25" s="46">
        <v>20</v>
      </c>
      <c r="H25" s="46">
        <v>21</v>
      </c>
      <c r="I25" s="32"/>
      <c r="J25" s="40">
        <v>0.41666666666666702</v>
      </c>
      <c r="K25" s="42"/>
      <c r="L25" s="182"/>
      <c r="M25" s="42"/>
      <c r="N25" s="42"/>
      <c r="O25" s="182"/>
      <c r="P25" s="182"/>
      <c r="Q25" s="42"/>
      <c r="R25" s="42"/>
      <c r="S25" s="182" t="s">
        <v>786</v>
      </c>
      <c r="T25" s="42"/>
      <c r="U25" s="211"/>
      <c r="V25" s="182"/>
      <c r="W25" s="182"/>
      <c r="X25" s="211"/>
      <c r="Y25" s="42"/>
      <c r="Z25" s="176"/>
      <c r="AA25" s="42"/>
      <c r="AB25" s="42"/>
      <c r="AC25" s="176"/>
      <c r="AD25" s="198"/>
      <c r="AE25" s="42"/>
      <c r="AF25" s="42"/>
      <c r="AG25" s="176"/>
      <c r="AH25" s="42"/>
      <c r="AI25" s="42"/>
      <c r="AJ25" s="182"/>
      <c r="AK25" s="182"/>
      <c r="AL25" s="42"/>
      <c r="AM25" s="42"/>
      <c r="AN25" s="176"/>
    </row>
    <row r="26" spans="1:40" x14ac:dyDescent="0.25">
      <c r="A26" s="32"/>
      <c r="B26" s="52">
        <v>22</v>
      </c>
      <c r="C26" s="46">
        <v>23</v>
      </c>
      <c r="D26" s="46">
        <v>24</v>
      </c>
      <c r="E26" s="46">
        <v>25</v>
      </c>
      <c r="F26" s="46">
        <v>26</v>
      </c>
      <c r="G26" s="46">
        <v>27</v>
      </c>
      <c r="H26" s="46">
        <v>28</v>
      </c>
      <c r="I26" s="32"/>
      <c r="J26" s="40">
        <v>0.4375</v>
      </c>
      <c r="K26" s="42"/>
      <c r="L26" s="182"/>
      <c r="M26" s="42"/>
      <c r="N26" s="42"/>
      <c r="O26" s="182"/>
      <c r="P26" s="182"/>
      <c r="Q26" s="42"/>
      <c r="R26" s="42"/>
      <c r="S26" s="176"/>
      <c r="T26" s="42"/>
      <c r="U26" s="211"/>
      <c r="V26" s="182"/>
      <c r="W26" s="182"/>
      <c r="X26" s="211"/>
      <c r="Y26" s="42"/>
      <c r="Z26" s="176"/>
      <c r="AA26" s="42"/>
      <c r="AB26" s="42"/>
      <c r="AC26" s="176"/>
      <c r="AD26" s="198"/>
      <c r="AE26" s="42"/>
      <c r="AF26" s="42"/>
      <c r="AG26" s="176"/>
      <c r="AH26" s="42"/>
      <c r="AI26" s="42"/>
      <c r="AJ26" s="182"/>
      <c r="AK26" s="182"/>
      <c r="AL26" s="42"/>
      <c r="AM26" s="42"/>
      <c r="AN26" s="176"/>
    </row>
    <row r="27" spans="1:40" x14ac:dyDescent="0.25">
      <c r="A27" s="32"/>
      <c r="B27" s="52">
        <v>29</v>
      </c>
      <c r="C27" s="46">
        <v>30</v>
      </c>
      <c r="D27" s="51"/>
      <c r="E27" s="51"/>
      <c r="F27" s="51"/>
      <c r="G27" s="51"/>
      <c r="H27" s="51"/>
      <c r="I27" s="32"/>
      <c r="J27" s="40">
        <v>0.45833333333333298</v>
      </c>
      <c r="K27" s="42"/>
      <c r="L27" s="182"/>
      <c r="M27" s="42"/>
      <c r="N27" s="42"/>
      <c r="O27" s="182"/>
      <c r="P27" s="182"/>
      <c r="Q27" s="42"/>
      <c r="R27" s="42"/>
      <c r="S27" s="176"/>
      <c r="T27" s="42"/>
      <c r="U27" s="211"/>
      <c r="V27" s="182"/>
      <c r="W27" s="182"/>
      <c r="X27" s="211"/>
      <c r="Y27" s="42"/>
      <c r="Z27" s="177"/>
      <c r="AA27" s="42"/>
      <c r="AB27" s="42"/>
      <c r="AC27" s="176"/>
      <c r="AD27" s="198"/>
      <c r="AE27" s="42"/>
      <c r="AF27" s="42"/>
      <c r="AG27" s="177"/>
      <c r="AH27" s="42"/>
      <c r="AI27" s="42"/>
      <c r="AJ27" s="182"/>
      <c r="AK27" s="182"/>
      <c r="AL27" s="42"/>
      <c r="AM27" s="42"/>
      <c r="AN27" s="177"/>
    </row>
    <row r="28" spans="1:40" x14ac:dyDescent="0.25">
      <c r="A28" s="32"/>
      <c r="B28" s="53"/>
      <c r="C28" s="51"/>
      <c r="D28" s="51"/>
      <c r="E28" s="51"/>
      <c r="F28" s="51"/>
      <c r="G28" s="51"/>
      <c r="H28" s="51"/>
      <c r="I28" s="32"/>
      <c r="J28" s="40">
        <v>0.47916666666666702</v>
      </c>
      <c r="K28" s="42"/>
      <c r="L28" s="182"/>
      <c r="M28" s="42"/>
      <c r="N28" s="42"/>
      <c r="O28" s="182"/>
      <c r="P28" s="182"/>
      <c r="Q28" s="42"/>
      <c r="R28" s="42"/>
      <c r="S28" s="176"/>
      <c r="T28" s="42"/>
      <c r="U28" s="211"/>
      <c r="V28" s="182"/>
      <c r="W28" s="182"/>
      <c r="X28" s="211"/>
      <c r="Y28" s="42"/>
      <c r="Z28" s="42"/>
      <c r="AA28" s="42"/>
      <c r="AB28" s="42"/>
      <c r="AC28" s="176"/>
      <c r="AD28" s="198"/>
      <c r="AE28" s="42"/>
      <c r="AF28" s="42"/>
      <c r="AG28" s="42"/>
      <c r="AH28" s="42"/>
      <c r="AI28" s="42"/>
      <c r="AJ28" s="182"/>
      <c r="AK28" s="182"/>
      <c r="AL28" s="42"/>
      <c r="AM28" s="42"/>
      <c r="AN28" s="42"/>
    </row>
    <row r="29" spans="1:40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182"/>
      <c r="M29" s="42"/>
      <c r="N29" s="42"/>
      <c r="O29" s="183"/>
      <c r="P29" s="182"/>
      <c r="Q29" s="42"/>
      <c r="R29" s="42"/>
      <c r="S29" s="177"/>
      <c r="T29" s="42"/>
      <c r="U29" s="212"/>
      <c r="V29" s="182"/>
      <c r="W29" s="182"/>
      <c r="X29" s="212"/>
      <c r="Y29" s="42"/>
      <c r="Z29" s="42"/>
      <c r="AA29" s="42"/>
      <c r="AB29" s="42"/>
      <c r="AC29" s="176"/>
      <c r="AD29" s="198"/>
      <c r="AE29" s="42"/>
      <c r="AF29" s="42"/>
      <c r="AG29" s="42"/>
      <c r="AH29" s="42"/>
      <c r="AI29" s="42"/>
      <c r="AJ29" s="182"/>
      <c r="AK29" s="182"/>
      <c r="AL29" s="42"/>
      <c r="AM29" s="42"/>
      <c r="AN29" s="42"/>
    </row>
    <row r="30" spans="1:40" x14ac:dyDescent="0.25">
      <c r="A30" s="32"/>
      <c r="B30" s="172" t="s">
        <v>255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3"/>
      <c r="L30" s="182"/>
      <c r="M30" s="43"/>
      <c r="N30" s="43"/>
      <c r="O30" s="43"/>
      <c r="P30" s="182"/>
      <c r="Q30" s="43"/>
      <c r="R30" s="43"/>
      <c r="S30" s="43"/>
      <c r="T30" s="43"/>
      <c r="U30" s="43"/>
      <c r="V30" s="182"/>
      <c r="W30" s="182"/>
      <c r="X30" s="42"/>
      <c r="Y30" s="42"/>
      <c r="Z30" s="43"/>
      <c r="AA30" s="43"/>
      <c r="AB30" s="43"/>
      <c r="AC30" s="176"/>
      <c r="AD30" s="198"/>
      <c r="AE30" s="43"/>
      <c r="AF30" s="43"/>
      <c r="AG30" s="43"/>
      <c r="AH30" s="43"/>
      <c r="AI30" s="43"/>
      <c r="AJ30" s="182"/>
      <c r="AK30" s="182"/>
      <c r="AL30" s="43"/>
      <c r="AM30" s="43"/>
      <c r="AN30" s="43"/>
    </row>
    <row r="31" spans="1:40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3"/>
      <c r="L31" s="182"/>
      <c r="M31" s="43"/>
      <c r="N31" s="43"/>
      <c r="O31" s="43"/>
      <c r="P31" s="182"/>
      <c r="Q31" s="43"/>
      <c r="R31" s="43"/>
      <c r="S31" s="43"/>
      <c r="T31" s="43"/>
      <c r="U31" s="43"/>
      <c r="V31" s="182"/>
      <c r="W31" s="182"/>
      <c r="X31" s="42"/>
      <c r="Y31" s="42"/>
      <c r="Z31" s="43"/>
      <c r="AA31" s="43"/>
      <c r="AB31" s="43"/>
      <c r="AC31" s="176"/>
      <c r="AD31" s="198"/>
      <c r="AE31" s="43"/>
      <c r="AF31" s="43"/>
      <c r="AG31" s="43"/>
      <c r="AH31" s="43"/>
      <c r="AI31" s="43"/>
      <c r="AJ31" s="182"/>
      <c r="AK31" s="182"/>
      <c r="AL31" s="43"/>
      <c r="AM31" s="43"/>
      <c r="AN31" s="43"/>
    </row>
    <row r="32" spans="1:40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3"/>
      <c r="L32" s="182"/>
      <c r="M32" s="43"/>
      <c r="N32" s="43"/>
      <c r="O32" s="43"/>
      <c r="P32" s="182"/>
      <c r="Q32" s="43"/>
      <c r="R32" s="43"/>
      <c r="S32" s="43"/>
      <c r="T32" s="43"/>
      <c r="U32" s="43"/>
      <c r="V32" s="182"/>
      <c r="W32" s="182"/>
      <c r="X32" s="42"/>
      <c r="Y32" s="42"/>
      <c r="Z32" s="43"/>
      <c r="AA32" s="43"/>
      <c r="AB32" s="43"/>
      <c r="AC32" s="176"/>
      <c r="AD32" s="198"/>
      <c r="AE32" s="43"/>
      <c r="AF32" s="43"/>
      <c r="AG32" s="43"/>
      <c r="AH32" s="43"/>
      <c r="AI32" s="43"/>
      <c r="AJ32" s="182"/>
      <c r="AK32" s="182"/>
      <c r="AL32" s="43"/>
      <c r="AM32" s="43"/>
      <c r="AN32" s="43"/>
    </row>
    <row r="33" spans="1:41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182"/>
      <c r="N33" s="181" t="s">
        <v>781</v>
      </c>
      <c r="O33" s="43"/>
      <c r="P33" s="182"/>
      <c r="Q33" s="43"/>
      <c r="R33" s="43"/>
      <c r="S33" s="43"/>
      <c r="T33" s="43"/>
      <c r="U33" s="43"/>
      <c r="V33" s="182"/>
      <c r="W33" s="182"/>
      <c r="X33" s="42"/>
      <c r="Y33" s="42"/>
      <c r="Z33" s="43"/>
      <c r="AA33" s="43"/>
      <c r="AB33" s="43"/>
      <c r="AC33" s="176"/>
      <c r="AD33" s="198"/>
      <c r="AE33" s="43"/>
      <c r="AF33" s="43"/>
      <c r="AG33" s="43"/>
      <c r="AH33" s="43"/>
      <c r="AI33" s="43"/>
      <c r="AJ33" s="182"/>
      <c r="AK33" s="182"/>
      <c r="AL33" s="43"/>
      <c r="AM33" s="43"/>
      <c r="AN33" s="43"/>
    </row>
    <row r="34" spans="1:41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182"/>
      <c r="N34" s="176"/>
      <c r="O34" s="43"/>
      <c r="P34" s="182"/>
      <c r="Q34" s="43"/>
      <c r="R34" s="43"/>
      <c r="S34" s="43"/>
      <c r="T34" s="43"/>
      <c r="U34" s="128"/>
      <c r="V34" s="182"/>
      <c r="W34" s="182"/>
      <c r="X34" s="42"/>
      <c r="Y34" s="42"/>
      <c r="Z34" s="43"/>
      <c r="AA34" s="43"/>
      <c r="AB34" s="43"/>
      <c r="AC34" s="176"/>
      <c r="AD34" s="198"/>
      <c r="AE34" s="43"/>
      <c r="AF34" s="43"/>
      <c r="AG34" s="43"/>
      <c r="AH34" s="43"/>
      <c r="AI34" s="43"/>
      <c r="AJ34" s="182"/>
      <c r="AK34" s="182"/>
      <c r="AL34" s="43"/>
      <c r="AM34" s="43"/>
      <c r="AN34" s="43"/>
    </row>
    <row r="35" spans="1:41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43"/>
      <c r="L35" s="182"/>
      <c r="N35" s="176"/>
      <c r="O35" s="43"/>
      <c r="P35" s="182"/>
      <c r="Q35" s="43"/>
      <c r="R35" s="43"/>
      <c r="S35" s="43"/>
      <c r="T35" s="43"/>
      <c r="U35" s="43"/>
      <c r="V35" s="182"/>
      <c r="W35" s="182"/>
      <c r="X35" s="42"/>
      <c r="Y35" s="42"/>
      <c r="Z35" s="43"/>
      <c r="AA35" s="43"/>
      <c r="AB35" s="43"/>
      <c r="AC35" s="177"/>
      <c r="AD35" s="198"/>
      <c r="AE35" s="43"/>
      <c r="AF35" s="43"/>
      <c r="AG35" s="43"/>
      <c r="AH35" s="43"/>
      <c r="AI35" s="43"/>
      <c r="AJ35" s="182"/>
      <c r="AK35" s="182"/>
      <c r="AL35" s="43"/>
      <c r="AM35" s="43"/>
      <c r="AN35" s="43"/>
    </row>
    <row r="36" spans="1:41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43"/>
      <c r="L36" s="182"/>
      <c r="N36" s="176"/>
      <c r="O36" s="43"/>
      <c r="P36" s="182"/>
      <c r="Q36" s="43"/>
      <c r="R36" s="43"/>
      <c r="S36" s="43"/>
      <c r="T36" s="43"/>
      <c r="U36" s="43"/>
      <c r="V36" s="182"/>
      <c r="W36" s="182"/>
      <c r="X36" s="42"/>
      <c r="Y36" s="42"/>
      <c r="Z36" s="43"/>
      <c r="AA36" s="43"/>
      <c r="AB36" s="43"/>
      <c r="AC36" s="43"/>
      <c r="AD36" s="198"/>
      <c r="AE36" s="43"/>
      <c r="AF36" s="43"/>
      <c r="AG36" s="43"/>
      <c r="AH36" s="43"/>
      <c r="AI36" s="43"/>
      <c r="AJ36" s="182"/>
      <c r="AK36" s="182"/>
      <c r="AL36" s="43"/>
      <c r="AM36" s="43"/>
      <c r="AN36" s="43"/>
    </row>
    <row r="37" spans="1:41" ht="15" customHeight="1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43"/>
      <c r="L37" s="182"/>
      <c r="N37" s="176"/>
      <c r="O37" s="118"/>
      <c r="P37" s="182"/>
      <c r="Q37" s="43"/>
      <c r="R37" s="43"/>
      <c r="S37" s="43"/>
      <c r="T37" s="43"/>
      <c r="U37" s="43"/>
      <c r="V37" s="182"/>
      <c r="W37" s="182"/>
      <c r="X37" s="42"/>
      <c r="Y37" s="42"/>
      <c r="Z37" s="43"/>
      <c r="AA37" s="43"/>
      <c r="AB37" s="43"/>
      <c r="AC37" s="197" t="s">
        <v>747</v>
      </c>
      <c r="AD37" s="198"/>
      <c r="AE37" s="43"/>
      <c r="AF37" s="43"/>
      <c r="AG37" s="43"/>
      <c r="AH37" s="43"/>
      <c r="AI37" s="43"/>
      <c r="AJ37" s="182"/>
      <c r="AK37" s="182"/>
      <c r="AL37" s="43"/>
      <c r="AM37" s="43"/>
      <c r="AN37" s="43"/>
    </row>
    <row r="38" spans="1:41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43"/>
      <c r="L38" s="182"/>
      <c r="N38" s="177"/>
      <c r="O38" s="119"/>
      <c r="P38" s="182"/>
      <c r="Q38" s="43"/>
      <c r="R38" s="43"/>
      <c r="S38" s="43"/>
      <c r="T38" s="43"/>
      <c r="U38" s="43"/>
      <c r="V38" s="182"/>
      <c r="W38" s="182"/>
      <c r="X38" s="42"/>
      <c r="Y38" s="42"/>
      <c r="Z38" s="43"/>
      <c r="AA38" s="43"/>
      <c r="AB38" s="43"/>
      <c r="AC38" s="198"/>
      <c r="AD38" s="198"/>
      <c r="AE38" s="43"/>
      <c r="AF38" s="43"/>
      <c r="AG38" s="43"/>
      <c r="AH38" s="43"/>
      <c r="AI38" s="43"/>
      <c r="AJ38" s="182"/>
      <c r="AK38" s="182"/>
      <c r="AL38" s="43"/>
      <c r="AM38" s="43"/>
      <c r="AN38" s="43"/>
    </row>
    <row r="39" spans="1:41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43"/>
      <c r="L39" s="182"/>
      <c r="M39" s="175" t="s">
        <v>730</v>
      </c>
      <c r="N39" s="175" t="s">
        <v>730</v>
      </c>
      <c r="O39" s="119"/>
      <c r="P39" s="182"/>
      <c r="Q39" s="43"/>
      <c r="R39" s="43"/>
      <c r="S39" s="43"/>
      <c r="T39" s="175" t="s">
        <v>730</v>
      </c>
      <c r="U39" s="175" t="s">
        <v>730</v>
      </c>
      <c r="V39" s="182"/>
      <c r="W39" s="182"/>
      <c r="X39" s="42"/>
      <c r="Y39" s="42"/>
      <c r="Z39" s="43"/>
      <c r="AA39" s="175" t="s">
        <v>730</v>
      </c>
      <c r="AB39" s="175" t="s">
        <v>730</v>
      </c>
      <c r="AC39" s="198"/>
      <c r="AD39" s="198"/>
      <c r="AE39" s="43"/>
      <c r="AF39" s="43"/>
      <c r="AG39" s="43"/>
      <c r="AH39" s="175" t="s">
        <v>730</v>
      </c>
      <c r="AI39" s="175" t="s">
        <v>730</v>
      </c>
      <c r="AJ39" s="182"/>
      <c r="AK39" s="182"/>
      <c r="AL39" s="43"/>
      <c r="AM39" s="43"/>
      <c r="AN39" s="175" t="s">
        <v>787</v>
      </c>
      <c r="AO39" s="175"/>
    </row>
    <row r="40" spans="1:41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43"/>
      <c r="L40" s="182"/>
      <c r="M40" s="176"/>
      <c r="N40" s="176"/>
      <c r="O40" s="119"/>
      <c r="P40" s="182"/>
      <c r="Q40" s="43"/>
      <c r="R40" s="43"/>
      <c r="S40" s="43"/>
      <c r="T40" s="176"/>
      <c r="U40" s="176"/>
      <c r="V40" s="182"/>
      <c r="W40" s="182"/>
      <c r="X40" s="43"/>
      <c r="Y40" s="43"/>
      <c r="Z40" s="43"/>
      <c r="AA40" s="176"/>
      <c r="AB40" s="176"/>
      <c r="AC40" s="198"/>
      <c r="AD40" s="198"/>
      <c r="AE40" s="43"/>
      <c r="AF40" s="43"/>
      <c r="AG40" s="43"/>
      <c r="AH40" s="176"/>
      <c r="AI40" s="176"/>
      <c r="AJ40" s="182"/>
      <c r="AK40" s="182"/>
      <c r="AL40" s="43"/>
      <c r="AM40" s="43"/>
      <c r="AN40" s="182"/>
      <c r="AO40" s="176"/>
    </row>
    <row r="41" spans="1:41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43"/>
      <c r="L41" s="182"/>
      <c r="M41" s="176"/>
      <c r="N41" s="176"/>
      <c r="O41" s="121"/>
      <c r="P41" s="182"/>
      <c r="Q41" s="43"/>
      <c r="R41" s="43"/>
      <c r="S41" s="43"/>
      <c r="T41" s="176"/>
      <c r="U41" s="176"/>
      <c r="V41" s="183"/>
      <c r="W41" s="183"/>
      <c r="X41" s="43"/>
      <c r="Y41" s="43"/>
      <c r="Z41" s="43"/>
      <c r="AA41" s="176"/>
      <c r="AB41" s="176"/>
      <c r="AC41" s="198"/>
      <c r="AD41" s="198"/>
      <c r="AE41" s="43"/>
      <c r="AF41" s="43"/>
      <c r="AG41" s="43"/>
      <c r="AH41" s="176"/>
      <c r="AI41" s="176"/>
      <c r="AJ41" s="182"/>
      <c r="AK41" s="182"/>
      <c r="AL41" s="43"/>
      <c r="AM41" s="43"/>
      <c r="AN41" s="182"/>
      <c r="AO41" s="176"/>
    </row>
    <row r="42" spans="1:41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43"/>
      <c r="L42" s="182"/>
      <c r="M42" s="176"/>
      <c r="N42" s="176"/>
      <c r="O42" s="43"/>
      <c r="P42" s="182"/>
      <c r="Q42" s="43"/>
      <c r="R42" s="43"/>
      <c r="S42" s="43"/>
      <c r="T42" s="176"/>
      <c r="U42" s="176"/>
      <c r="V42" s="43"/>
      <c r="W42" s="43"/>
      <c r="X42" s="43"/>
      <c r="Y42" s="43"/>
      <c r="Z42" s="43"/>
      <c r="AA42" s="176"/>
      <c r="AB42" s="176"/>
      <c r="AC42" s="198"/>
      <c r="AD42" s="198"/>
      <c r="AE42" s="43"/>
      <c r="AF42" s="43"/>
      <c r="AG42" s="43"/>
      <c r="AH42" s="176"/>
      <c r="AI42" s="176"/>
      <c r="AJ42" s="182"/>
      <c r="AK42" s="182"/>
      <c r="AL42" s="43"/>
      <c r="AM42" s="43"/>
      <c r="AN42" s="182"/>
      <c r="AO42" s="176"/>
    </row>
    <row r="43" spans="1:41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43"/>
      <c r="L43" s="182"/>
      <c r="M43" s="176"/>
      <c r="N43" s="176"/>
      <c r="O43" s="43"/>
      <c r="P43" s="182"/>
      <c r="Q43" s="43"/>
      <c r="R43" s="43"/>
      <c r="S43" s="43"/>
      <c r="T43" s="176"/>
      <c r="U43" s="176"/>
      <c r="V43" s="43"/>
      <c r="W43" s="43"/>
      <c r="X43" s="43"/>
      <c r="Y43" s="43"/>
      <c r="Z43" s="43"/>
      <c r="AA43" s="176"/>
      <c r="AB43" s="176"/>
      <c r="AC43" s="199"/>
      <c r="AD43" s="199"/>
      <c r="AE43" s="43"/>
      <c r="AF43" s="43"/>
      <c r="AG43" s="43"/>
      <c r="AH43" s="176"/>
      <c r="AI43" s="176"/>
      <c r="AJ43" s="183"/>
      <c r="AK43" s="183"/>
      <c r="AL43" s="43"/>
      <c r="AM43" s="43"/>
      <c r="AN43" s="182"/>
      <c r="AO43" s="176"/>
    </row>
    <row r="44" spans="1:41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43"/>
      <c r="L44" s="182"/>
      <c r="M44" s="176"/>
      <c r="N44" s="176"/>
      <c r="O44" s="43"/>
      <c r="P44" s="182"/>
      <c r="Q44" s="43"/>
      <c r="R44" s="43"/>
      <c r="S44" s="43"/>
      <c r="T44" s="176"/>
      <c r="U44" s="176"/>
      <c r="V44" s="43"/>
      <c r="W44" s="43"/>
      <c r="X44" s="43"/>
      <c r="Y44" s="43"/>
      <c r="Z44" s="43"/>
      <c r="AA44" s="176"/>
      <c r="AB44" s="176"/>
      <c r="AC44" s="43"/>
      <c r="AD44" s="43"/>
      <c r="AE44" s="43"/>
      <c r="AF44" s="43"/>
      <c r="AG44" s="43"/>
      <c r="AH44" s="176"/>
      <c r="AI44" s="176"/>
      <c r="AJ44" s="43"/>
      <c r="AK44" s="43"/>
      <c r="AL44" s="43"/>
      <c r="AM44" s="43"/>
      <c r="AN44" s="119"/>
      <c r="AO44" s="176"/>
    </row>
    <row r="45" spans="1:41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43"/>
      <c r="L45" s="183"/>
      <c r="M45" s="177"/>
      <c r="N45" s="177"/>
      <c r="O45" s="43"/>
      <c r="P45" s="183"/>
      <c r="Q45" s="43"/>
      <c r="R45" s="43"/>
      <c r="S45" s="43"/>
      <c r="T45" s="177"/>
      <c r="U45" s="177"/>
      <c r="V45" s="43"/>
      <c r="W45" s="43"/>
      <c r="X45" s="43"/>
      <c r="Y45" s="43"/>
      <c r="Z45" s="43"/>
      <c r="AA45" s="177"/>
      <c r="AB45" s="177"/>
      <c r="AC45" s="43"/>
      <c r="AD45" s="43"/>
      <c r="AE45" s="43"/>
      <c r="AF45" s="43"/>
      <c r="AG45" s="43"/>
      <c r="AH45" s="177"/>
      <c r="AI45" s="177"/>
      <c r="AJ45" s="43"/>
      <c r="AK45" s="43"/>
      <c r="AL45" s="43"/>
      <c r="AM45" s="43"/>
      <c r="AN45" s="121"/>
      <c r="AO45" s="177"/>
    </row>
    <row r="46" spans="1:41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</row>
    <row r="47" spans="1:41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</row>
    <row r="48" spans="1:41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</row>
    <row r="49" spans="1:40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</row>
    <row r="50" spans="1:40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</row>
    <row r="51" spans="1:40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</row>
    <row r="52" spans="1:40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</row>
    <row r="53" spans="1:40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53">
    <mergeCell ref="O21:O29"/>
    <mergeCell ref="AB39:AB45"/>
    <mergeCell ref="Z23:Z27"/>
    <mergeCell ref="AG23:AG27"/>
    <mergeCell ref="V21:V41"/>
    <mergeCell ref="W21:W41"/>
    <mergeCell ref="X21:X29"/>
    <mergeCell ref="S25:S29"/>
    <mergeCell ref="AN23:AN27"/>
    <mergeCell ref="AC21:AC35"/>
    <mergeCell ref="B32:H32"/>
    <mergeCell ref="B33:H33"/>
    <mergeCell ref="B34:H34"/>
    <mergeCell ref="B35:H35"/>
    <mergeCell ref="L21:L45"/>
    <mergeCell ref="P21:P45"/>
    <mergeCell ref="AH39:AH45"/>
    <mergeCell ref="AI39:AI45"/>
    <mergeCell ref="AD21:AD43"/>
    <mergeCell ref="M39:M45"/>
    <mergeCell ref="N39:N45"/>
    <mergeCell ref="T39:T45"/>
    <mergeCell ref="U39:U45"/>
    <mergeCell ref="AA39:AA45"/>
    <mergeCell ref="D1:J1"/>
    <mergeCell ref="B2:C3"/>
    <mergeCell ref="D2:J3"/>
    <mergeCell ref="B4:J4"/>
    <mergeCell ref="B30:H30"/>
    <mergeCell ref="B36:H36"/>
    <mergeCell ref="B51:H51"/>
    <mergeCell ref="B44:H44"/>
    <mergeCell ref="B45:H45"/>
    <mergeCell ref="B46:H46"/>
    <mergeCell ref="B47:H47"/>
    <mergeCell ref="B48:H48"/>
    <mergeCell ref="B49:H49"/>
    <mergeCell ref="AN39:AN43"/>
    <mergeCell ref="N33:N38"/>
    <mergeCell ref="AO39:AO45"/>
    <mergeCell ref="AC37:AC43"/>
    <mergeCell ref="B50:H50"/>
    <mergeCell ref="B43:H43"/>
    <mergeCell ref="B37:H37"/>
    <mergeCell ref="B38:H38"/>
    <mergeCell ref="B39:H39"/>
    <mergeCell ref="B40:H40"/>
    <mergeCell ref="B41:H41"/>
    <mergeCell ref="AJ21:AJ43"/>
    <mergeCell ref="AK21:AK43"/>
    <mergeCell ref="B42:H42"/>
    <mergeCell ref="B31:H31"/>
    <mergeCell ref="U21:U29"/>
  </mergeCells>
  <conditionalFormatting sqref="K2:AN4">
    <cfRule type="expression" dxfId="30" priority="2">
      <formula>K$4&lt;&gt;""</formula>
    </cfRule>
  </conditionalFormatting>
  <conditionalFormatting sqref="B23:H28">
    <cfRule type="expression" dxfId="29" priority="1">
      <formula>VLOOKUP(DATE(2018,4,B23),feriados,2)&lt;&gt;0</formula>
    </cfRule>
  </conditionalFormatting>
  <hyperlinks>
    <hyperlink ref="B4:I4" r:id="rId1" display="¿Tienes una consulta o comentario?"/>
    <hyperlink ref="B23" location="Abr!K2" display="Abr!K2"/>
    <hyperlink ref="C23" location="Abr!L2" display="Abr!L2"/>
    <hyperlink ref="D23" location="Abr!M2" display="Abr!M2"/>
    <hyperlink ref="E23" location="Abr!N2" display="Abr!N2"/>
    <hyperlink ref="F23" location="Abr!O2" display="Abr!O2"/>
    <hyperlink ref="G23" location="Abr!P2" display="Abr!P2"/>
    <hyperlink ref="H23" location="Abr!Q2" display="Abr!Q2"/>
    <hyperlink ref="B24" location="Abr!R2" display="Abr!R2"/>
    <hyperlink ref="C24" location="Abr!S2" display="Abr!S2"/>
    <hyperlink ref="D24" location="Abr!T2" display="Abr!T2"/>
    <hyperlink ref="E24" location="Abr!U2" display="Abr!U2"/>
    <hyperlink ref="F24" location="Abr!V2" display="Abr!V2"/>
    <hyperlink ref="G24" location="Abr!W2" display="Abr!W2"/>
    <hyperlink ref="H24" location="Abr!X2" display="Abr!X2"/>
    <hyperlink ref="B25" location="Abr!Y2" display="Abr!Y2"/>
    <hyperlink ref="C25" location="Abr!Z2" display="Abr!Z2"/>
    <hyperlink ref="D25" location="Abr!AA2" display="Abr!AA2"/>
    <hyperlink ref="E25" location="Abr!AB2" display="Abr!AB2"/>
    <hyperlink ref="F25" location="Abr!AC2" display="Abr!AC2"/>
    <hyperlink ref="G25" location="Abr!AD2" display="Abr!AD2"/>
    <hyperlink ref="H25" location="Abr!AE2" display="Abr!AE2"/>
    <hyperlink ref="B26" location="Abr!AF2" display="Abr!AF2"/>
    <hyperlink ref="C26" location="Abr!AG2" display="Abr!AG2"/>
    <hyperlink ref="D26" location="Abr!AH2" display="Abr!AH2"/>
    <hyperlink ref="E26" location="Abr!AI2" display="Abr!AI2"/>
    <hyperlink ref="F26" location="Abr!AJ2" display="Abr!AJ2"/>
    <hyperlink ref="G26" location="Abr!AK2" display="Abr!AK2"/>
    <hyperlink ref="H26" location="Abr!AL2" display="Abr!AL2"/>
    <hyperlink ref="B27" location="Abr!AM2" display="Abr!AM2"/>
    <hyperlink ref="C27" location="Abr!AN2" display="Abr!AN2"/>
    <hyperlink ref="B4:J4" r:id="rId2" display="¿Tienes una consulta o comentario?"/>
  </hyperlinks>
  <pageMargins left="0.7" right="0.7" top="0.75" bottom="0.75" header="0.3" footer="0.3"/>
  <pageSetup paperSize="9" orientation="portrait" horizontalDpi="200" verticalDpi="2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zoomScaleNormal="100" workbookViewId="0">
      <pane xSplit="10" ySplit="4" topLeftCell="AG21" activePane="bottomRight" state="frozen"/>
      <selection activeCell="K4" sqref="K4"/>
      <selection pane="topRight" activeCell="K4" sqref="K4"/>
      <selection pane="bottomLeft" activeCell="K4" sqref="K4"/>
      <selection pane="bottomRight" activeCell="AG49" sqref="AG49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1" width="35.7109375" customWidth="1"/>
    <col min="45" max="45" width="11.42578125" customWidth="1"/>
  </cols>
  <sheetData>
    <row r="1" spans="1:41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43221</v>
      </c>
      <c r="L1" s="35">
        <v>43222</v>
      </c>
      <c r="M1" s="35">
        <v>43223</v>
      </c>
      <c r="N1" s="35">
        <v>43224</v>
      </c>
      <c r="O1" s="35">
        <v>43225</v>
      </c>
      <c r="P1" s="35">
        <v>43226</v>
      </c>
      <c r="Q1" s="35">
        <v>43227</v>
      </c>
      <c r="R1" s="35">
        <v>43228</v>
      </c>
      <c r="S1" s="35">
        <v>43229</v>
      </c>
      <c r="T1" s="35">
        <v>43230</v>
      </c>
      <c r="U1" s="35">
        <v>43231</v>
      </c>
      <c r="V1" s="35">
        <v>43232</v>
      </c>
      <c r="W1" s="35">
        <v>43233</v>
      </c>
      <c r="X1" s="35">
        <v>43234</v>
      </c>
      <c r="Y1" s="35">
        <v>43235</v>
      </c>
      <c r="Z1" s="35">
        <v>43236</v>
      </c>
      <c r="AA1" s="35">
        <v>43237</v>
      </c>
      <c r="AB1" s="35">
        <v>43238</v>
      </c>
      <c r="AC1" s="35">
        <v>43239</v>
      </c>
      <c r="AD1" s="35">
        <v>43240</v>
      </c>
      <c r="AE1" s="35">
        <v>43241</v>
      </c>
      <c r="AF1" s="35">
        <v>43242</v>
      </c>
      <c r="AG1" s="35">
        <v>43243</v>
      </c>
      <c r="AH1" s="35">
        <v>43244</v>
      </c>
      <c r="AI1" s="35">
        <v>43245</v>
      </c>
      <c r="AJ1" s="35">
        <v>43246</v>
      </c>
      <c r="AK1" s="35">
        <v>43247</v>
      </c>
      <c r="AL1" s="35">
        <v>43248</v>
      </c>
      <c r="AM1" s="35">
        <v>43249</v>
      </c>
      <c r="AN1" s="35">
        <v>43250</v>
      </c>
      <c r="AO1" s="35">
        <v>43251</v>
      </c>
    </row>
    <row r="2" spans="1:41" ht="36" customHeight="1" x14ac:dyDescent="0.4">
      <c r="A2" s="32"/>
      <c r="B2" s="162" t="s">
        <v>256</v>
      </c>
      <c r="C2" s="163"/>
      <c r="D2" s="166" t="s">
        <v>23</v>
      </c>
      <c r="E2" s="167"/>
      <c r="F2" s="167"/>
      <c r="G2" s="167"/>
      <c r="H2" s="167"/>
      <c r="I2" s="167"/>
      <c r="J2" s="168"/>
      <c r="K2" s="36" t="s">
        <v>257</v>
      </c>
      <c r="L2" s="36" t="s">
        <v>258</v>
      </c>
      <c r="M2" s="36" t="s">
        <v>259</v>
      </c>
      <c r="N2" s="36" t="s">
        <v>260</v>
      </c>
      <c r="O2" s="36" t="s">
        <v>261</v>
      </c>
      <c r="P2" s="37" t="s">
        <v>262</v>
      </c>
      <c r="Q2" s="36" t="s">
        <v>263</v>
      </c>
      <c r="R2" s="36" t="s">
        <v>264</v>
      </c>
      <c r="S2" s="36" t="s">
        <v>265</v>
      </c>
      <c r="T2" s="36" t="s">
        <v>266</v>
      </c>
      <c r="U2" s="36" t="s">
        <v>267</v>
      </c>
      <c r="V2" s="36" t="s">
        <v>268</v>
      </c>
      <c r="W2" s="37" t="s">
        <v>269</v>
      </c>
      <c r="X2" s="36" t="s">
        <v>270</v>
      </c>
      <c r="Y2" s="36" t="s">
        <v>271</v>
      </c>
      <c r="Z2" s="36" t="s">
        <v>272</v>
      </c>
      <c r="AA2" s="36" t="s">
        <v>273</v>
      </c>
      <c r="AB2" s="36" t="s">
        <v>274</v>
      </c>
      <c r="AC2" s="36" t="s">
        <v>275</v>
      </c>
      <c r="AD2" s="37" t="s">
        <v>276</v>
      </c>
      <c r="AE2" s="36" t="s">
        <v>277</v>
      </c>
      <c r="AF2" s="36" t="s">
        <v>278</v>
      </c>
      <c r="AG2" s="36" t="s">
        <v>279</v>
      </c>
      <c r="AH2" s="36" t="s">
        <v>280</v>
      </c>
      <c r="AI2" s="36" t="s">
        <v>281</v>
      </c>
      <c r="AJ2" s="36" t="s">
        <v>282</v>
      </c>
      <c r="AK2" s="37" t="s">
        <v>283</v>
      </c>
      <c r="AL2" s="36" t="s">
        <v>284</v>
      </c>
      <c r="AM2" s="36" t="s">
        <v>285</v>
      </c>
      <c r="AN2" s="36" t="s">
        <v>286</v>
      </c>
      <c r="AO2" s="36" t="s">
        <v>287</v>
      </c>
    </row>
    <row r="3" spans="1:41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288</v>
      </c>
      <c r="L3" s="38" t="s">
        <v>289</v>
      </c>
      <c r="M3" s="38" t="s">
        <v>290</v>
      </c>
      <c r="N3" s="38" t="s">
        <v>291</v>
      </c>
      <c r="O3" s="38" t="s">
        <v>292</v>
      </c>
      <c r="P3" s="38" t="s">
        <v>293</v>
      </c>
      <c r="Q3" s="38" t="s">
        <v>294</v>
      </c>
      <c r="R3" s="38" t="s">
        <v>295</v>
      </c>
      <c r="S3" s="38" t="s">
        <v>296</v>
      </c>
      <c r="T3" s="38" t="s">
        <v>297</v>
      </c>
      <c r="U3" s="38" t="s">
        <v>298</v>
      </c>
      <c r="V3" s="38" t="s">
        <v>299</v>
      </c>
      <c r="W3" s="38" t="s">
        <v>300</v>
      </c>
      <c r="X3" s="38" t="s">
        <v>301</v>
      </c>
      <c r="Y3" s="38" t="s">
        <v>302</v>
      </c>
      <c r="Z3" s="38" t="s">
        <v>303</v>
      </c>
      <c r="AA3" s="38" t="s">
        <v>304</v>
      </c>
      <c r="AB3" s="38" t="s">
        <v>305</v>
      </c>
      <c r="AC3" s="38" t="s">
        <v>306</v>
      </c>
      <c r="AD3" s="38" t="s">
        <v>307</v>
      </c>
      <c r="AE3" s="38" t="s">
        <v>308</v>
      </c>
      <c r="AF3" s="38" t="s">
        <v>309</v>
      </c>
      <c r="AG3" s="38" t="s">
        <v>310</v>
      </c>
      <c r="AH3" s="38" t="s">
        <v>311</v>
      </c>
      <c r="AI3" s="38" t="s">
        <v>312</v>
      </c>
      <c r="AJ3" s="38" t="s">
        <v>313</v>
      </c>
      <c r="AK3" s="38" t="s">
        <v>314</v>
      </c>
      <c r="AL3" s="38" t="s">
        <v>315</v>
      </c>
      <c r="AM3" s="38" t="s">
        <v>316</v>
      </c>
      <c r="AN3" s="38" t="s">
        <v>317</v>
      </c>
      <c r="AO3" s="38" t="s">
        <v>318</v>
      </c>
    </row>
    <row r="4" spans="1:41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O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/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  <c r="AO4" s="54" t="str">
        <f t="shared" si="0"/>
        <v/>
      </c>
    </row>
    <row r="5" spans="1:41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</row>
    <row r="7" spans="1:41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</row>
    <row r="8" spans="1:41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spans="1:41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</row>
    <row r="10" spans="1:41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pans="1:41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41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</row>
    <row r="13" spans="1:41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</row>
    <row r="14" spans="1:41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</row>
    <row r="15" spans="1:41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spans="1:41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spans="1:41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spans="1:41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1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</row>
    <row r="20" spans="1:41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</row>
    <row r="21" spans="1:4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3"/>
      <c r="L21" s="43"/>
      <c r="M21" s="43"/>
      <c r="N21" s="43"/>
      <c r="O21" s="43"/>
      <c r="P21" s="43"/>
      <c r="Q21" s="43"/>
      <c r="R21" s="43"/>
      <c r="S21" s="181" t="s">
        <v>743</v>
      </c>
      <c r="T21" s="181" t="s">
        <v>744</v>
      </c>
      <c r="U21" s="181" t="s">
        <v>744</v>
      </c>
      <c r="V21" s="43"/>
      <c r="W21" s="43"/>
      <c r="X21" s="43"/>
      <c r="Y21" s="42"/>
      <c r="Z21" s="43"/>
      <c r="AA21" s="43"/>
      <c r="AB21" s="43"/>
      <c r="AC21" s="43"/>
      <c r="AD21" s="43"/>
      <c r="AE21" s="43"/>
      <c r="AF21" s="43"/>
      <c r="AG21" s="129"/>
      <c r="AH21" s="213" t="s">
        <v>784</v>
      </c>
      <c r="AI21" s="175" t="s">
        <v>774</v>
      </c>
      <c r="AJ21" s="43"/>
      <c r="AK21" s="43"/>
      <c r="AL21" s="43"/>
      <c r="AM21" s="43"/>
      <c r="AN21" s="43"/>
      <c r="AO21" s="43"/>
    </row>
    <row r="22" spans="1:41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3"/>
      <c r="L22" s="42"/>
      <c r="M22" s="42"/>
      <c r="N22" s="43"/>
      <c r="O22" s="43"/>
      <c r="P22" s="43"/>
      <c r="Q22" s="43"/>
      <c r="R22" s="43"/>
      <c r="S22" s="176"/>
      <c r="T22" s="176"/>
      <c r="U22" s="176"/>
      <c r="V22" s="43"/>
      <c r="W22" s="43"/>
      <c r="X22" s="43"/>
      <c r="Y22" s="42"/>
      <c r="Z22" s="43"/>
      <c r="AA22" s="43"/>
      <c r="AB22" s="43"/>
      <c r="AC22" s="43"/>
      <c r="AD22" s="43"/>
      <c r="AE22" s="43"/>
      <c r="AF22" s="43"/>
      <c r="AG22" s="129"/>
      <c r="AH22" s="214"/>
      <c r="AI22" s="176"/>
      <c r="AJ22" s="43"/>
      <c r="AK22" s="43"/>
      <c r="AL22" s="43"/>
      <c r="AM22" s="43"/>
      <c r="AN22" s="43"/>
      <c r="AO22" s="43"/>
    </row>
    <row r="23" spans="1:41" x14ac:dyDescent="0.25">
      <c r="A23" s="32"/>
      <c r="B23" s="45"/>
      <c r="C23" s="46"/>
      <c r="D23" s="46">
        <v>1</v>
      </c>
      <c r="E23" s="46">
        <v>2</v>
      </c>
      <c r="F23" s="46">
        <v>3</v>
      </c>
      <c r="G23" s="46">
        <v>4</v>
      </c>
      <c r="H23" s="46">
        <v>5</v>
      </c>
      <c r="I23" s="32"/>
      <c r="J23" s="40">
        <v>0.375</v>
      </c>
      <c r="K23" s="43"/>
      <c r="L23" s="42"/>
      <c r="M23" s="42"/>
      <c r="N23" s="43"/>
      <c r="O23" s="43"/>
      <c r="P23" s="43"/>
      <c r="Q23" s="181" t="s">
        <v>751</v>
      </c>
      <c r="R23" s="43"/>
      <c r="S23" s="176"/>
      <c r="T23" s="176"/>
      <c r="U23" s="176"/>
      <c r="V23" s="43"/>
      <c r="W23" s="43"/>
      <c r="X23" s="181" t="s">
        <v>751</v>
      </c>
      <c r="Y23" s="42"/>
      <c r="Z23" s="43"/>
      <c r="AA23" s="43"/>
      <c r="AB23" s="43"/>
      <c r="AC23" s="43"/>
      <c r="AD23" s="43"/>
      <c r="AE23" s="181" t="s">
        <v>751</v>
      </c>
      <c r="AF23" s="43"/>
      <c r="AG23" s="129"/>
      <c r="AH23" s="214"/>
      <c r="AI23" s="176"/>
      <c r="AJ23" s="43"/>
      <c r="AK23" s="43"/>
      <c r="AL23" s="181" t="s">
        <v>751</v>
      </c>
      <c r="AM23" s="43"/>
      <c r="AN23" s="43"/>
      <c r="AO23" s="43"/>
    </row>
    <row r="24" spans="1:41" x14ac:dyDescent="0.25">
      <c r="A24" s="32"/>
      <c r="B24" s="47">
        <v>6</v>
      </c>
      <c r="C24" s="46">
        <v>7</v>
      </c>
      <c r="D24" s="46">
        <v>8</v>
      </c>
      <c r="E24" s="46">
        <v>9</v>
      </c>
      <c r="F24" s="46">
        <v>10</v>
      </c>
      <c r="G24" s="46">
        <v>11</v>
      </c>
      <c r="H24" s="46">
        <v>12</v>
      </c>
      <c r="I24" s="32"/>
      <c r="J24" s="40">
        <v>0.39583333333333298</v>
      </c>
      <c r="K24" s="42"/>
      <c r="L24" s="42"/>
      <c r="M24" s="42"/>
      <c r="N24" s="42"/>
      <c r="O24" s="42"/>
      <c r="P24" s="42"/>
      <c r="Q24" s="176"/>
      <c r="R24" s="42"/>
      <c r="S24" s="176"/>
      <c r="T24" s="176"/>
      <c r="U24" s="176"/>
      <c r="V24" s="42"/>
      <c r="W24" s="42"/>
      <c r="X24" s="176"/>
      <c r="Y24" s="42"/>
      <c r="Z24" s="42"/>
      <c r="AA24" s="42"/>
      <c r="AB24" s="42"/>
      <c r="AC24" s="42"/>
      <c r="AD24" s="42"/>
      <c r="AE24" s="176"/>
      <c r="AF24" s="42"/>
      <c r="AG24" s="129"/>
      <c r="AH24" s="214"/>
      <c r="AI24" s="176"/>
      <c r="AJ24" s="42"/>
      <c r="AK24" s="42"/>
      <c r="AL24" s="176"/>
      <c r="AM24" s="42"/>
      <c r="AN24" s="42"/>
      <c r="AO24" s="42"/>
    </row>
    <row r="25" spans="1:41" x14ac:dyDescent="0.25">
      <c r="A25" s="32"/>
      <c r="B25" s="52">
        <v>13</v>
      </c>
      <c r="C25" s="46">
        <v>14</v>
      </c>
      <c r="D25" s="46">
        <v>15</v>
      </c>
      <c r="E25" s="46">
        <v>16</v>
      </c>
      <c r="F25" s="46">
        <v>17</v>
      </c>
      <c r="G25" s="46">
        <v>18</v>
      </c>
      <c r="H25" s="46">
        <v>19</v>
      </c>
      <c r="I25" s="32"/>
      <c r="J25" s="40">
        <v>0.41666666666666702</v>
      </c>
      <c r="K25" s="42"/>
      <c r="L25" s="42"/>
      <c r="M25" s="42"/>
      <c r="N25" s="42"/>
      <c r="O25" s="42"/>
      <c r="P25" s="42"/>
      <c r="Q25" s="176"/>
      <c r="R25" s="42"/>
      <c r="S25" s="176"/>
      <c r="T25" s="176"/>
      <c r="U25" s="176"/>
      <c r="V25" s="42"/>
      <c r="W25" s="42"/>
      <c r="X25" s="176"/>
      <c r="Y25" s="42"/>
      <c r="Z25" s="42"/>
      <c r="AA25" s="42"/>
      <c r="AB25" s="42"/>
      <c r="AC25" s="42"/>
      <c r="AD25" s="42"/>
      <c r="AE25" s="176"/>
      <c r="AF25" s="42"/>
      <c r="AG25" s="129"/>
      <c r="AH25" s="214"/>
      <c r="AI25" s="176"/>
      <c r="AJ25" s="42"/>
      <c r="AK25" s="42"/>
      <c r="AL25" s="176"/>
      <c r="AM25" s="42"/>
      <c r="AN25" s="42"/>
      <c r="AO25" s="42"/>
    </row>
    <row r="26" spans="1:41" x14ac:dyDescent="0.25">
      <c r="A26" s="32"/>
      <c r="B26" s="52">
        <v>20</v>
      </c>
      <c r="C26" s="46">
        <v>21</v>
      </c>
      <c r="D26" s="46">
        <v>22</v>
      </c>
      <c r="E26" s="46">
        <v>23</v>
      </c>
      <c r="F26" s="46">
        <v>24</v>
      </c>
      <c r="G26" s="46">
        <v>25</v>
      </c>
      <c r="H26" s="46">
        <v>26</v>
      </c>
      <c r="I26" s="32"/>
      <c r="J26" s="40">
        <v>0.4375</v>
      </c>
      <c r="K26" s="42"/>
      <c r="L26" s="42"/>
      <c r="M26" s="42"/>
      <c r="N26" s="42"/>
      <c r="O26" s="42"/>
      <c r="P26" s="42"/>
      <c r="Q26" s="176"/>
      <c r="R26" s="42"/>
      <c r="S26" s="176"/>
      <c r="T26" s="176"/>
      <c r="U26" s="176"/>
      <c r="V26" s="42"/>
      <c r="W26" s="42"/>
      <c r="X26" s="176"/>
      <c r="Y26" s="42"/>
      <c r="Z26" s="42"/>
      <c r="AA26" s="42"/>
      <c r="AB26" s="42"/>
      <c r="AC26" s="42"/>
      <c r="AD26" s="42"/>
      <c r="AE26" s="176"/>
      <c r="AF26" s="42"/>
      <c r="AG26" s="129"/>
      <c r="AH26" s="214"/>
      <c r="AI26" s="176"/>
      <c r="AJ26" s="42"/>
      <c r="AK26" s="42"/>
      <c r="AL26" s="176"/>
      <c r="AM26" s="42"/>
      <c r="AN26" s="42"/>
      <c r="AO26" s="42"/>
    </row>
    <row r="27" spans="1:41" x14ac:dyDescent="0.25">
      <c r="A27" s="32"/>
      <c r="B27" s="52">
        <v>27</v>
      </c>
      <c r="C27" s="46">
        <v>28</v>
      </c>
      <c r="D27" s="55">
        <v>29</v>
      </c>
      <c r="E27" s="55">
        <v>30</v>
      </c>
      <c r="F27" s="55">
        <v>31</v>
      </c>
      <c r="G27" s="56"/>
      <c r="H27" s="56"/>
      <c r="I27" s="32"/>
      <c r="J27" s="40">
        <v>0.45833333333333298</v>
      </c>
      <c r="K27" s="42"/>
      <c r="L27" s="42"/>
      <c r="M27" s="42"/>
      <c r="N27" s="42"/>
      <c r="O27" s="42"/>
      <c r="P27" s="42"/>
      <c r="Q27" s="177"/>
      <c r="R27" s="42"/>
      <c r="S27" s="176"/>
      <c r="T27" s="176"/>
      <c r="U27" s="176"/>
      <c r="V27" s="42"/>
      <c r="W27" s="42"/>
      <c r="X27" s="177"/>
      <c r="Y27" s="42"/>
      <c r="Z27" s="42"/>
      <c r="AA27" s="42"/>
      <c r="AB27" s="42"/>
      <c r="AC27" s="42"/>
      <c r="AD27" s="42"/>
      <c r="AE27" s="177"/>
      <c r="AF27" s="42"/>
      <c r="AG27" s="129"/>
      <c r="AH27" s="214"/>
      <c r="AI27" s="176"/>
      <c r="AJ27" s="42"/>
      <c r="AK27" s="42"/>
      <c r="AL27" s="177"/>
      <c r="AM27" s="42"/>
      <c r="AN27" s="42"/>
      <c r="AO27" s="42"/>
    </row>
    <row r="28" spans="1:41" x14ac:dyDescent="0.25">
      <c r="A28" s="32"/>
      <c r="B28" s="53"/>
      <c r="C28" s="46"/>
      <c r="D28" s="46"/>
      <c r="E28" s="46"/>
      <c r="F28" s="46"/>
      <c r="G28" s="46"/>
      <c r="H28" s="46"/>
      <c r="I28" s="32"/>
      <c r="J28" s="40">
        <v>0.47916666666666702</v>
      </c>
      <c r="K28" s="42"/>
      <c r="L28" s="42"/>
      <c r="M28" s="42"/>
      <c r="N28" s="42"/>
      <c r="O28" s="42"/>
      <c r="P28" s="42"/>
      <c r="Q28" s="42"/>
      <c r="R28" s="42"/>
      <c r="S28" s="176"/>
      <c r="T28" s="176"/>
      <c r="U28" s="176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129"/>
      <c r="AH28" s="214"/>
      <c r="AI28" s="176"/>
      <c r="AJ28" s="42"/>
      <c r="AK28" s="42"/>
      <c r="AL28" s="42"/>
      <c r="AM28" s="42"/>
      <c r="AN28" s="42"/>
      <c r="AO28" s="42"/>
    </row>
    <row r="29" spans="1:41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42"/>
      <c r="M29" s="42"/>
      <c r="N29" s="42"/>
      <c r="O29" s="42"/>
      <c r="P29" s="42"/>
      <c r="Q29" s="42"/>
      <c r="R29" s="42"/>
      <c r="S29" s="176"/>
      <c r="T29" s="176"/>
      <c r="U29" s="176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129"/>
      <c r="AH29" s="214"/>
      <c r="AI29" s="176"/>
      <c r="AJ29" s="42"/>
      <c r="AK29" s="42"/>
      <c r="AL29" s="42"/>
      <c r="AM29" s="42"/>
      <c r="AN29" s="42"/>
      <c r="AO29" s="42"/>
    </row>
    <row r="30" spans="1:41" x14ac:dyDescent="0.25">
      <c r="A30" s="32"/>
      <c r="B30" s="172" t="s">
        <v>319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2"/>
      <c r="L30" s="42"/>
      <c r="M30" s="42"/>
      <c r="N30" s="42"/>
      <c r="O30" s="42"/>
      <c r="P30" s="42"/>
      <c r="Q30" s="42"/>
      <c r="R30" s="42"/>
      <c r="S30" s="176"/>
      <c r="T30" s="176"/>
      <c r="U30" s="176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129"/>
      <c r="AH30" s="214"/>
      <c r="AI30" s="176"/>
      <c r="AJ30" s="42"/>
      <c r="AK30" s="42"/>
      <c r="AL30" s="42"/>
      <c r="AM30" s="42"/>
      <c r="AN30" s="42"/>
      <c r="AO30" s="42"/>
    </row>
    <row r="31" spans="1:41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3"/>
      <c r="L31" s="42"/>
      <c r="M31" s="42"/>
      <c r="N31" s="43"/>
      <c r="O31" s="43"/>
      <c r="P31" s="43"/>
      <c r="Q31" s="43"/>
      <c r="R31" s="43"/>
      <c r="S31" s="176"/>
      <c r="T31" s="176"/>
      <c r="U31" s="176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129"/>
      <c r="AH31" s="214"/>
      <c r="AI31" s="176"/>
      <c r="AJ31" s="43"/>
      <c r="AK31" s="43"/>
      <c r="AL31" s="43"/>
      <c r="AM31" s="43"/>
      <c r="AN31" s="43"/>
      <c r="AO31" s="43"/>
    </row>
    <row r="32" spans="1:41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3"/>
      <c r="L32" s="42"/>
      <c r="M32" s="42"/>
      <c r="N32" s="43"/>
      <c r="O32" s="43"/>
      <c r="P32" s="43"/>
      <c r="Q32" s="43"/>
      <c r="R32" s="43"/>
      <c r="S32" s="176"/>
      <c r="T32" s="176"/>
      <c r="U32" s="176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129"/>
      <c r="AH32" s="214"/>
      <c r="AI32" s="176"/>
      <c r="AJ32" s="43"/>
      <c r="AK32" s="43"/>
      <c r="AL32" s="43"/>
      <c r="AM32" s="43"/>
      <c r="AN32" s="43"/>
      <c r="AO32" s="43"/>
    </row>
    <row r="33" spans="1:41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42"/>
      <c r="M33" s="43"/>
      <c r="N33" s="43"/>
      <c r="O33" s="43"/>
      <c r="P33" s="43"/>
      <c r="Q33" s="43"/>
      <c r="R33" s="43"/>
      <c r="S33" s="176"/>
      <c r="T33" s="176"/>
      <c r="U33" s="176"/>
      <c r="V33" s="43"/>
      <c r="W33" s="43"/>
      <c r="X33" s="43"/>
      <c r="Y33" s="43"/>
      <c r="Z33" s="43"/>
      <c r="AA33" s="43"/>
      <c r="AB33" s="175" t="s">
        <v>773</v>
      </c>
      <c r="AC33" s="43"/>
      <c r="AD33" s="43"/>
      <c r="AE33" s="43"/>
      <c r="AF33" s="43"/>
      <c r="AG33" s="129"/>
      <c r="AH33" s="214"/>
      <c r="AI33" s="176"/>
      <c r="AJ33" s="43"/>
      <c r="AK33" s="43"/>
      <c r="AL33" s="43"/>
      <c r="AM33" s="43"/>
      <c r="AN33" s="43"/>
      <c r="AO33" s="43"/>
    </row>
    <row r="34" spans="1:41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42"/>
      <c r="M34" s="43"/>
      <c r="N34" s="43"/>
      <c r="O34" s="43"/>
      <c r="P34" s="43"/>
      <c r="Q34" s="43"/>
      <c r="R34" s="43"/>
      <c r="S34" s="176"/>
      <c r="T34" s="176"/>
      <c r="U34" s="176"/>
      <c r="V34" s="43"/>
      <c r="W34" s="43"/>
      <c r="X34" s="43"/>
      <c r="Y34" s="43"/>
      <c r="Z34" s="43"/>
      <c r="AA34" s="43"/>
      <c r="AB34" s="182"/>
      <c r="AC34" s="43"/>
      <c r="AD34" s="43"/>
      <c r="AE34" s="43"/>
      <c r="AF34" s="43"/>
      <c r="AG34" s="129"/>
      <c r="AH34" s="214"/>
      <c r="AI34" s="176"/>
      <c r="AJ34" s="43"/>
      <c r="AK34" s="43"/>
      <c r="AL34" s="43"/>
      <c r="AM34" s="43"/>
      <c r="AN34" s="43"/>
      <c r="AO34" s="43"/>
    </row>
    <row r="35" spans="1:41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43"/>
      <c r="L35" s="42"/>
      <c r="M35" s="43"/>
      <c r="N35" s="43"/>
      <c r="O35" s="43"/>
      <c r="P35" s="43"/>
      <c r="Q35" s="43"/>
      <c r="R35" s="43"/>
      <c r="S35" s="176"/>
      <c r="T35" s="176"/>
      <c r="U35" s="176"/>
      <c r="V35" s="43"/>
      <c r="W35" s="43"/>
      <c r="X35" s="43"/>
      <c r="Y35" s="43"/>
      <c r="Z35" s="43"/>
      <c r="AA35" s="43"/>
      <c r="AB35" s="182"/>
      <c r="AC35" s="43"/>
      <c r="AD35" s="43"/>
      <c r="AE35" s="43"/>
      <c r="AF35" s="43"/>
      <c r="AG35" s="129"/>
      <c r="AH35" s="214"/>
      <c r="AI35" s="176"/>
      <c r="AJ35" s="43"/>
      <c r="AK35" s="43"/>
      <c r="AL35" s="43"/>
      <c r="AM35" s="43"/>
      <c r="AN35" s="43"/>
      <c r="AO35" s="43"/>
    </row>
    <row r="36" spans="1:41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43"/>
      <c r="L36" s="43"/>
      <c r="M36" s="43"/>
      <c r="N36" s="43"/>
      <c r="O36" s="43"/>
      <c r="P36" s="43"/>
      <c r="Q36" s="43"/>
      <c r="R36" s="43"/>
      <c r="S36" s="176"/>
      <c r="T36" s="176"/>
      <c r="U36" s="176"/>
      <c r="V36" s="43"/>
      <c r="W36" s="43"/>
      <c r="X36" s="43"/>
      <c r="Y36" s="43"/>
      <c r="Z36" s="43"/>
      <c r="AA36" s="43"/>
      <c r="AB36" s="182"/>
      <c r="AC36" s="43"/>
      <c r="AD36" s="43"/>
      <c r="AE36" s="43"/>
      <c r="AF36" s="43"/>
      <c r="AG36" s="129"/>
      <c r="AH36" s="214"/>
      <c r="AI36" s="176"/>
      <c r="AJ36" s="43"/>
      <c r="AK36" s="43"/>
      <c r="AL36" s="43"/>
      <c r="AM36" s="43"/>
      <c r="AN36" s="43"/>
      <c r="AO36" s="43"/>
    </row>
    <row r="37" spans="1:41" ht="15" customHeight="1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43"/>
      <c r="L37" s="43"/>
      <c r="M37" s="175" t="s">
        <v>740</v>
      </c>
      <c r="N37" s="43"/>
      <c r="O37" s="43"/>
      <c r="P37" s="43"/>
      <c r="Q37" s="43"/>
      <c r="R37" s="43"/>
      <c r="S37" s="177"/>
      <c r="T37" s="176"/>
      <c r="U37" s="176"/>
      <c r="V37" s="43"/>
      <c r="W37" s="43"/>
      <c r="X37" s="43"/>
      <c r="Y37" s="43"/>
      <c r="Z37" s="43"/>
      <c r="AA37" s="197" t="s">
        <v>747</v>
      </c>
      <c r="AB37" s="182"/>
      <c r="AC37" s="43"/>
      <c r="AD37" s="43"/>
      <c r="AE37" s="43"/>
      <c r="AF37" s="43"/>
      <c r="AG37" s="129"/>
      <c r="AH37" s="214"/>
      <c r="AI37" s="176"/>
      <c r="AJ37" s="43"/>
      <c r="AK37" s="43"/>
      <c r="AL37" s="43"/>
      <c r="AM37" s="43"/>
      <c r="AN37" s="43"/>
      <c r="AO37" s="175" t="s">
        <v>740</v>
      </c>
    </row>
    <row r="38" spans="1:41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43"/>
      <c r="L38" s="43"/>
      <c r="M38" s="176"/>
      <c r="N38" s="43"/>
      <c r="O38" s="43"/>
      <c r="P38" s="43"/>
      <c r="Q38" s="43"/>
      <c r="R38" s="43"/>
      <c r="S38" s="43"/>
      <c r="T38" s="176"/>
      <c r="U38" s="176"/>
      <c r="V38" s="43"/>
      <c r="W38" s="43"/>
      <c r="X38" s="43"/>
      <c r="Y38" s="43"/>
      <c r="Z38" s="43"/>
      <c r="AA38" s="198"/>
      <c r="AB38" s="182"/>
      <c r="AC38" s="43"/>
      <c r="AD38" s="43"/>
      <c r="AE38" s="43"/>
      <c r="AF38" s="43"/>
      <c r="AG38" s="129"/>
      <c r="AH38" s="214"/>
      <c r="AI38" s="176"/>
      <c r="AJ38" s="43"/>
      <c r="AK38" s="43"/>
      <c r="AL38" s="43"/>
      <c r="AM38" s="43"/>
      <c r="AN38" s="43"/>
      <c r="AO38" s="176"/>
    </row>
    <row r="39" spans="1:41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175" t="s">
        <v>730</v>
      </c>
      <c r="L39" s="175" t="s">
        <v>730</v>
      </c>
      <c r="M39" s="176"/>
      <c r="N39" s="43"/>
      <c r="O39" s="43"/>
      <c r="P39" s="43"/>
      <c r="Q39" s="43"/>
      <c r="R39" s="175" t="s">
        <v>730</v>
      </c>
      <c r="S39" s="175" t="s">
        <v>730</v>
      </c>
      <c r="T39" s="176"/>
      <c r="U39" s="176"/>
      <c r="V39" s="43"/>
      <c r="W39" s="43"/>
      <c r="X39" s="43"/>
      <c r="Y39" s="175" t="s">
        <v>730</v>
      </c>
      <c r="Z39" s="175" t="s">
        <v>730</v>
      </c>
      <c r="AA39" s="198"/>
      <c r="AB39" s="182"/>
      <c r="AC39" s="43"/>
      <c r="AD39" s="43"/>
      <c r="AE39" s="43"/>
      <c r="AF39" s="175" t="s">
        <v>730</v>
      </c>
      <c r="AG39" s="175" t="s">
        <v>730</v>
      </c>
      <c r="AH39" s="214"/>
      <c r="AI39" s="176"/>
      <c r="AJ39" s="43"/>
      <c r="AK39" s="43"/>
      <c r="AL39" s="175" t="s">
        <v>730</v>
      </c>
      <c r="AM39" s="175" t="s">
        <v>730</v>
      </c>
      <c r="AN39" s="43"/>
      <c r="AO39" s="176"/>
    </row>
    <row r="40" spans="1:41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176"/>
      <c r="L40" s="176"/>
      <c r="M40" s="176"/>
      <c r="N40" s="43"/>
      <c r="O40" s="43"/>
      <c r="P40" s="43"/>
      <c r="Q40" s="43"/>
      <c r="R40" s="176"/>
      <c r="S40" s="176"/>
      <c r="T40" s="176"/>
      <c r="U40" s="176"/>
      <c r="V40" s="43"/>
      <c r="W40" s="43"/>
      <c r="X40" s="43"/>
      <c r="Y40" s="176"/>
      <c r="Z40" s="176"/>
      <c r="AA40" s="198"/>
      <c r="AB40" s="182"/>
      <c r="AC40" s="43"/>
      <c r="AD40" s="43"/>
      <c r="AE40" s="43"/>
      <c r="AF40" s="176"/>
      <c r="AG40" s="176"/>
      <c r="AH40" s="214"/>
      <c r="AI40" s="176"/>
      <c r="AJ40" s="43"/>
      <c r="AK40" s="43"/>
      <c r="AL40" s="176"/>
      <c r="AM40" s="176"/>
      <c r="AN40" s="43"/>
      <c r="AO40" s="176"/>
    </row>
    <row r="41" spans="1:41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176"/>
      <c r="L41" s="176"/>
      <c r="M41" s="177"/>
      <c r="N41" s="43"/>
      <c r="O41" s="43"/>
      <c r="P41" s="43"/>
      <c r="Q41" s="43"/>
      <c r="R41" s="176"/>
      <c r="S41" s="176"/>
      <c r="T41" s="177"/>
      <c r="U41" s="177"/>
      <c r="V41" s="43"/>
      <c r="W41" s="43"/>
      <c r="X41" s="43"/>
      <c r="Y41" s="176"/>
      <c r="Z41" s="176"/>
      <c r="AA41" s="198"/>
      <c r="AB41" s="183"/>
      <c r="AC41" s="43"/>
      <c r="AD41" s="43"/>
      <c r="AE41" s="43"/>
      <c r="AF41" s="176"/>
      <c r="AG41" s="176"/>
      <c r="AH41" s="215"/>
      <c r="AI41" s="176"/>
      <c r="AJ41" s="43"/>
      <c r="AK41" s="43"/>
      <c r="AL41" s="176"/>
      <c r="AM41" s="176"/>
      <c r="AN41" s="43"/>
      <c r="AO41" s="177"/>
    </row>
    <row r="42" spans="1:41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176"/>
      <c r="L42" s="176"/>
      <c r="M42" s="43"/>
      <c r="N42" s="43"/>
      <c r="O42" s="43"/>
      <c r="P42" s="43"/>
      <c r="Q42" s="43"/>
      <c r="R42" s="176"/>
      <c r="S42" s="176"/>
      <c r="T42" s="43"/>
      <c r="U42" s="43"/>
      <c r="V42" s="43"/>
      <c r="W42" s="43"/>
      <c r="X42" s="43"/>
      <c r="Y42" s="176"/>
      <c r="Z42" s="176"/>
      <c r="AA42" s="198"/>
      <c r="AB42" s="43"/>
      <c r="AC42" s="43"/>
      <c r="AD42" s="43"/>
      <c r="AE42" s="43"/>
      <c r="AF42" s="176"/>
      <c r="AG42" s="176"/>
      <c r="AH42" s="43"/>
      <c r="AI42" s="176"/>
      <c r="AJ42" s="43"/>
      <c r="AK42" s="43"/>
      <c r="AL42" s="176"/>
      <c r="AM42" s="176"/>
      <c r="AN42" s="43"/>
      <c r="AO42" s="43"/>
    </row>
    <row r="43" spans="1:41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176"/>
      <c r="L43" s="176"/>
      <c r="M43" s="43"/>
      <c r="N43" s="43"/>
      <c r="O43" s="43"/>
      <c r="P43" s="43"/>
      <c r="Q43" s="43"/>
      <c r="R43" s="176"/>
      <c r="S43" s="176"/>
      <c r="T43" s="43"/>
      <c r="U43" s="43"/>
      <c r="V43" s="43"/>
      <c r="W43" s="43"/>
      <c r="X43" s="43"/>
      <c r="Y43" s="176"/>
      <c r="Z43" s="176"/>
      <c r="AA43" s="199"/>
      <c r="AB43" s="43"/>
      <c r="AC43" s="43"/>
      <c r="AD43" s="43"/>
      <c r="AE43" s="43"/>
      <c r="AF43" s="176"/>
      <c r="AG43" s="176"/>
      <c r="AH43" s="43"/>
      <c r="AI43" s="176"/>
      <c r="AJ43" s="43"/>
      <c r="AK43" s="43"/>
      <c r="AL43" s="176"/>
      <c r="AM43" s="176"/>
      <c r="AN43" s="43"/>
      <c r="AO43" s="43"/>
    </row>
    <row r="44" spans="1:41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176"/>
      <c r="L44" s="176"/>
      <c r="M44" s="43"/>
      <c r="N44" s="43"/>
      <c r="O44" s="43"/>
      <c r="P44" s="43"/>
      <c r="Q44" s="43"/>
      <c r="R44" s="176"/>
      <c r="S44" s="176"/>
      <c r="T44" s="43"/>
      <c r="U44" s="43"/>
      <c r="V44" s="43"/>
      <c r="W44" s="43"/>
      <c r="X44" s="43"/>
      <c r="Y44" s="176"/>
      <c r="Z44" s="176"/>
      <c r="AA44" s="43"/>
      <c r="AB44" s="43"/>
      <c r="AC44" s="43"/>
      <c r="AD44" s="43"/>
      <c r="AE44" s="43"/>
      <c r="AF44" s="176"/>
      <c r="AG44" s="176"/>
      <c r="AH44" s="43"/>
      <c r="AI44" s="176"/>
      <c r="AJ44" s="43"/>
      <c r="AK44" s="43"/>
      <c r="AL44" s="176"/>
      <c r="AM44" s="176"/>
      <c r="AN44" s="43"/>
      <c r="AO44" s="43"/>
    </row>
    <row r="45" spans="1:41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177"/>
      <c r="L45" s="177"/>
      <c r="M45" s="43"/>
      <c r="N45" s="43"/>
      <c r="O45" s="43"/>
      <c r="P45" s="43"/>
      <c r="Q45" s="43"/>
      <c r="R45" s="177"/>
      <c r="S45" s="177"/>
      <c r="T45" s="43"/>
      <c r="U45" s="43"/>
      <c r="V45" s="43"/>
      <c r="W45" s="43"/>
      <c r="X45" s="43"/>
      <c r="Y45" s="177"/>
      <c r="Z45" s="177"/>
      <c r="AA45" s="43"/>
      <c r="AB45" s="43"/>
      <c r="AC45" s="43"/>
      <c r="AD45" s="43"/>
      <c r="AE45" s="43"/>
      <c r="AF45" s="177"/>
      <c r="AG45" s="177"/>
      <c r="AH45" s="43"/>
      <c r="AI45" s="176"/>
      <c r="AJ45" s="43"/>
      <c r="AK45" s="43"/>
      <c r="AL45" s="177"/>
      <c r="AM45" s="177"/>
      <c r="AN45" s="43"/>
      <c r="AO45" s="43"/>
    </row>
    <row r="46" spans="1:41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177"/>
      <c r="AJ46" s="43"/>
      <c r="AK46" s="43"/>
      <c r="AL46" s="43"/>
      <c r="AM46" s="43"/>
      <c r="AN46" s="43"/>
      <c r="AO46" s="43"/>
    </row>
    <row r="47" spans="1:41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49"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  <mergeCell ref="K39:K45"/>
    <mergeCell ref="L39:L45"/>
    <mergeCell ref="R39:R45"/>
    <mergeCell ref="S39:S45"/>
    <mergeCell ref="Y39:Y45"/>
    <mergeCell ref="M37:M41"/>
    <mergeCell ref="S21:S37"/>
    <mergeCell ref="T21:T41"/>
    <mergeCell ref="U21:U41"/>
    <mergeCell ref="Q23:Q27"/>
    <mergeCell ref="X23:X27"/>
    <mergeCell ref="AO37:AO41"/>
    <mergeCell ref="Z39:Z45"/>
    <mergeCell ref="AF39:AF45"/>
    <mergeCell ref="AG39:AG45"/>
    <mergeCell ref="AL39:AL45"/>
    <mergeCell ref="AM39:AM45"/>
    <mergeCell ref="AA37:AA43"/>
    <mergeCell ref="AB33:AB41"/>
    <mergeCell ref="AI21:AI46"/>
    <mergeCell ref="AE23:AE27"/>
    <mergeCell ref="AL23:AL27"/>
    <mergeCell ref="AH21:AH41"/>
  </mergeCells>
  <conditionalFormatting sqref="K2:AO4">
    <cfRule type="expression" dxfId="28" priority="2">
      <formula>K$4&lt;&gt;""</formula>
    </cfRule>
  </conditionalFormatting>
  <conditionalFormatting sqref="B23:H28">
    <cfRule type="expression" dxfId="27" priority="1">
      <formula>VLOOKUP(DATE(2018,5,B23),feriados,2)&lt;&gt;0</formula>
    </cfRule>
  </conditionalFormatting>
  <hyperlinks>
    <hyperlink ref="B4:I4" r:id="rId1" display="¿Tienes una consulta o comentario?"/>
    <hyperlink ref="B24" location="May!P2" display="May!P2"/>
    <hyperlink ref="D23:H23" location="May!K2" display="May!K2"/>
    <hyperlink ref="C24" location="May!Q2" display="May!Q2"/>
    <hyperlink ref="C25" location="May!X2" display="May!X2"/>
    <hyperlink ref="C26" location="May!AE2" display="May!AE2"/>
    <hyperlink ref="C27" location="May!AL2" display="May!AL2"/>
    <hyperlink ref="D24:H24" location="May!K2" display="May!K2"/>
    <hyperlink ref="D25:H25" location="May!K2" display="May!K2"/>
    <hyperlink ref="D26:H26" location="May!K2" display="May!K2"/>
    <hyperlink ref="D23" location="May!K2" display="May!K2"/>
    <hyperlink ref="E23" location="May!L2" display="May!L2"/>
    <hyperlink ref="F23" location="May!M2" display="May!M2"/>
    <hyperlink ref="G23" location="May!N2" display="May!N2"/>
    <hyperlink ref="H23" location="May!O2" display="May!O2"/>
    <hyperlink ref="D24" location="May!R2" display="May!R2"/>
    <hyperlink ref="E24" location="May!S2" display="May!S2"/>
    <hyperlink ref="F24" location="May!T2" display="May!T2"/>
    <hyperlink ref="G24" location="May!U2" display="May!U2"/>
    <hyperlink ref="H24" location="May!V2" display="May!V2"/>
    <hyperlink ref="B25" location="May!W2" display="May!W2"/>
    <hyperlink ref="D25" location="May!Y2" display="May!Y2"/>
    <hyperlink ref="E25" location="May!Z2" display="May!Z2"/>
    <hyperlink ref="F25" location="May!AA2" display="May!AA2"/>
    <hyperlink ref="G25" location="May!AB2" display="May!AB2"/>
    <hyperlink ref="H25" location="May!AC2" display="May!AC2"/>
    <hyperlink ref="B26" location="May!AD2" display="May!AD2"/>
    <hyperlink ref="D26" location="May!AF2" display="May!AF2"/>
    <hyperlink ref="E26" location="May!AG2" display="May!AG2"/>
    <hyperlink ref="F26" location="May!AH2" display="May!AH2"/>
    <hyperlink ref="G26" location="May!AI2" display="May!AI2"/>
    <hyperlink ref="H26" location="May!AJ2" display="May!AJ2"/>
    <hyperlink ref="B27" location="May!AK2" display="May!AK2"/>
    <hyperlink ref="D27" location="May!AM2" display="May!AM2"/>
    <hyperlink ref="E27" location="May!AN2" display="May!AN2"/>
    <hyperlink ref="F27" location="May!AO2" display="May!AO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showGridLines="0" zoomScaleNormal="100" workbookViewId="0">
      <pane xSplit="10" ySplit="4" topLeftCell="K21" activePane="bottomRight" state="frozen"/>
      <selection activeCell="K4" sqref="K4"/>
      <selection pane="topRight" activeCell="K4" sqref="K4"/>
      <selection pane="bottomLeft" activeCell="K4" sqref="K4"/>
      <selection pane="bottomRight" activeCell="AI23" sqref="AI23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0" width="35.7109375" customWidth="1"/>
    <col min="44" max="44" width="11.42578125" customWidth="1"/>
  </cols>
  <sheetData>
    <row r="1" spans="1:40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43252</v>
      </c>
      <c r="L1" s="35">
        <v>43253</v>
      </c>
      <c r="M1" s="35">
        <v>43254</v>
      </c>
      <c r="N1" s="35">
        <v>43255</v>
      </c>
      <c r="O1" s="35">
        <v>43256</v>
      </c>
      <c r="P1" s="35">
        <v>43257</v>
      </c>
      <c r="Q1" s="35">
        <v>43258</v>
      </c>
      <c r="R1" s="35">
        <v>43259</v>
      </c>
      <c r="S1" s="35">
        <v>43260</v>
      </c>
      <c r="T1" s="35">
        <v>43261</v>
      </c>
      <c r="U1" s="35">
        <v>43262</v>
      </c>
      <c r="V1" s="35">
        <v>43263</v>
      </c>
      <c r="W1" s="35">
        <v>43264</v>
      </c>
      <c r="X1" s="35">
        <v>43265</v>
      </c>
      <c r="Y1" s="35">
        <v>43266</v>
      </c>
      <c r="Z1" s="35">
        <v>43267</v>
      </c>
      <c r="AA1" s="35">
        <v>43268</v>
      </c>
      <c r="AB1" s="35">
        <v>43269</v>
      </c>
      <c r="AC1" s="35">
        <v>43270</v>
      </c>
      <c r="AD1" s="35">
        <v>43271</v>
      </c>
      <c r="AE1" s="35">
        <v>43272</v>
      </c>
      <c r="AF1" s="35">
        <v>43273</v>
      </c>
      <c r="AG1" s="35">
        <v>43274</v>
      </c>
      <c r="AH1" s="35">
        <v>43275</v>
      </c>
      <c r="AI1" s="35">
        <v>43276</v>
      </c>
      <c r="AJ1" s="35">
        <v>43277</v>
      </c>
      <c r="AK1" s="35">
        <v>43278</v>
      </c>
      <c r="AL1" s="35">
        <v>43279</v>
      </c>
      <c r="AM1" s="35">
        <v>43280</v>
      </c>
      <c r="AN1" s="35">
        <v>43281</v>
      </c>
    </row>
    <row r="2" spans="1:40" ht="36" customHeight="1" x14ac:dyDescent="0.4">
      <c r="A2" s="32"/>
      <c r="B2" s="162" t="s">
        <v>320</v>
      </c>
      <c r="C2" s="163"/>
      <c r="D2" s="166" t="s">
        <v>24</v>
      </c>
      <c r="E2" s="167"/>
      <c r="F2" s="167"/>
      <c r="G2" s="167"/>
      <c r="H2" s="167"/>
      <c r="I2" s="167"/>
      <c r="J2" s="168"/>
      <c r="K2" s="36" t="s">
        <v>321</v>
      </c>
      <c r="L2" s="36" t="s">
        <v>322</v>
      </c>
      <c r="M2" s="37" t="s">
        <v>323</v>
      </c>
      <c r="N2" s="36" t="s">
        <v>324</v>
      </c>
      <c r="O2" s="36" t="s">
        <v>325</v>
      </c>
      <c r="P2" s="36" t="s">
        <v>326</v>
      </c>
      <c r="Q2" s="36" t="s">
        <v>327</v>
      </c>
      <c r="R2" s="36" t="s">
        <v>328</v>
      </c>
      <c r="S2" s="36" t="s">
        <v>329</v>
      </c>
      <c r="T2" s="37" t="s">
        <v>330</v>
      </c>
      <c r="U2" s="36" t="s">
        <v>331</v>
      </c>
      <c r="V2" s="36" t="s">
        <v>332</v>
      </c>
      <c r="W2" s="36" t="s">
        <v>333</v>
      </c>
      <c r="X2" s="36" t="s">
        <v>334</v>
      </c>
      <c r="Y2" s="36" t="s">
        <v>335</v>
      </c>
      <c r="Z2" s="36" t="s">
        <v>336</v>
      </c>
      <c r="AA2" s="37" t="s">
        <v>337</v>
      </c>
      <c r="AB2" s="36" t="s">
        <v>338</v>
      </c>
      <c r="AC2" s="36" t="s">
        <v>339</v>
      </c>
      <c r="AD2" s="36" t="s">
        <v>340</v>
      </c>
      <c r="AE2" s="36" t="s">
        <v>341</v>
      </c>
      <c r="AF2" s="36" t="s">
        <v>342</v>
      </c>
      <c r="AG2" s="36" t="s">
        <v>343</v>
      </c>
      <c r="AH2" s="37" t="s">
        <v>344</v>
      </c>
      <c r="AI2" s="36" t="s">
        <v>345</v>
      </c>
      <c r="AJ2" s="36" t="s">
        <v>346</v>
      </c>
      <c r="AK2" s="36" t="s">
        <v>347</v>
      </c>
      <c r="AL2" s="36" t="s">
        <v>348</v>
      </c>
      <c r="AM2" s="36" t="s">
        <v>349</v>
      </c>
      <c r="AN2" s="36" t="s">
        <v>350</v>
      </c>
    </row>
    <row r="3" spans="1:40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351</v>
      </c>
      <c r="L3" s="38" t="s">
        <v>352</v>
      </c>
      <c r="M3" s="38" t="s">
        <v>353</v>
      </c>
      <c r="N3" s="38" t="s">
        <v>354</v>
      </c>
      <c r="O3" s="38" t="s">
        <v>355</v>
      </c>
      <c r="P3" s="38" t="s">
        <v>356</v>
      </c>
      <c r="Q3" s="38" t="s">
        <v>357</v>
      </c>
      <c r="R3" s="38" t="s">
        <v>358</v>
      </c>
      <c r="S3" s="38" t="s">
        <v>359</v>
      </c>
      <c r="T3" s="38" t="s">
        <v>360</v>
      </c>
      <c r="U3" s="38" t="s">
        <v>361</v>
      </c>
      <c r="V3" s="38" t="s">
        <v>362</v>
      </c>
      <c r="W3" s="38" t="s">
        <v>363</v>
      </c>
      <c r="X3" s="38" t="s">
        <v>364</v>
      </c>
      <c r="Y3" s="38" t="s">
        <v>365</v>
      </c>
      <c r="Z3" s="38" t="s">
        <v>366</v>
      </c>
      <c r="AA3" s="38" t="s">
        <v>367</v>
      </c>
      <c r="AB3" s="38" t="s">
        <v>368</v>
      </c>
      <c r="AC3" s="38" t="s">
        <v>369</v>
      </c>
      <c r="AD3" s="38" t="s">
        <v>370</v>
      </c>
      <c r="AE3" s="38" t="s">
        <v>371</v>
      </c>
      <c r="AF3" s="38" t="s">
        <v>372</v>
      </c>
      <c r="AG3" s="38" t="s">
        <v>373</v>
      </c>
      <c r="AH3" s="38" t="s">
        <v>374</v>
      </c>
      <c r="AI3" s="38" t="s">
        <v>375</v>
      </c>
      <c r="AJ3" s="38" t="s">
        <v>376</v>
      </c>
      <c r="AK3" s="38" t="s">
        <v>377</v>
      </c>
      <c r="AL3" s="38" t="s">
        <v>378</v>
      </c>
      <c r="AM3" s="38" t="s">
        <v>379</v>
      </c>
      <c r="AN3" s="38" t="s">
        <v>380</v>
      </c>
    </row>
    <row r="4" spans="1:40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N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/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</row>
    <row r="5" spans="1:40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</row>
    <row r="6" spans="1:40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</row>
    <row r="7" spans="1:40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</row>
    <row r="8" spans="1:40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</row>
    <row r="9" spans="1:40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</row>
    <row r="10" spans="1:40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</row>
    <row r="11" spans="1:40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</row>
    <row r="12" spans="1:40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</row>
    <row r="13" spans="1:40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</row>
    <row r="14" spans="1:40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0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</row>
    <row r="16" spans="1:40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</row>
    <row r="17" spans="1:40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</row>
    <row r="18" spans="1:40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</row>
    <row r="19" spans="1:40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</row>
    <row r="20" spans="1:40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</row>
    <row r="21" spans="1:40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32"/>
      <c r="J22" s="40">
        <v>0.35416666666666669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2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x14ac:dyDescent="0.25">
      <c r="A23" s="32"/>
      <c r="B23" s="45"/>
      <c r="C23" s="51"/>
      <c r="D23" s="51"/>
      <c r="E23" s="51"/>
      <c r="F23" s="51"/>
      <c r="G23" s="46">
        <v>1</v>
      </c>
      <c r="H23" s="46">
        <v>2</v>
      </c>
      <c r="I23" s="32"/>
      <c r="J23" s="40">
        <v>0.375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181" t="s">
        <v>751</v>
      </c>
      <c r="V23" s="43"/>
      <c r="W23" s="43"/>
      <c r="X23" s="43"/>
      <c r="Y23" s="42"/>
      <c r="Z23" s="43"/>
      <c r="AA23" s="43"/>
      <c r="AB23" s="181" t="s">
        <v>751</v>
      </c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x14ac:dyDescent="0.25">
      <c r="A24" s="32"/>
      <c r="B24" s="52">
        <v>3</v>
      </c>
      <c r="C24" s="46">
        <v>4</v>
      </c>
      <c r="D24" s="46">
        <v>5</v>
      </c>
      <c r="E24" s="46">
        <v>6</v>
      </c>
      <c r="F24" s="46">
        <v>7</v>
      </c>
      <c r="G24" s="46">
        <v>8</v>
      </c>
      <c r="H24" s="46">
        <v>9</v>
      </c>
      <c r="I24" s="32"/>
      <c r="J24" s="40">
        <v>0.39583333333333298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176"/>
      <c r="V24" s="42"/>
      <c r="W24" s="42"/>
      <c r="X24" s="42"/>
      <c r="Y24" s="42"/>
      <c r="Z24" s="42"/>
      <c r="AA24" s="42"/>
      <c r="AB24" s="176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0" x14ac:dyDescent="0.25">
      <c r="A25" s="32"/>
      <c r="B25" s="52">
        <v>10</v>
      </c>
      <c r="C25" s="46">
        <v>11</v>
      </c>
      <c r="D25" s="46">
        <v>12</v>
      </c>
      <c r="E25" s="46">
        <v>13</v>
      </c>
      <c r="F25" s="46">
        <v>14</v>
      </c>
      <c r="G25" s="46">
        <v>15</v>
      </c>
      <c r="H25" s="46">
        <v>16</v>
      </c>
      <c r="I25" s="32"/>
      <c r="J25" s="40">
        <v>0.41666666666666702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176"/>
      <c r="V25" s="42"/>
      <c r="W25" s="42"/>
      <c r="X25" s="42"/>
      <c r="Y25" s="42"/>
      <c r="Z25" s="42"/>
      <c r="AA25" s="42"/>
      <c r="AB25" s="176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</row>
    <row r="26" spans="1:40" x14ac:dyDescent="0.25">
      <c r="A26" s="32"/>
      <c r="B26" s="52">
        <v>17</v>
      </c>
      <c r="C26" s="46">
        <v>18</v>
      </c>
      <c r="D26" s="46">
        <v>19</v>
      </c>
      <c r="E26" s="46">
        <v>20</v>
      </c>
      <c r="F26" s="46">
        <v>21</v>
      </c>
      <c r="G26" s="46">
        <v>22</v>
      </c>
      <c r="H26" s="46">
        <v>23</v>
      </c>
      <c r="I26" s="32"/>
      <c r="J26" s="40">
        <v>0.4375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176"/>
      <c r="V26" s="42"/>
      <c r="W26" s="42"/>
      <c r="X26" s="42"/>
      <c r="Y26" s="42"/>
      <c r="Z26" s="42"/>
      <c r="AA26" s="42"/>
      <c r="AB26" s="176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</row>
    <row r="27" spans="1:40" x14ac:dyDescent="0.25">
      <c r="A27" s="32"/>
      <c r="B27" s="52">
        <v>24</v>
      </c>
      <c r="C27" s="46">
        <v>25</v>
      </c>
      <c r="D27" s="46">
        <v>26</v>
      </c>
      <c r="E27" s="46">
        <v>27</v>
      </c>
      <c r="F27" s="46">
        <v>28</v>
      </c>
      <c r="G27" s="46">
        <v>29</v>
      </c>
      <c r="H27" s="46">
        <v>30</v>
      </c>
      <c r="I27" s="32"/>
      <c r="J27" s="40">
        <v>0.45833333333333298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177"/>
      <c r="V27" s="42"/>
      <c r="W27" s="42"/>
      <c r="X27" s="42"/>
      <c r="Y27" s="42"/>
      <c r="Z27" s="42"/>
      <c r="AA27" s="42"/>
      <c r="AB27" s="177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</row>
    <row r="28" spans="1:40" x14ac:dyDescent="0.25">
      <c r="A28" s="32"/>
      <c r="B28" s="53"/>
      <c r="C28" s="51"/>
      <c r="D28" s="51"/>
      <c r="E28" s="51"/>
      <c r="F28" s="51"/>
      <c r="G28" s="51"/>
      <c r="H28" s="51"/>
      <c r="I28" s="32"/>
      <c r="J28" s="40">
        <v>0.47916666666666702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</row>
    <row r="29" spans="1:40" x14ac:dyDescent="0.25">
      <c r="A29" s="32"/>
      <c r="B29" s="48"/>
      <c r="C29" s="32"/>
      <c r="D29" s="32"/>
      <c r="E29" s="32"/>
      <c r="F29" s="32"/>
      <c r="G29" s="32"/>
      <c r="H29" s="32"/>
      <c r="I29" s="32"/>
      <c r="J29" s="40">
        <v>0.5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</row>
    <row r="30" spans="1:40" x14ac:dyDescent="0.25">
      <c r="A30" s="32"/>
      <c r="B30" s="172" t="s">
        <v>381</v>
      </c>
      <c r="C30" s="173"/>
      <c r="D30" s="173"/>
      <c r="E30" s="173"/>
      <c r="F30" s="173"/>
      <c r="G30" s="173"/>
      <c r="H30" s="174"/>
      <c r="I30" s="32"/>
      <c r="J30" s="40">
        <v>0.52083333333333304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x14ac:dyDescent="0.25">
      <c r="A31" s="32"/>
      <c r="B31" s="157"/>
      <c r="C31" s="158"/>
      <c r="D31" s="158"/>
      <c r="E31" s="158"/>
      <c r="F31" s="158"/>
      <c r="G31" s="158"/>
      <c r="H31" s="159"/>
      <c r="I31" s="32"/>
      <c r="J31" s="40">
        <v>0.54166666666666696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</row>
    <row r="32" spans="1:40" x14ac:dyDescent="0.25">
      <c r="A32" s="32"/>
      <c r="B32" s="157"/>
      <c r="C32" s="158"/>
      <c r="D32" s="158"/>
      <c r="E32" s="158"/>
      <c r="F32" s="158"/>
      <c r="G32" s="158"/>
      <c r="H32" s="159"/>
      <c r="I32" s="32"/>
      <c r="J32" s="40">
        <v>0.5625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</row>
    <row r="33" spans="1:40" x14ac:dyDescent="0.25">
      <c r="A33" s="32"/>
      <c r="B33" s="157"/>
      <c r="C33" s="158"/>
      <c r="D33" s="158"/>
      <c r="E33" s="158"/>
      <c r="F33" s="158"/>
      <c r="G33" s="158"/>
      <c r="H33" s="159"/>
      <c r="I33" s="32"/>
      <c r="J33" s="40">
        <v>0.58333333333333304</v>
      </c>
      <c r="K33" s="49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</row>
    <row r="34" spans="1:40" x14ac:dyDescent="0.25">
      <c r="A34" s="32"/>
      <c r="B34" s="157"/>
      <c r="C34" s="158"/>
      <c r="D34" s="158"/>
      <c r="E34" s="158"/>
      <c r="F34" s="158"/>
      <c r="G34" s="158"/>
      <c r="H34" s="159"/>
      <c r="I34" s="32"/>
      <c r="J34" s="40">
        <v>0.60416666666666696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</row>
    <row r="35" spans="1:40" x14ac:dyDescent="0.25">
      <c r="A35" s="32"/>
      <c r="B35" s="157"/>
      <c r="C35" s="158"/>
      <c r="D35" s="158"/>
      <c r="E35" s="158"/>
      <c r="F35" s="158"/>
      <c r="G35" s="158"/>
      <c r="H35" s="159"/>
      <c r="I35" s="32"/>
      <c r="J35" s="40">
        <v>0.625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</row>
    <row r="36" spans="1:40" x14ac:dyDescent="0.25">
      <c r="A36" s="32"/>
      <c r="B36" s="157"/>
      <c r="C36" s="158"/>
      <c r="D36" s="158"/>
      <c r="E36" s="158"/>
      <c r="F36" s="158"/>
      <c r="G36" s="158"/>
      <c r="H36" s="159"/>
      <c r="I36" s="32"/>
      <c r="J36" s="40">
        <v>0.64583333333333404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</row>
    <row r="37" spans="1:40" x14ac:dyDescent="0.25">
      <c r="A37" s="32"/>
      <c r="B37" s="157"/>
      <c r="C37" s="158"/>
      <c r="D37" s="158"/>
      <c r="E37" s="158"/>
      <c r="F37" s="158"/>
      <c r="G37" s="158"/>
      <c r="H37" s="159"/>
      <c r="I37" s="32"/>
      <c r="J37" s="40">
        <v>0.66666666666666696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</row>
    <row r="38" spans="1:40" x14ac:dyDescent="0.25">
      <c r="A38" s="32"/>
      <c r="B38" s="157"/>
      <c r="C38" s="158"/>
      <c r="D38" s="158"/>
      <c r="E38" s="158"/>
      <c r="F38" s="158"/>
      <c r="G38" s="158"/>
      <c r="H38" s="159"/>
      <c r="I38" s="32"/>
      <c r="J38" s="40">
        <v>0.6875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</row>
    <row r="39" spans="1:40" ht="15" customHeight="1" x14ac:dyDescent="0.25">
      <c r="A39" s="32"/>
      <c r="B39" s="157"/>
      <c r="C39" s="158"/>
      <c r="D39" s="158"/>
      <c r="E39" s="158"/>
      <c r="F39" s="158"/>
      <c r="G39" s="158"/>
      <c r="H39" s="159"/>
      <c r="I39" s="32"/>
      <c r="J39" s="40">
        <v>0.70833333333333404</v>
      </c>
      <c r="K39" s="43"/>
      <c r="L39" s="43"/>
      <c r="M39" s="43"/>
      <c r="N39" s="43"/>
      <c r="O39" s="175" t="s">
        <v>730</v>
      </c>
      <c r="P39" s="175" t="s">
        <v>730</v>
      </c>
      <c r="Q39" s="43"/>
      <c r="R39" s="43"/>
      <c r="S39" s="43"/>
      <c r="T39" s="43"/>
      <c r="U39" s="43"/>
      <c r="V39" s="175" t="s">
        <v>730</v>
      </c>
      <c r="W39" s="175" t="s">
        <v>730</v>
      </c>
      <c r="X39" s="43"/>
      <c r="Y39" s="43"/>
      <c r="Z39" s="43"/>
      <c r="AA39" s="43"/>
      <c r="AB39" s="43"/>
      <c r="AC39" s="175" t="s">
        <v>730</v>
      </c>
      <c r="AD39" s="175" t="s">
        <v>730</v>
      </c>
      <c r="AE39" s="43"/>
      <c r="AF39" s="43"/>
      <c r="AG39" s="43"/>
      <c r="AH39" s="43"/>
      <c r="AI39" s="43"/>
      <c r="AJ39" s="175" t="s">
        <v>730</v>
      </c>
      <c r="AK39" s="175" t="s">
        <v>730</v>
      </c>
      <c r="AL39" s="43"/>
      <c r="AM39" s="43"/>
      <c r="AN39" s="43"/>
    </row>
    <row r="40" spans="1:40" x14ac:dyDescent="0.25">
      <c r="A40" s="32"/>
      <c r="B40" s="157"/>
      <c r="C40" s="158"/>
      <c r="D40" s="158"/>
      <c r="E40" s="158"/>
      <c r="F40" s="158"/>
      <c r="G40" s="158"/>
      <c r="H40" s="159"/>
      <c r="I40" s="32"/>
      <c r="J40" s="40">
        <v>0.72916666666666696</v>
      </c>
      <c r="K40" s="43"/>
      <c r="L40" s="43"/>
      <c r="M40" s="43"/>
      <c r="N40" s="43"/>
      <c r="O40" s="176"/>
      <c r="P40" s="176"/>
      <c r="Q40" s="43"/>
      <c r="R40" s="43"/>
      <c r="S40" s="43"/>
      <c r="T40" s="43"/>
      <c r="U40" s="43"/>
      <c r="V40" s="176"/>
      <c r="W40" s="176"/>
      <c r="X40" s="43"/>
      <c r="Y40" s="43"/>
      <c r="Z40" s="43"/>
      <c r="AA40" s="43"/>
      <c r="AB40" s="43"/>
      <c r="AC40" s="176"/>
      <c r="AD40" s="176"/>
      <c r="AE40" s="43"/>
      <c r="AF40" s="43"/>
      <c r="AG40" s="43"/>
      <c r="AH40" s="43"/>
      <c r="AI40" s="43"/>
      <c r="AJ40" s="176"/>
      <c r="AK40" s="176"/>
      <c r="AL40" s="43"/>
      <c r="AM40" s="43"/>
      <c r="AN40" s="43"/>
    </row>
    <row r="41" spans="1:40" x14ac:dyDescent="0.25">
      <c r="A41" s="32"/>
      <c r="B41" s="157"/>
      <c r="C41" s="158"/>
      <c r="D41" s="158"/>
      <c r="E41" s="158"/>
      <c r="F41" s="158"/>
      <c r="G41" s="158"/>
      <c r="H41" s="159"/>
      <c r="I41" s="32"/>
      <c r="J41" s="40">
        <v>0.75</v>
      </c>
      <c r="K41" s="43"/>
      <c r="L41" s="43"/>
      <c r="M41" s="43"/>
      <c r="N41" s="43"/>
      <c r="O41" s="176"/>
      <c r="P41" s="176"/>
      <c r="Q41" s="43"/>
      <c r="R41" s="43"/>
      <c r="S41" s="43"/>
      <c r="T41" s="43"/>
      <c r="U41" s="43"/>
      <c r="V41" s="176"/>
      <c r="W41" s="176"/>
      <c r="X41" s="43"/>
      <c r="Y41" s="43"/>
      <c r="Z41" s="43"/>
      <c r="AA41" s="43"/>
      <c r="AB41" s="43"/>
      <c r="AC41" s="176"/>
      <c r="AD41" s="176"/>
      <c r="AE41" s="43"/>
      <c r="AF41" s="43"/>
      <c r="AG41" s="43"/>
      <c r="AH41" s="43"/>
      <c r="AI41" s="43"/>
      <c r="AJ41" s="176"/>
      <c r="AK41" s="176"/>
      <c r="AL41" s="43"/>
      <c r="AM41" s="43"/>
      <c r="AN41" s="43"/>
    </row>
    <row r="42" spans="1:40" x14ac:dyDescent="0.25">
      <c r="A42" s="32"/>
      <c r="B42" s="157"/>
      <c r="C42" s="158"/>
      <c r="D42" s="158"/>
      <c r="E42" s="158"/>
      <c r="F42" s="158"/>
      <c r="G42" s="158"/>
      <c r="H42" s="159"/>
      <c r="I42" s="32"/>
      <c r="J42" s="40">
        <v>0.77083333333333404</v>
      </c>
      <c r="K42" s="43"/>
      <c r="L42" s="43"/>
      <c r="M42" s="43"/>
      <c r="N42" s="43"/>
      <c r="O42" s="176"/>
      <c r="P42" s="176"/>
      <c r="Q42" s="43"/>
      <c r="R42" s="43"/>
      <c r="S42" s="43"/>
      <c r="T42" s="43"/>
      <c r="U42" s="43"/>
      <c r="V42" s="176"/>
      <c r="W42" s="176"/>
      <c r="X42" s="43"/>
      <c r="Y42" s="43"/>
      <c r="Z42" s="43"/>
      <c r="AA42" s="43"/>
      <c r="AB42" s="43"/>
      <c r="AC42" s="176"/>
      <c r="AD42" s="176"/>
      <c r="AE42" s="43"/>
      <c r="AF42" s="43"/>
      <c r="AG42" s="43"/>
      <c r="AH42" s="43"/>
      <c r="AI42" s="43"/>
      <c r="AJ42" s="176"/>
      <c r="AK42" s="176"/>
      <c r="AL42" s="43"/>
      <c r="AM42" s="43"/>
      <c r="AN42" s="43"/>
    </row>
    <row r="43" spans="1:40" x14ac:dyDescent="0.25">
      <c r="A43" s="32"/>
      <c r="B43" s="157"/>
      <c r="C43" s="158"/>
      <c r="D43" s="158"/>
      <c r="E43" s="158"/>
      <c r="F43" s="158"/>
      <c r="G43" s="158"/>
      <c r="H43" s="159"/>
      <c r="I43" s="32"/>
      <c r="J43" s="40">
        <v>0.79166666666666696</v>
      </c>
      <c r="K43" s="43"/>
      <c r="L43" s="43"/>
      <c r="M43" s="43"/>
      <c r="N43" s="43"/>
      <c r="O43" s="176"/>
      <c r="P43" s="176"/>
      <c r="Q43" s="43"/>
      <c r="R43" s="43"/>
      <c r="S43" s="43"/>
      <c r="T43" s="43"/>
      <c r="U43" s="43"/>
      <c r="V43" s="176"/>
      <c r="W43" s="176"/>
      <c r="X43" s="43"/>
      <c r="Y43" s="43"/>
      <c r="Z43" s="43"/>
      <c r="AA43" s="43"/>
      <c r="AB43" s="43"/>
      <c r="AC43" s="176"/>
      <c r="AD43" s="176"/>
      <c r="AE43" s="43"/>
      <c r="AF43" s="43"/>
      <c r="AG43" s="43"/>
      <c r="AH43" s="43"/>
      <c r="AI43" s="43"/>
      <c r="AJ43" s="176"/>
      <c r="AK43" s="176"/>
      <c r="AL43" s="43"/>
      <c r="AM43" s="43"/>
      <c r="AN43" s="43"/>
    </row>
    <row r="44" spans="1:40" x14ac:dyDescent="0.25">
      <c r="A44" s="32"/>
      <c r="B44" s="157"/>
      <c r="C44" s="158"/>
      <c r="D44" s="158"/>
      <c r="E44" s="158"/>
      <c r="F44" s="158"/>
      <c r="G44" s="158"/>
      <c r="H44" s="159"/>
      <c r="I44" s="32"/>
      <c r="J44" s="40">
        <v>0.812500000000001</v>
      </c>
      <c r="K44" s="43"/>
      <c r="L44" s="43"/>
      <c r="M44" s="43"/>
      <c r="N44" s="43"/>
      <c r="O44" s="176"/>
      <c r="P44" s="176"/>
      <c r="Q44" s="43"/>
      <c r="R44" s="43"/>
      <c r="S44" s="43"/>
      <c r="T44" s="43"/>
      <c r="U44" s="43"/>
      <c r="V44" s="176"/>
      <c r="W44" s="176"/>
      <c r="X44" s="43"/>
      <c r="Y44" s="43"/>
      <c r="Z44" s="43"/>
      <c r="AA44" s="43"/>
      <c r="AB44" s="43"/>
      <c r="AC44" s="176"/>
      <c r="AD44" s="176"/>
      <c r="AE44" s="43"/>
      <c r="AF44" s="43"/>
      <c r="AG44" s="43"/>
      <c r="AH44" s="43"/>
      <c r="AI44" s="43"/>
      <c r="AJ44" s="176"/>
      <c r="AK44" s="176"/>
      <c r="AL44" s="43"/>
      <c r="AM44" s="43"/>
      <c r="AN44" s="43"/>
    </row>
    <row r="45" spans="1:40" x14ac:dyDescent="0.25">
      <c r="A45" s="32"/>
      <c r="B45" s="157"/>
      <c r="C45" s="158"/>
      <c r="D45" s="158"/>
      <c r="E45" s="158"/>
      <c r="F45" s="158"/>
      <c r="G45" s="158"/>
      <c r="H45" s="159"/>
      <c r="I45" s="32"/>
      <c r="J45" s="40">
        <v>0.83333333333333404</v>
      </c>
      <c r="K45" s="43"/>
      <c r="L45" s="43"/>
      <c r="M45" s="43"/>
      <c r="N45" s="43"/>
      <c r="O45" s="177"/>
      <c r="P45" s="177"/>
      <c r="Q45" s="43"/>
      <c r="R45" s="43"/>
      <c r="S45" s="43"/>
      <c r="T45" s="43"/>
      <c r="U45" s="43"/>
      <c r="V45" s="177"/>
      <c r="W45" s="177"/>
      <c r="X45" s="43"/>
      <c r="Y45" s="43"/>
      <c r="Z45" s="43"/>
      <c r="AA45" s="43"/>
      <c r="AB45" s="43"/>
      <c r="AC45" s="177"/>
      <c r="AD45" s="177"/>
      <c r="AE45" s="43"/>
      <c r="AF45" s="43"/>
      <c r="AG45" s="43"/>
      <c r="AH45" s="43"/>
      <c r="AI45" s="43"/>
      <c r="AJ45" s="177"/>
      <c r="AK45" s="177"/>
      <c r="AL45" s="43"/>
      <c r="AM45" s="43"/>
      <c r="AN45" s="43"/>
    </row>
    <row r="46" spans="1:40" x14ac:dyDescent="0.25">
      <c r="A46" s="32"/>
      <c r="B46" s="157"/>
      <c r="C46" s="158"/>
      <c r="D46" s="158"/>
      <c r="E46" s="158"/>
      <c r="F46" s="158"/>
      <c r="G46" s="158"/>
      <c r="H46" s="159"/>
      <c r="I46" s="32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</row>
    <row r="47" spans="1:40" x14ac:dyDescent="0.25">
      <c r="A47" s="32"/>
      <c r="B47" s="157"/>
      <c r="C47" s="158"/>
      <c r="D47" s="158"/>
      <c r="E47" s="158"/>
      <c r="F47" s="158"/>
      <c r="G47" s="158"/>
      <c r="H47" s="159"/>
      <c r="I47" s="32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</row>
    <row r="48" spans="1:40" x14ac:dyDescent="0.25">
      <c r="A48" s="32"/>
      <c r="B48" s="157"/>
      <c r="C48" s="158"/>
      <c r="D48" s="158"/>
      <c r="E48" s="158"/>
      <c r="F48" s="158"/>
      <c r="G48" s="158"/>
      <c r="H48" s="159"/>
      <c r="I48" s="32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</row>
    <row r="49" spans="1:40" x14ac:dyDescent="0.25">
      <c r="A49" s="32"/>
      <c r="B49" s="157"/>
      <c r="C49" s="158"/>
      <c r="D49" s="158"/>
      <c r="E49" s="158"/>
      <c r="F49" s="158"/>
      <c r="G49" s="158"/>
      <c r="H49" s="159"/>
      <c r="I49" s="32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</row>
    <row r="50" spans="1:40" x14ac:dyDescent="0.25">
      <c r="A50" s="32"/>
      <c r="B50" s="157"/>
      <c r="C50" s="158"/>
      <c r="D50" s="158"/>
      <c r="E50" s="158"/>
      <c r="F50" s="158"/>
      <c r="G50" s="158"/>
      <c r="H50" s="159"/>
      <c r="I50" s="32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</row>
    <row r="51" spans="1:40" x14ac:dyDescent="0.25">
      <c r="A51" s="32"/>
      <c r="B51" s="157"/>
      <c r="C51" s="158"/>
      <c r="D51" s="158"/>
      <c r="E51" s="158"/>
      <c r="F51" s="158"/>
      <c r="G51" s="158"/>
      <c r="H51" s="159"/>
      <c r="I51" s="32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</row>
    <row r="52" spans="1:40" x14ac:dyDescent="0.25">
      <c r="A52" s="32"/>
      <c r="B52" s="48"/>
      <c r="C52" s="32"/>
      <c r="D52" s="32"/>
      <c r="E52" s="32"/>
      <c r="F52" s="32"/>
      <c r="G52" s="32"/>
      <c r="H52" s="32"/>
      <c r="I52" s="32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</row>
    <row r="53" spans="1:40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36">
    <mergeCell ref="U23:U27"/>
    <mergeCell ref="AB23:AB27"/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  <mergeCell ref="AC39:AC45"/>
    <mergeCell ref="AD39:AD45"/>
    <mergeCell ref="AJ39:AJ45"/>
    <mergeCell ref="AK39:AK45"/>
    <mergeCell ref="O39:O45"/>
    <mergeCell ref="P39:P45"/>
    <mergeCell ref="V39:V45"/>
    <mergeCell ref="W39:W45"/>
  </mergeCells>
  <conditionalFormatting sqref="K2:AN4">
    <cfRule type="expression" dxfId="26" priority="2">
      <formula>K$4&lt;&gt;""</formula>
    </cfRule>
  </conditionalFormatting>
  <conditionalFormatting sqref="B23:H28">
    <cfRule type="expression" dxfId="25" priority="1">
      <formula>VLOOKUP(DATE(2018,6,B23),feriados,2)&lt;&gt;0</formula>
    </cfRule>
  </conditionalFormatting>
  <hyperlinks>
    <hyperlink ref="B4:I4" r:id="rId1" display="¿Tienes una consulta o comentario?"/>
    <hyperlink ref="G23" location="Jun!K2" display="Jun!K2"/>
    <hyperlink ref="H23" location="Jun!L2" display="Jun!L2"/>
    <hyperlink ref="B24" location="Jun!M2" display="Jun!M2"/>
    <hyperlink ref="C24" location="Jun!N2" display="Jun!N2"/>
    <hyperlink ref="D24" location="Jun!O2" display="Jun!O2"/>
    <hyperlink ref="E24" location="Jun!P2" display="Jun!P2"/>
    <hyperlink ref="F24" location="Jun!Q2" display="Jun!Q2"/>
    <hyperlink ref="G24" location="Jun!R2" display="Jun!R2"/>
    <hyperlink ref="H24" location="Jun!S2" display="Jun!S2"/>
    <hyperlink ref="B25" location="Jun!T2" display="Jun!T2"/>
    <hyperlink ref="C25" location="Jun!U2" display="Jun!U2"/>
    <hyperlink ref="D25" location="Jun!V2" display="Jun!V2"/>
    <hyperlink ref="E25" location="Jun!W2" display="Jun!W2"/>
    <hyperlink ref="F25" location="Jun!X2" display="Jun!X2"/>
    <hyperlink ref="G25" location="Jun!Y2" display="Jun!Y2"/>
    <hyperlink ref="H25" location="Jun!Z2" display="Jun!Z2"/>
    <hyperlink ref="B26" location="Jun!AA2" display="Jun!AA2"/>
    <hyperlink ref="C26" location="Jun!AB2" display="Jun!AB2"/>
    <hyperlink ref="D26" location="Jun!AC2" display="Jun!AC2"/>
    <hyperlink ref="E26" location="Jun!AD2" display="Jun!AD2"/>
    <hyperlink ref="F26" location="Jun!AE2" display="Jun!AE2"/>
    <hyperlink ref="G26" location="Jun!AF2" display="Jun!AF2"/>
    <hyperlink ref="H26" location="Jun!AG2" display="Jun!AG2"/>
    <hyperlink ref="B27" location="Jun!AH2" display="Jun!AH2"/>
    <hyperlink ref="C27" location="Jun!AI2" display="Jun!AI2"/>
    <hyperlink ref="D27" location="Jun!AJ2" display="Jun!AJ2"/>
    <hyperlink ref="E27" location="Jun!AK2" display="Jun!AK2"/>
    <hyperlink ref="F27" location="Jun!AL2" display="Jun!AL2"/>
    <hyperlink ref="G27" location="Jun!AM2" display="Jun!AM2"/>
    <hyperlink ref="H27" location="Jun!AN2" display="Jun!AN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showGridLines="0" zoomScaleNormal="100" workbookViewId="0">
      <pane xSplit="10" ySplit="4" topLeftCell="K5" activePane="bottomRight" state="frozen"/>
      <selection activeCell="K4" sqref="K4"/>
      <selection pane="topRight" activeCell="K4" sqref="K4"/>
      <selection pane="bottomLeft" activeCell="K4" sqref="K4"/>
      <selection pane="bottomRight" activeCell="B4" sqref="B4:J4"/>
    </sheetView>
  </sheetViews>
  <sheetFormatPr baseColWidth="10" defaultRowHeight="15" x14ac:dyDescent="0.25"/>
  <cols>
    <col min="1" max="1" width="2.7109375" customWidth="1"/>
    <col min="2" max="8" width="4.7109375" customWidth="1"/>
    <col min="9" max="9" width="1.7109375" customWidth="1"/>
    <col min="10" max="10" width="5.5703125" bestFit="1" customWidth="1"/>
    <col min="11" max="41" width="35.7109375" customWidth="1"/>
    <col min="45" max="45" width="11.42578125" customWidth="1"/>
  </cols>
  <sheetData>
    <row r="1" spans="1:41" ht="18.75" x14ac:dyDescent="0.3">
      <c r="A1" s="32"/>
      <c r="B1" s="33"/>
      <c r="C1" s="34"/>
      <c r="D1" s="160" t="s">
        <v>35</v>
      </c>
      <c r="E1" s="160"/>
      <c r="F1" s="160"/>
      <c r="G1" s="160"/>
      <c r="H1" s="160"/>
      <c r="I1" s="160"/>
      <c r="J1" s="161"/>
      <c r="K1" s="35">
        <v>43282</v>
      </c>
      <c r="L1" s="35">
        <v>43283</v>
      </c>
      <c r="M1" s="35">
        <v>43284</v>
      </c>
      <c r="N1" s="35">
        <v>43285</v>
      </c>
      <c r="O1" s="35">
        <v>43286</v>
      </c>
      <c r="P1" s="35">
        <v>43287</v>
      </c>
      <c r="Q1" s="35">
        <v>43288</v>
      </c>
      <c r="R1" s="35">
        <v>43289</v>
      </c>
      <c r="S1" s="35">
        <v>43290</v>
      </c>
      <c r="T1" s="35">
        <v>43291</v>
      </c>
      <c r="U1" s="35">
        <v>43292</v>
      </c>
      <c r="V1" s="35">
        <v>43293</v>
      </c>
      <c r="W1" s="35">
        <v>43294</v>
      </c>
      <c r="X1" s="35">
        <v>43295</v>
      </c>
      <c r="Y1" s="35">
        <v>43296</v>
      </c>
      <c r="Z1" s="35">
        <v>43297</v>
      </c>
      <c r="AA1" s="35">
        <v>43298</v>
      </c>
      <c r="AB1" s="35">
        <v>43299</v>
      </c>
      <c r="AC1" s="35">
        <v>43300</v>
      </c>
      <c r="AD1" s="35">
        <v>43301</v>
      </c>
      <c r="AE1" s="35">
        <v>43302</v>
      </c>
      <c r="AF1" s="35">
        <v>43303</v>
      </c>
      <c r="AG1" s="35">
        <v>43304</v>
      </c>
      <c r="AH1" s="35">
        <v>43305</v>
      </c>
      <c r="AI1" s="35">
        <v>43306</v>
      </c>
      <c r="AJ1" s="35">
        <v>43307</v>
      </c>
      <c r="AK1" s="35">
        <v>43308</v>
      </c>
      <c r="AL1" s="35">
        <v>43309</v>
      </c>
      <c r="AM1" s="35">
        <v>43310</v>
      </c>
      <c r="AN1" s="35">
        <v>43311</v>
      </c>
      <c r="AO1" s="35">
        <v>43312</v>
      </c>
    </row>
    <row r="2" spans="1:41" ht="36" customHeight="1" x14ac:dyDescent="0.4">
      <c r="A2" s="32"/>
      <c r="B2" s="162" t="s">
        <v>382</v>
      </c>
      <c r="C2" s="163"/>
      <c r="D2" s="166" t="s">
        <v>27</v>
      </c>
      <c r="E2" s="167"/>
      <c r="F2" s="167"/>
      <c r="G2" s="167"/>
      <c r="H2" s="167"/>
      <c r="I2" s="167"/>
      <c r="J2" s="168"/>
      <c r="K2" s="37" t="s">
        <v>195</v>
      </c>
      <c r="L2" s="36" t="s">
        <v>196</v>
      </c>
      <c r="M2" s="36" t="s">
        <v>197</v>
      </c>
      <c r="N2" s="36" t="s">
        <v>198</v>
      </c>
      <c r="O2" s="36" t="s">
        <v>199</v>
      </c>
      <c r="P2" s="36" t="s">
        <v>200</v>
      </c>
      <c r="Q2" s="36" t="s">
        <v>201</v>
      </c>
      <c r="R2" s="37" t="s">
        <v>202</v>
      </c>
      <c r="S2" s="36" t="s">
        <v>203</v>
      </c>
      <c r="T2" s="36" t="s">
        <v>204</v>
      </c>
      <c r="U2" s="36" t="s">
        <v>205</v>
      </c>
      <c r="V2" s="36" t="s">
        <v>206</v>
      </c>
      <c r="W2" s="36" t="s">
        <v>207</v>
      </c>
      <c r="X2" s="36" t="s">
        <v>208</v>
      </c>
      <c r="Y2" s="37" t="s">
        <v>209</v>
      </c>
      <c r="Z2" s="36" t="s">
        <v>210</v>
      </c>
      <c r="AA2" s="36" t="s">
        <v>211</v>
      </c>
      <c r="AB2" s="36" t="s">
        <v>212</v>
      </c>
      <c r="AC2" s="36" t="s">
        <v>213</v>
      </c>
      <c r="AD2" s="36" t="s">
        <v>214</v>
      </c>
      <c r="AE2" s="36" t="s">
        <v>215</v>
      </c>
      <c r="AF2" s="37" t="s">
        <v>216</v>
      </c>
      <c r="AG2" s="36" t="s">
        <v>217</v>
      </c>
      <c r="AH2" s="36" t="s">
        <v>218</v>
      </c>
      <c r="AI2" s="36" t="s">
        <v>219</v>
      </c>
      <c r="AJ2" s="36" t="s">
        <v>220</v>
      </c>
      <c r="AK2" s="36" t="s">
        <v>221</v>
      </c>
      <c r="AL2" s="36" t="s">
        <v>222</v>
      </c>
      <c r="AM2" s="37" t="s">
        <v>223</v>
      </c>
      <c r="AN2" s="36" t="s">
        <v>224</v>
      </c>
      <c r="AO2" s="36" t="s">
        <v>383</v>
      </c>
    </row>
    <row r="3" spans="1:41" ht="15" customHeight="1" x14ac:dyDescent="0.25">
      <c r="A3" s="32"/>
      <c r="B3" s="164"/>
      <c r="C3" s="165"/>
      <c r="D3" s="169"/>
      <c r="E3" s="170"/>
      <c r="F3" s="170"/>
      <c r="G3" s="170"/>
      <c r="H3" s="170"/>
      <c r="I3" s="170"/>
      <c r="J3" s="171"/>
      <c r="K3" s="38" t="s">
        <v>384</v>
      </c>
      <c r="L3" s="38" t="s">
        <v>385</v>
      </c>
      <c r="M3" s="38" t="s">
        <v>386</v>
      </c>
      <c r="N3" s="38" t="s">
        <v>387</v>
      </c>
      <c r="O3" s="38" t="s">
        <v>388</v>
      </c>
      <c r="P3" s="38" t="s">
        <v>389</v>
      </c>
      <c r="Q3" s="38" t="s">
        <v>390</v>
      </c>
      <c r="R3" s="38" t="s">
        <v>391</v>
      </c>
      <c r="S3" s="38" t="s">
        <v>392</v>
      </c>
      <c r="T3" s="38" t="s">
        <v>393</v>
      </c>
      <c r="U3" s="38" t="s">
        <v>394</v>
      </c>
      <c r="V3" s="38" t="s">
        <v>395</v>
      </c>
      <c r="W3" s="38" t="s">
        <v>396</v>
      </c>
      <c r="X3" s="38" t="s">
        <v>397</v>
      </c>
      <c r="Y3" s="38" t="s">
        <v>398</v>
      </c>
      <c r="Z3" s="38" t="s">
        <v>399</v>
      </c>
      <c r="AA3" s="38" t="s">
        <v>400</v>
      </c>
      <c r="AB3" s="38" t="s">
        <v>401</v>
      </c>
      <c r="AC3" s="38" t="s">
        <v>402</v>
      </c>
      <c r="AD3" s="38" t="s">
        <v>403</v>
      </c>
      <c r="AE3" s="38" t="s">
        <v>404</v>
      </c>
      <c r="AF3" s="38" t="s">
        <v>405</v>
      </c>
      <c r="AG3" s="38" t="s">
        <v>406</v>
      </c>
      <c r="AH3" s="38" t="s">
        <v>407</v>
      </c>
      <c r="AI3" s="38" t="s">
        <v>408</v>
      </c>
      <c r="AJ3" s="38" t="s">
        <v>409</v>
      </c>
      <c r="AK3" s="38" t="s">
        <v>410</v>
      </c>
      <c r="AL3" s="38" t="s">
        <v>411</v>
      </c>
      <c r="AM3" s="38" t="s">
        <v>412</v>
      </c>
      <c r="AN3" s="38" t="s">
        <v>413</v>
      </c>
      <c r="AO3" s="38" t="s">
        <v>414</v>
      </c>
    </row>
    <row r="4" spans="1:41" ht="14.25" customHeight="1" x14ac:dyDescent="0.25">
      <c r="A4" s="32"/>
      <c r="B4" s="152" t="s">
        <v>3</v>
      </c>
      <c r="C4" s="152"/>
      <c r="D4" s="152"/>
      <c r="E4" s="152"/>
      <c r="F4" s="152"/>
      <c r="G4" s="152"/>
      <c r="H4" s="152"/>
      <c r="I4" s="152"/>
      <c r="J4" s="153"/>
      <c r="K4" s="54" t="str">
        <f t="shared" ref="K4:AO4" si="0">IF(VLOOKUP(K1,feriados,2)=0,"",VLOOKUP(K1,feriados,2))</f>
        <v/>
      </c>
      <c r="L4" s="54" t="str">
        <f t="shared" si="0"/>
        <v/>
      </c>
      <c r="M4" s="54" t="str">
        <f t="shared" si="0"/>
        <v/>
      </c>
      <c r="N4" s="54" t="str">
        <f t="shared" si="0"/>
        <v/>
      </c>
      <c r="O4" s="54" t="str">
        <f t="shared" si="0"/>
        <v/>
      </c>
      <c r="P4" s="54" t="str">
        <f t="shared" si="0"/>
        <v/>
      </c>
      <c r="Q4" s="54" t="str">
        <f t="shared" si="0"/>
        <v/>
      </c>
      <c r="R4" s="54" t="str">
        <f t="shared" si="0"/>
        <v/>
      </c>
      <c r="S4" s="54" t="str">
        <f t="shared" si="0"/>
        <v/>
      </c>
      <c r="T4" s="54" t="str">
        <f t="shared" si="0"/>
        <v/>
      </c>
      <c r="U4" s="54" t="str">
        <f t="shared" si="0"/>
        <v/>
      </c>
      <c r="V4" s="54" t="str">
        <f t="shared" si="0"/>
        <v/>
      </c>
      <c r="W4" s="54" t="str">
        <f t="shared" si="0"/>
        <v/>
      </c>
      <c r="X4" s="54" t="str">
        <f t="shared" si="0"/>
        <v/>
      </c>
      <c r="Y4" s="54" t="str">
        <f t="shared" si="0"/>
        <v/>
      </c>
      <c r="Z4" s="54" t="str">
        <f t="shared" si="0"/>
        <v/>
      </c>
      <c r="AA4" s="54" t="str">
        <f t="shared" si="0"/>
        <v/>
      </c>
      <c r="AB4" s="54" t="str">
        <f t="shared" si="0"/>
        <v/>
      </c>
      <c r="AC4" s="54" t="str">
        <f t="shared" si="0"/>
        <v/>
      </c>
      <c r="AD4" s="54" t="str">
        <f t="shared" si="0"/>
        <v/>
      </c>
      <c r="AE4" s="54" t="str">
        <f t="shared" si="0"/>
        <v/>
      </c>
      <c r="AF4" s="54" t="str">
        <f t="shared" si="0"/>
        <v/>
      </c>
      <c r="AG4" s="54" t="str">
        <f t="shared" si="0"/>
        <v/>
      </c>
      <c r="AH4" s="54" t="str">
        <f t="shared" si="0"/>
        <v/>
      </c>
      <c r="AI4" s="54" t="str">
        <f t="shared" si="0"/>
        <v/>
      </c>
      <c r="AJ4" s="54" t="str">
        <f t="shared" si="0"/>
        <v/>
      </c>
      <c r="AK4" s="54" t="str">
        <f t="shared" si="0"/>
        <v/>
      </c>
      <c r="AL4" s="54" t="str">
        <f t="shared" si="0"/>
        <v/>
      </c>
      <c r="AM4" s="54" t="str">
        <f t="shared" si="0"/>
        <v/>
      </c>
      <c r="AN4" s="54" t="str">
        <f t="shared" si="0"/>
        <v/>
      </c>
      <c r="AO4" s="54" t="str">
        <f t="shared" si="0"/>
        <v/>
      </c>
    </row>
    <row r="5" spans="1:41" ht="15" hidden="1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40">
        <v>0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pans="1:41" ht="15" hidden="1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40">
        <v>2.0833333333333332E-2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</row>
    <row r="7" spans="1:41" ht="15" hidden="1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40">
        <v>4.1666666666666699E-2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</row>
    <row r="8" spans="1:41" ht="15" hidden="1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40">
        <v>6.25E-2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spans="1:41" ht="15" hidden="1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40">
        <v>8.3333333333333301E-2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</row>
    <row r="10" spans="1:41" ht="15" hidden="1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40">
        <v>0.104166666666667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pans="1:41" ht="15" hidden="1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40">
        <v>0.125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41" ht="15" hidden="1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40">
        <v>0.14583333333333301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</row>
    <row r="13" spans="1:41" ht="15" hidden="1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40">
        <v>0.16666666666666699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</row>
    <row r="14" spans="1:41" ht="15" hidden="1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40">
        <v>0.1875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</row>
    <row r="15" spans="1:41" ht="15" hidden="1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40">
        <v>0.20833333333333301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spans="1:41" ht="15" hidden="1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40">
        <v>0.22916666666666699</v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spans="1:41" ht="15" hidden="1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40">
        <v>0.25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spans="1:41" ht="15" hidden="1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40">
        <v>0.27083333333333298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</row>
    <row r="19" spans="1:41" ht="15" hidden="1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40">
        <v>0.29166666666666702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</row>
    <row r="20" spans="1:41" ht="15" hidden="1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40">
        <v>0.3125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</row>
    <row r="21" spans="1:4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40">
        <v>0.33333333333333331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</row>
    <row r="22" spans="1:41" x14ac:dyDescent="0.25">
      <c r="A22" s="32"/>
      <c r="B22" s="44" t="s">
        <v>4</v>
      </c>
      <c r="C22" s="44" t="s">
        <v>5</v>
      </c>
      <c r="D22" s="44" t="s">
        <v>6</v>
      </c>
      <c r="E22" s="44" t="s">
        <v>6</v>
      </c>
      <c r="F22" s="44" t="s">
        <v>7</v>
      </c>
      <c r="G22" s="44" t="s">
        <v>8</v>
      </c>
      <c r="H22" s="44" t="s">
        <v>9</v>
      </c>
      <c r="I22" s="57"/>
      <c r="J22" s="40">
        <v>0.35416666666666669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2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</row>
    <row r="23" spans="1:41" x14ac:dyDescent="0.25">
      <c r="A23" s="32"/>
      <c r="B23" s="47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H23" s="46">
        <v>7</v>
      </c>
      <c r="I23" s="57"/>
      <c r="J23" s="40">
        <v>0.375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2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</row>
    <row r="24" spans="1:41" x14ac:dyDescent="0.25">
      <c r="A24" s="32"/>
      <c r="B24" s="52">
        <v>8</v>
      </c>
      <c r="C24" s="46">
        <v>9</v>
      </c>
      <c r="D24" s="46">
        <v>10</v>
      </c>
      <c r="E24" s="46">
        <v>11</v>
      </c>
      <c r="F24" s="46">
        <v>12</v>
      </c>
      <c r="G24" s="46">
        <v>13</v>
      </c>
      <c r="H24" s="46">
        <v>14</v>
      </c>
      <c r="I24" s="57"/>
      <c r="J24" s="40">
        <v>0.39583333333333298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</row>
    <row r="25" spans="1:41" x14ac:dyDescent="0.25">
      <c r="A25" s="32"/>
      <c r="B25" s="52">
        <v>15</v>
      </c>
      <c r="C25" s="46">
        <v>16</v>
      </c>
      <c r="D25" s="46">
        <v>17</v>
      </c>
      <c r="E25" s="46">
        <v>18</v>
      </c>
      <c r="F25" s="46">
        <v>19</v>
      </c>
      <c r="G25" s="46">
        <v>20</v>
      </c>
      <c r="H25" s="46">
        <v>21</v>
      </c>
      <c r="I25" s="57"/>
      <c r="J25" s="40">
        <v>0.41666666666666702</v>
      </c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</row>
    <row r="26" spans="1:41" x14ac:dyDescent="0.25">
      <c r="A26" s="32"/>
      <c r="B26" s="52">
        <v>22</v>
      </c>
      <c r="C26" s="46">
        <v>23</v>
      </c>
      <c r="D26" s="46">
        <v>24</v>
      </c>
      <c r="E26" s="46">
        <v>25</v>
      </c>
      <c r="F26" s="46">
        <v>26</v>
      </c>
      <c r="G26" s="46">
        <v>27</v>
      </c>
      <c r="H26" s="46">
        <v>28</v>
      </c>
      <c r="I26" s="57"/>
      <c r="J26" s="40">
        <v>0.4375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</row>
    <row r="27" spans="1:41" x14ac:dyDescent="0.25">
      <c r="A27" s="32"/>
      <c r="B27" s="52">
        <v>29</v>
      </c>
      <c r="C27" s="46">
        <v>30</v>
      </c>
      <c r="D27" s="46">
        <v>31</v>
      </c>
      <c r="E27" s="51"/>
      <c r="F27" s="51"/>
      <c r="G27" s="51"/>
      <c r="H27" s="51"/>
      <c r="I27" s="57"/>
      <c r="J27" s="40">
        <v>0.45833333333333298</v>
      </c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</row>
    <row r="28" spans="1:41" x14ac:dyDescent="0.25">
      <c r="A28" s="32"/>
      <c r="B28" s="53"/>
      <c r="C28" s="51"/>
      <c r="D28" s="51"/>
      <c r="E28" s="51"/>
      <c r="F28" s="51"/>
      <c r="G28" s="51"/>
      <c r="H28" s="51"/>
      <c r="I28" s="57"/>
      <c r="J28" s="40">
        <v>0.47916666666666702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</row>
    <row r="29" spans="1:41" x14ac:dyDescent="0.25">
      <c r="A29" s="32"/>
      <c r="B29" s="58"/>
      <c r="C29" s="57"/>
      <c r="D29" s="57"/>
      <c r="E29" s="57"/>
      <c r="F29" s="57"/>
      <c r="G29" s="57"/>
      <c r="H29" s="57"/>
      <c r="I29" s="57"/>
      <c r="J29" s="40">
        <v>0.5</v>
      </c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</row>
    <row r="30" spans="1:41" x14ac:dyDescent="0.25">
      <c r="A30" s="32"/>
      <c r="B30" s="172" t="s">
        <v>415</v>
      </c>
      <c r="C30" s="173"/>
      <c r="D30" s="173"/>
      <c r="E30" s="173"/>
      <c r="F30" s="173"/>
      <c r="G30" s="173"/>
      <c r="H30" s="174"/>
      <c r="I30" s="57"/>
      <c r="J30" s="40">
        <v>0.52083333333333304</v>
      </c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</row>
    <row r="31" spans="1:41" x14ac:dyDescent="0.25">
      <c r="A31" s="32"/>
      <c r="B31" s="157"/>
      <c r="C31" s="158"/>
      <c r="D31" s="158"/>
      <c r="E31" s="158"/>
      <c r="F31" s="158"/>
      <c r="G31" s="158"/>
      <c r="H31" s="159"/>
      <c r="I31" s="57"/>
      <c r="J31" s="40">
        <v>0.54166666666666696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</row>
    <row r="32" spans="1:41" x14ac:dyDescent="0.25">
      <c r="A32" s="32"/>
      <c r="B32" s="157"/>
      <c r="C32" s="158"/>
      <c r="D32" s="158"/>
      <c r="E32" s="158"/>
      <c r="F32" s="158"/>
      <c r="G32" s="158"/>
      <c r="H32" s="159"/>
      <c r="I32" s="57"/>
      <c r="J32" s="40">
        <v>0.5625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</row>
    <row r="33" spans="1:41" x14ac:dyDescent="0.25">
      <c r="A33" s="32"/>
      <c r="B33" s="157"/>
      <c r="C33" s="158"/>
      <c r="D33" s="158"/>
      <c r="E33" s="158"/>
      <c r="F33" s="158"/>
      <c r="G33" s="158"/>
      <c r="H33" s="159"/>
      <c r="I33" s="57"/>
      <c r="J33" s="40">
        <v>0.58333333333333304</v>
      </c>
      <c r="K33" s="49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</row>
    <row r="34" spans="1:41" x14ac:dyDescent="0.25">
      <c r="A34" s="32"/>
      <c r="B34" s="157"/>
      <c r="C34" s="158"/>
      <c r="D34" s="158"/>
      <c r="E34" s="158"/>
      <c r="F34" s="158"/>
      <c r="G34" s="158"/>
      <c r="H34" s="159"/>
      <c r="I34" s="57"/>
      <c r="J34" s="40">
        <v>0.60416666666666696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</row>
    <row r="35" spans="1:41" x14ac:dyDescent="0.25">
      <c r="A35" s="32"/>
      <c r="B35" s="157"/>
      <c r="C35" s="158"/>
      <c r="D35" s="158"/>
      <c r="E35" s="158"/>
      <c r="F35" s="158"/>
      <c r="G35" s="158"/>
      <c r="H35" s="159"/>
      <c r="I35" s="57"/>
      <c r="J35" s="40">
        <v>0.625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</row>
    <row r="36" spans="1:41" x14ac:dyDescent="0.25">
      <c r="A36" s="32"/>
      <c r="B36" s="157"/>
      <c r="C36" s="158"/>
      <c r="D36" s="158"/>
      <c r="E36" s="158"/>
      <c r="F36" s="158"/>
      <c r="G36" s="158"/>
      <c r="H36" s="159"/>
      <c r="I36" s="57"/>
      <c r="J36" s="40">
        <v>0.64583333333333404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</row>
    <row r="37" spans="1:41" x14ac:dyDescent="0.25">
      <c r="A37" s="32"/>
      <c r="B37" s="157"/>
      <c r="C37" s="158"/>
      <c r="D37" s="158"/>
      <c r="E37" s="158"/>
      <c r="F37" s="158"/>
      <c r="G37" s="158"/>
      <c r="H37" s="159"/>
      <c r="I37" s="57"/>
      <c r="J37" s="40">
        <v>0.66666666666666696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</row>
    <row r="38" spans="1:41" x14ac:dyDescent="0.25">
      <c r="A38" s="32"/>
      <c r="B38" s="157"/>
      <c r="C38" s="158"/>
      <c r="D38" s="158"/>
      <c r="E38" s="158"/>
      <c r="F38" s="158"/>
      <c r="G38" s="158"/>
      <c r="H38" s="159"/>
      <c r="I38" s="57"/>
      <c r="J38" s="40">
        <v>0.6875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</row>
    <row r="39" spans="1:41" x14ac:dyDescent="0.25">
      <c r="A39" s="32"/>
      <c r="B39" s="157"/>
      <c r="C39" s="158"/>
      <c r="D39" s="158"/>
      <c r="E39" s="158"/>
      <c r="F39" s="158"/>
      <c r="G39" s="158"/>
      <c r="H39" s="159"/>
      <c r="I39" s="57"/>
      <c r="J39" s="40">
        <v>0.70833333333333404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</row>
    <row r="40" spans="1:41" x14ac:dyDescent="0.25">
      <c r="A40" s="32"/>
      <c r="B40" s="157"/>
      <c r="C40" s="158"/>
      <c r="D40" s="158"/>
      <c r="E40" s="158"/>
      <c r="F40" s="158"/>
      <c r="G40" s="158"/>
      <c r="H40" s="159"/>
      <c r="I40" s="57"/>
      <c r="J40" s="40">
        <v>0.72916666666666696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</row>
    <row r="41" spans="1:41" x14ac:dyDescent="0.25">
      <c r="A41" s="32"/>
      <c r="B41" s="157"/>
      <c r="C41" s="158"/>
      <c r="D41" s="158"/>
      <c r="E41" s="158"/>
      <c r="F41" s="158"/>
      <c r="G41" s="158"/>
      <c r="H41" s="159"/>
      <c r="I41" s="57"/>
      <c r="J41" s="40">
        <v>0.75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</row>
    <row r="42" spans="1:41" x14ac:dyDescent="0.25">
      <c r="A42" s="32"/>
      <c r="B42" s="157"/>
      <c r="C42" s="158"/>
      <c r="D42" s="158"/>
      <c r="E42" s="158"/>
      <c r="F42" s="158"/>
      <c r="G42" s="158"/>
      <c r="H42" s="159"/>
      <c r="I42" s="57"/>
      <c r="J42" s="40">
        <v>0.77083333333333404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32"/>
      <c r="B43" s="157"/>
      <c r="C43" s="158"/>
      <c r="D43" s="158"/>
      <c r="E43" s="158"/>
      <c r="F43" s="158"/>
      <c r="G43" s="158"/>
      <c r="H43" s="159"/>
      <c r="I43" s="57"/>
      <c r="J43" s="40">
        <v>0.79166666666666696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</row>
    <row r="44" spans="1:41" x14ac:dyDescent="0.25">
      <c r="A44" s="32"/>
      <c r="B44" s="157"/>
      <c r="C44" s="158"/>
      <c r="D44" s="158"/>
      <c r="E44" s="158"/>
      <c r="F44" s="158"/>
      <c r="G44" s="158"/>
      <c r="H44" s="159"/>
      <c r="I44" s="57"/>
      <c r="J44" s="40">
        <v>0.812500000000001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</row>
    <row r="45" spans="1:41" x14ac:dyDescent="0.25">
      <c r="A45" s="32"/>
      <c r="B45" s="157"/>
      <c r="C45" s="158"/>
      <c r="D45" s="158"/>
      <c r="E45" s="158"/>
      <c r="F45" s="158"/>
      <c r="G45" s="158"/>
      <c r="H45" s="159"/>
      <c r="I45" s="57"/>
      <c r="J45" s="40">
        <v>0.83333333333333404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</row>
    <row r="46" spans="1:41" x14ac:dyDescent="0.25">
      <c r="A46" s="32"/>
      <c r="B46" s="157"/>
      <c r="C46" s="158"/>
      <c r="D46" s="158"/>
      <c r="E46" s="158"/>
      <c r="F46" s="158"/>
      <c r="G46" s="158"/>
      <c r="H46" s="159"/>
      <c r="I46" s="57"/>
      <c r="J46" s="40">
        <v>0.85416666666666696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32"/>
      <c r="B47" s="157"/>
      <c r="C47" s="158"/>
      <c r="D47" s="158"/>
      <c r="E47" s="158"/>
      <c r="F47" s="158"/>
      <c r="G47" s="158"/>
      <c r="H47" s="159"/>
      <c r="I47" s="57"/>
      <c r="J47" s="40">
        <v>0.875000000000001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32"/>
      <c r="B48" s="157"/>
      <c r="C48" s="158"/>
      <c r="D48" s="158"/>
      <c r="E48" s="158"/>
      <c r="F48" s="158"/>
      <c r="G48" s="158"/>
      <c r="H48" s="159"/>
      <c r="I48" s="57"/>
      <c r="J48" s="40">
        <v>0.89583333333333404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32"/>
      <c r="B49" s="157"/>
      <c r="C49" s="158"/>
      <c r="D49" s="158"/>
      <c r="E49" s="158"/>
      <c r="F49" s="158"/>
      <c r="G49" s="158"/>
      <c r="H49" s="159"/>
      <c r="I49" s="57"/>
      <c r="J49" s="40">
        <v>0.91666666666666696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32"/>
      <c r="B50" s="157"/>
      <c r="C50" s="158"/>
      <c r="D50" s="158"/>
      <c r="E50" s="158"/>
      <c r="F50" s="158"/>
      <c r="G50" s="158"/>
      <c r="H50" s="159"/>
      <c r="I50" s="57"/>
      <c r="J50" s="40">
        <v>0.937500000000001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32"/>
      <c r="B51" s="157"/>
      <c r="C51" s="158"/>
      <c r="D51" s="158"/>
      <c r="E51" s="158"/>
      <c r="F51" s="158"/>
      <c r="G51" s="158"/>
      <c r="H51" s="159"/>
      <c r="I51" s="57"/>
      <c r="J51" s="40">
        <v>0.95833333333333404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32"/>
      <c r="B52" s="58"/>
      <c r="C52" s="57"/>
      <c r="D52" s="57"/>
      <c r="E52" s="57"/>
      <c r="F52" s="57"/>
      <c r="G52" s="57"/>
      <c r="H52" s="57"/>
      <c r="I52" s="57"/>
      <c r="J52" s="40">
        <v>0.97916666666666696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</row>
  </sheetData>
  <mergeCells count="26">
    <mergeCell ref="B31:H31"/>
    <mergeCell ref="D1:J1"/>
    <mergeCell ref="B2:C3"/>
    <mergeCell ref="D2:J3"/>
    <mergeCell ref="B4:J4"/>
    <mergeCell ref="B30:H30"/>
    <mergeCell ref="B43:H43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50:H50"/>
    <mergeCell ref="B51:H51"/>
    <mergeCell ref="B44:H44"/>
    <mergeCell ref="B45:H45"/>
    <mergeCell ref="B46:H46"/>
    <mergeCell ref="B47:H47"/>
    <mergeCell ref="B48:H48"/>
    <mergeCell ref="B49:H49"/>
  </mergeCells>
  <conditionalFormatting sqref="K2:AO4">
    <cfRule type="expression" dxfId="24" priority="2">
      <formula>K$4&lt;&gt;""</formula>
    </cfRule>
  </conditionalFormatting>
  <conditionalFormatting sqref="B23:H28">
    <cfRule type="expression" dxfId="23" priority="1">
      <formula>VLOOKUP(DATE(2018,7,B23),feriados,2)&lt;&gt;0</formula>
    </cfRule>
  </conditionalFormatting>
  <hyperlinks>
    <hyperlink ref="B4:I4" r:id="rId1" display="¿Tienes una consulta o comentario?"/>
    <hyperlink ref="B23" location="Jul!K2" display="Jul!K2"/>
    <hyperlink ref="C23" location="Jul!L2" display="Jul!L2"/>
    <hyperlink ref="D23" location="Jul!M2" display="Jul!M2"/>
    <hyperlink ref="E23" location="Jul!N2" display="Jul!N2"/>
    <hyperlink ref="F23" location="Jul!O2" display="Jul!O2"/>
    <hyperlink ref="G23" location="Jul!P2" display="Jul!P2"/>
    <hyperlink ref="H23" location="Jul!Q2" display="Jul!Q2"/>
    <hyperlink ref="B24" location="Jul!R2" display="Jul!R2"/>
    <hyperlink ref="C24" location="Jul!S2" display="Jul!S2"/>
    <hyperlink ref="D24" location="Jul!T2" display="Jul!T2"/>
    <hyperlink ref="E24" location="Jul!U2" display="Jul!U2"/>
    <hyperlink ref="F24" location="Jul!V2" display="Jul!V2"/>
    <hyperlink ref="G24" location="Jul!W2" display="Jul!W2"/>
    <hyperlink ref="H24" location="Jul!X2" display="Jul!X2"/>
    <hyperlink ref="B25" location="Jul!Y2" display="Jul!Y2"/>
    <hyperlink ref="C25" location="Jul!Z2" display="Jul!Z2"/>
    <hyperlink ref="D25" location="Jul!AA2" display="Jul!AA2"/>
    <hyperlink ref="E25" location="Jul!AB2" display="Jul!AB2"/>
    <hyperlink ref="F25" location="Jul!AC2" display="Jul!AC2"/>
    <hyperlink ref="G25" location="Jul!AD2" display="Jul!AD2"/>
    <hyperlink ref="H25" location="Jul!AE2" display="Jul!AE2"/>
    <hyperlink ref="B26" location="Jul!AF2" display="Jul!AF2"/>
    <hyperlink ref="C26" location="Jul!AG2" display="Jul!AG2"/>
    <hyperlink ref="D26" location="Jul!AH2" display="Jul!AH2"/>
    <hyperlink ref="E26" location="Jul!AI2" display="Jul!AI2"/>
    <hyperlink ref="F26" location="Jul!AJ2" display="Jul!AJ2"/>
    <hyperlink ref="G26" location="Jul!AK2" display="Jul!AK2"/>
    <hyperlink ref="H26" location="Jul!AL2" display="Jul!AL2"/>
    <hyperlink ref="B27" location="Jul!AM2" display="Jul!AM2"/>
    <hyperlink ref="C27" location="Jul!AN2" display="Jul!AN2"/>
    <hyperlink ref="D27" location="Jul!AO2" display="Jul!AO2"/>
    <hyperlink ref="B4:J4" r:id="rId2" display="¿Tienes una consulta o comentario?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Portada</vt:lpstr>
      <vt:lpstr>HOY</vt:lpstr>
      <vt:lpstr>Ene</vt:lpstr>
      <vt:lpstr>Feb</vt:lpstr>
      <vt:lpstr>Mar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Año</vt:lpstr>
      <vt:lpstr>Lineal</vt:lpstr>
      <vt:lpstr>Contab.</vt:lpstr>
      <vt:lpstr>Config.</vt:lpstr>
      <vt:lpstr>Copyright</vt:lpstr>
      <vt:lpstr>columnasdias</vt:lpstr>
      <vt:lpstr>detalles</vt:lpstr>
      <vt:lpstr>FAbr</vt:lpstr>
      <vt:lpstr>FAgo</vt:lpstr>
      <vt:lpstr>FDic</vt:lpstr>
      <vt:lpstr>fechas</vt:lpstr>
      <vt:lpstr>FEne</vt:lpstr>
      <vt:lpstr>feriados</vt:lpstr>
      <vt:lpstr>FFeb</vt:lpstr>
      <vt:lpstr>FJul</vt:lpstr>
      <vt:lpstr>FJun</vt:lpstr>
      <vt:lpstr>FMar</vt:lpstr>
      <vt:lpstr>FMay</vt:lpstr>
      <vt:lpstr>FNov</vt:lpstr>
      <vt:lpstr>FOct</vt:lpstr>
      <vt:lpstr>FSep</vt:lpstr>
      <vt:lpstr>hojasmeses</vt:lpstr>
      <vt:lpstr>sk</vt:lpstr>
      <vt:lpstr>yoh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Clases Excel</dc:creator>
  <cp:lastModifiedBy>Planeacion</cp:lastModifiedBy>
  <dcterms:created xsi:type="dcterms:W3CDTF">2018-01-07T03:02:45Z</dcterms:created>
  <dcterms:modified xsi:type="dcterms:W3CDTF">2018-04-04T13:48:24Z</dcterms:modified>
</cp:coreProperties>
</file>