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activeTab="3" xr2:uid="{00000000-000D-0000-FFFF-FFFF00000000}"/>
  </bookViews>
  <sheets>
    <sheet name="Julio" sheetId="1" r:id="rId1"/>
    <sheet name="Agosto" sheetId="2" r:id="rId2"/>
    <sheet name="Septiembre" sheetId="3" r:id="rId3"/>
    <sheet name="Octubre" sheetId="4" r:id="rId4"/>
    <sheet name="Noviembre" sheetId="5" r:id="rId5"/>
    <sheet name="Total Convenio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D9" i="6"/>
  <c r="D8" i="6"/>
  <c r="D7" i="6"/>
  <c r="D6" i="6"/>
  <c r="D5" i="6"/>
  <c r="D4" i="6"/>
  <c r="F13" i="5"/>
  <c r="F13" i="4"/>
  <c r="F13" i="3"/>
  <c r="F13" i="2"/>
  <c r="F12" i="2"/>
  <c r="F11" i="1"/>
  <c r="F14" i="5" l="1"/>
  <c r="F15" i="5"/>
  <c r="F16" i="5" s="1"/>
  <c r="F15" i="4"/>
  <c r="F14" i="4"/>
  <c r="F16" i="4" s="1"/>
  <c r="F14" i="3"/>
  <c r="F16" i="3" s="1"/>
  <c r="F15" i="3"/>
  <c r="F14" i="2"/>
  <c r="F12" i="1"/>
  <c r="F14" i="1" s="1"/>
  <c r="F15" i="2" l="1"/>
</calcChain>
</file>

<file path=xl/sharedStrings.xml><?xml version="1.0" encoding="utf-8"?>
<sst xmlns="http://schemas.openxmlformats.org/spreadsheetml/2006/main" count="101" uniqueCount="32">
  <si>
    <t>DESCRIPCION</t>
  </si>
  <si>
    <t xml:space="preserve">CEDULA </t>
  </si>
  <si>
    <t>No. DE CONTRATO</t>
  </si>
  <si>
    <t xml:space="preserve">VALOR TOTAL CONTRATO </t>
  </si>
  <si>
    <t>YINA PATRICIA ARIAS</t>
  </si>
  <si>
    <t>ORLANDO DAVID ESTRADA</t>
  </si>
  <si>
    <t>DIEGO FERNANDO HIDALGO</t>
  </si>
  <si>
    <t>DIEGO ANTONIO ASCUNTAR</t>
  </si>
  <si>
    <t>EDGAR HERNANDO MORAN</t>
  </si>
  <si>
    <t>JHOAN F. GONZALES</t>
  </si>
  <si>
    <t>JHON JAIRO HIDALGO</t>
  </si>
  <si>
    <t>ALVARO ANDRES RODRIGUEZ</t>
  </si>
  <si>
    <t xml:space="preserve"> TOTAL HONORARIOS</t>
  </si>
  <si>
    <t>GASTOS LEGALES</t>
  </si>
  <si>
    <t>ADMINISTRACION UNIVERSIDAD</t>
  </si>
  <si>
    <t>VALOR CUENTA DE COBRO</t>
  </si>
  <si>
    <t>JUAN PABLO RIASCOS LEITÓN</t>
  </si>
  <si>
    <t xml:space="preserve">JONNATAN RICARDO GRIRON </t>
  </si>
  <si>
    <t xml:space="preserve">PAGO MES DE JULIO </t>
  </si>
  <si>
    <t xml:space="preserve">PAGO MES DE AGOSTO </t>
  </si>
  <si>
    <t xml:space="preserve">PAGO MES DE SEPTIEMBRE </t>
  </si>
  <si>
    <t xml:space="preserve">ANGEL FELIPE FREIRE </t>
  </si>
  <si>
    <t>PAGO MES DE OCTUBRE</t>
  </si>
  <si>
    <t>PAGO MES DE NOVIEMBRE</t>
  </si>
  <si>
    <t>MES</t>
  </si>
  <si>
    <t>Julio</t>
  </si>
  <si>
    <t>Agosto</t>
  </si>
  <si>
    <t>Septiembre</t>
  </si>
  <si>
    <t>Octubre</t>
  </si>
  <si>
    <t>Noviembre</t>
  </si>
  <si>
    <t>TOTAL</t>
  </si>
  <si>
    <t>se suman 307546,28 que se encuentan pendientes pertenecientes a el pago de estampillas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</si>
</sst>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-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/>
    <xf numFmtId="43" fontId="3" fillId="0" borderId="1" xfId="1" applyFont="1" applyBorder="1"/>
    <xf numFmtId="164" fontId="3" fillId="0" borderId="1" xfId="1" applyNumberFormat="1" applyFont="1" applyBorder="1"/>
    <xf numFmtId="0" fontId="4" fillId="0" borderId="1" xfId="0" applyFont="1" applyBorder="1"/>
    <xf numFmtId="164" fontId="5" fillId="0" borderId="1" xfId="0" applyNumberFormat="1" applyFont="1" applyBorder="1"/>
    <xf numFmtId="0" fontId="3" fillId="0" borderId="1" xfId="0" applyFont="1" applyBorder="1" applyAlignment="1">
      <alignment wrapText="1"/>
    </xf>
    <xf numFmtId="164" fontId="3" fillId="0" borderId="1" xfId="0" applyNumberFormat="1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65" fontId="3" fillId="0" borderId="1" xfId="0" applyNumberFormat="1" applyFont="1" applyBorder="1"/>
    <xf numFmtId="0" fontId="2" fillId="0" borderId="1" xfId="0" applyFont="1" applyBorder="1" applyAlignment="1">
      <alignment horizontal="left"/>
    </xf>
    <xf numFmtId="165" fontId="5" fillId="0" borderId="1" xfId="0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9" fillId="0" borderId="1" xfId="0" applyFont="1" applyBorder="1"/>
    <xf numFmtId="43" fontId="9" fillId="0" borderId="1" xfId="1" applyFont="1" applyBorder="1"/>
    <xf numFmtId="164" fontId="9" fillId="0" borderId="1" xfId="1" applyNumberFormat="1" applyFont="1" applyBorder="1"/>
    <xf numFmtId="0" fontId="10" fillId="0" borderId="1" xfId="0" applyFont="1" applyBorder="1"/>
    <xf numFmtId="164" fontId="11" fillId="0" borderId="1" xfId="0" applyNumberFormat="1" applyFont="1" applyBorder="1"/>
    <xf numFmtId="0" fontId="9" fillId="0" borderId="1" xfId="0" applyFont="1" applyBorder="1" applyAlignment="1">
      <alignment wrapText="1"/>
    </xf>
    <xf numFmtId="164" fontId="9" fillId="0" borderId="1" xfId="0" applyNumberFormat="1" applyFont="1" applyBorder="1"/>
    <xf numFmtId="0" fontId="8" fillId="0" borderId="1" xfId="0" applyFont="1" applyBorder="1"/>
    <xf numFmtId="164" fontId="12" fillId="0" borderId="1" xfId="0" applyNumberFormat="1" applyFont="1" applyBorder="1"/>
    <xf numFmtId="0" fontId="0" fillId="0" borderId="1" xfId="0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4"/>
  <sheetViews>
    <sheetView workbookViewId="0">
      <selection activeCell="K10" sqref="K10"/>
    </sheetView>
  </sheetViews>
  <sheetFormatPr defaultRowHeight="15" x14ac:dyDescent="0.25"/>
  <cols>
    <col min="2" max="2" width="21.85546875" customWidth="1"/>
    <col min="3" max="3" width="19.7109375" customWidth="1"/>
    <col min="4" max="4" width="16.7109375" customWidth="1"/>
    <col min="5" max="5" width="19.5703125" customWidth="1"/>
    <col min="6" max="6" width="21" customWidth="1"/>
    <col min="7" max="7" width="26.28515625" customWidth="1"/>
  </cols>
  <sheetData>
    <row r="2" spans="2:7" ht="31.5" x14ac:dyDescent="0.25">
      <c r="B2" s="1" t="s">
        <v>0</v>
      </c>
      <c r="C2" s="1" t="s">
        <v>1</v>
      </c>
      <c r="D2" s="2" t="s">
        <v>2</v>
      </c>
      <c r="E2" s="2" t="s">
        <v>3</v>
      </c>
      <c r="F2" s="2" t="s">
        <v>18</v>
      </c>
    </row>
    <row r="3" spans="2:7" ht="15.75" x14ac:dyDescent="0.25">
      <c r="B3" s="3" t="s">
        <v>4</v>
      </c>
      <c r="C3" s="3">
        <v>37083581</v>
      </c>
      <c r="D3" s="3">
        <v>17211236</v>
      </c>
      <c r="E3" s="4">
        <v>14400000</v>
      </c>
      <c r="F3" s="5">
        <v>2400000</v>
      </c>
    </row>
    <row r="4" spans="2:7" ht="15.75" x14ac:dyDescent="0.25">
      <c r="B4" s="3" t="s">
        <v>5</v>
      </c>
      <c r="C4" s="3">
        <v>1085303922</v>
      </c>
      <c r="D4" s="3">
        <v>17211237</v>
      </c>
      <c r="E4" s="4">
        <v>12540000</v>
      </c>
      <c r="F4" s="5">
        <v>2090000</v>
      </c>
    </row>
    <row r="5" spans="2:7" ht="15.75" x14ac:dyDescent="0.25">
      <c r="B5" s="3" t="s">
        <v>6</v>
      </c>
      <c r="C5" s="3">
        <v>98394387</v>
      </c>
      <c r="D5" s="3">
        <v>17211244</v>
      </c>
      <c r="E5" s="4">
        <v>22750000</v>
      </c>
      <c r="F5" s="5">
        <v>3500000</v>
      </c>
    </row>
    <row r="6" spans="2:7" ht="15.75" x14ac:dyDescent="0.25">
      <c r="B6" s="3" t="s">
        <v>7</v>
      </c>
      <c r="C6" s="3">
        <v>10296002</v>
      </c>
      <c r="D6" s="3">
        <v>17211243</v>
      </c>
      <c r="E6" s="4">
        <v>22750000</v>
      </c>
      <c r="F6" s="5">
        <v>3500000</v>
      </c>
    </row>
    <row r="7" spans="2:7" ht="15.75" x14ac:dyDescent="0.25">
      <c r="B7" s="3" t="s">
        <v>8</v>
      </c>
      <c r="C7" s="3">
        <v>98389994</v>
      </c>
      <c r="D7" s="3">
        <v>17211245</v>
      </c>
      <c r="E7" s="4">
        <v>22750000</v>
      </c>
      <c r="F7" s="5">
        <v>3500000</v>
      </c>
    </row>
    <row r="8" spans="2:7" ht="15.75" x14ac:dyDescent="0.25">
      <c r="B8" s="3" t="s">
        <v>9</v>
      </c>
      <c r="C8" s="3">
        <v>13071650</v>
      </c>
      <c r="D8" s="3">
        <v>17211247</v>
      </c>
      <c r="E8" s="4">
        <v>22750000</v>
      </c>
      <c r="F8" s="5">
        <v>3500000</v>
      </c>
    </row>
    <row r="9" spans="2:7" ht="15.75" x14ac:dyDescent="0.25">
      <c r="B9" s="3" t="s">
        <v>10</v>
      </c>
      <c r="C9" s="3">
        <v>98387534</v>
      </c>
      <c r="D9" s="3">
        <v>17211246</v>
      </c>
      <c r="E9" s="4">
        <v>22750000</v>
      </c>
      <c r="F9" s="5">
        <v>3500000</v>
      </c>
    </row>
    <row r="10" spans="2:7" ht="15.75" x14ac:dyDescent="0.25">
      <c r="B10" s="3" t="s">
        <v>11</v>
      </c>
      <c r="C10" s="3">
        <v>1085313389</v>
      </c>
      <c r="D10" s="3">
        <v>17211238</v>
      </c>
      <c r="E10" s="4">
        <v>22750000</v>
      </c>
      <c r="F10" s="5">
        <v>3500000</v>
      </c>
    </row>
    <row r="11" spans="2:7" ht="15.75" x14ac:dyDescent="0.25">
      <c r="B11" s="6" t="s">
        <v>12</v>
      </c>
      <c r="C11" s="6"/>
      <c r="D11" s="6"/>
      <c r="E11" s="4">
        <v>22750000</v>
      </c>
      <c r="F11" s="7">
        <f>SUM(F3:F10)</f>
        <v>25490000</v>
      </c>
    </row>
    <row r="12" spans="2:7" ht="60" x14ac:dyDescent="0.25">
      <c r="B12" s="8" t="s">
        <v>13</v>
      </c>
      <c r="C12" s="8"/>
      <c r="D12" s="8"/>
      <c r="E12" s="8"/>
      <c r="F12" s="9">
        <f>(F11*3.5%)+307546.28</f>
        <v>1199696.2800000003</v>
      </c>
      <c r="G12" s="32" t="s">
        <v>31</v>
      </c>
    </row>
    <row r="13" spans="2:7" ht="31.5" x14ac:dyDescent="0.25">
      <c r="B13" s="8" t="s">
        <v>14</v>
      </c>
      <c r="C13" s="8"/>
      <c r="D13" s="8"/>
      <c r="E13" s="8"/>
      <c r="F13" s="9">
        <f>F11*12%</f>
        <v>3058800</v>
      </c>
    </row>
    <row r="14" spans="2:7" ht="17.25" x14ac:dyDescent="0.3">
      <c r="B14" s="18" t="s">
        <v>15</v>
      </c>
      <c r="C14" s="19"/>
      <c r="D14" s="19"/>
      <c r="E14" s="20"/>
      <c r="F14" s="12">
        <f>SUM(F11:F13)</f>
        <v>29748496.280000001</v>
      </c>
    </row>
  </sheetData>
  <mergeCells count="1">
    <mergeCell ref="B14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C1288-241B-40EE-AD0C-AE641099AE2E}">
  <dimension ref="B2:F15"/>
  <sheetViews>
    <sheetView workbookViewId="0">
      <selection activeCell="F15" sqref="F15"/>
    </sheetView>
  </sheetViews>
  <sheetFormatPr defaultRowHeight="15" x14ac:dyDescent="0.25"/>
  <cols>
    <col min="2" max="2" width="29.85546875" customWidth="1"/>
    <col min="3" max="3" width="17.140625" customWidth="1"/>
    <col min="4" max="4" width="22.140625" customWidth="1"/>
    <col min="5" max="5" width="24.140625" customWidth="1"/>
    <col min="6" max="6" width="20.7109375" customWidth="1"/>
  </cols>
  <sheetData>
    <row r="2" spans="2:6" ht="31.5" x14ac:dyDescent="0.25">
      <c r="B2" s="11" t="s">
        <v>0</v>
      </c>
      <c r="C2" s="11" t="s">
        <v>1</v>
      </c>
      <c r="D2" s="2" t="s">
        <v>2</v>
      </c>
      <c r="E2" s="2" t="s">
        <v>3</v>
      </c>
      <c r="F2" s="2" t="s">
        <v>19</v>
      </c>
    </row>
    <row r="3" spans="2:6" ht="15.75" x14ac:dyDescent="0.25">
      <c r="B3" s="3" t="s">
        <v>5</v>
      </c>
      <c r="C3" s="3">
        <v>1085303922</v>
      </c>
      <c r="D3" s="3">
        <v>17211237</v>
      </c>
      <c r="E3" s="4">
        <v>12540000</v>
      </c>
      <c r="F3" s="5">
        <v>2090000</v>
      </c>
    </row>
    <row r="4" spans="2:6" ht="15.75" x14ac:dyDescent="0.25">
      <c r="B4" s="3" t="s">
        <v>16</v>
      </c>
      <c r="C4" s="3">
        <v>87063623</v>
      </c>
      <c r="D4" s="3">
        <v>17211546</v>
      </c>
      <c r="E4" s="4">
        <v>12000000</v>
      </c>
      <c r="F4" s="5">
        <v>3000000</v>
      </c>
    </row>
    <row r="5" spans="2:6" ht="15.75" x14ac:dyDescent="0.25">
      <c r="B5" s="3" t="s">
        <v>6</v>
      </c>
      <c r="C5" s="3">
        <v>98394387</v>
      </c>
      <c r="D5" s="3">
        <v>17211244</v>
      </c>
      <c r="E5" s="4">
        <v>22750000</v>
      </c>
      <c r="F5" s="5">
        <v>3500000</v>
      </c>
    </row>
    <row r="6" spans="2:6" ht="15.75" x14ac:dyDescent="0.25">
      <c r="B6" s="3" t="s">
        <v>7</v>
      </c>
      <c r="C6" s="3">
        <v>10296002</v>
      </c>
      <c r="D6" s="3">
        <v>17211243</v>
      </c>
      <c r="E6" s="4">
        <v>22750000</v>
      </c>
      <c r="F6" s="5">
        <v>3500000</v>
      </c>
    </row>
    <row r="7" spans="2:6" ht="15.75" x14ac:dyDescent="0.25">
      <c r="B7" s="3" t="s">
        <v>8</v>
      </c>
      <c r="C7" s="3">
        <v>98389994</v>
      </c>
      <c r="D7" s="3">
        <v>17211245</v>
      </c>
      <c r="E7" s="4">
        <v>22750000</v>
      </c>
      <c r="F7" s="5">
        <v>3500000</v>
      </c>
    </row>
    <row r="8" spans="2:6" ht="15.75" x14ac:dyDescent="0.25">
      <c r="B8" s="3" t="s">
        <v>9</v>
      </c>
      <c r="C8" s="3">
        <v>13071650</v>
      </c>
      <c r="D8" s="3">
        <v>17211247</v>
      </c>
      <c r="E8" s="4">
        <v>22750000</v>
      </c>
      <c r="F8" s="5">
        <v>3500000</v>
      </c>
    </row>
    <row r="9" spans="2:6" ht="15.75" x14ac:dyDescent="0.25">
      <c r="B9" s="3" t="s">
        <v>10</v>
      </c>
      <c r="C9" s="3">
        <v>98387534</v>
      </c>
      <c r="D9" s="3">
        <v>17211246</v>
      </c>
      <c r="E9" s="4">
        <v>22750000</v>
      </c>
      <c r="F9" s="5">
        <v>3500000</v>
      </c>
    </row>
    <row r="10" spans="2:6" ht="15.75" x14ac:dyDescent="0.25">
      <c r="B10" s="3" t="s">
        <v>11</v>
      </c>
      <c r="C10" s="3">
        <v>1085313389</v>
      </c>
      <c r="D10" s="3">
        <v>17211238</v>
      </c>
      <c r="E10" s="4">
        <v>22750000</v>
      </c>
      <c r="F10" s="5">
        <v>3500000</v>
      </c>
    </row>
    <row r="11" spans="2:6" ht="15.75" x14ac:dyDescent="0.25">
      <c r="B11" s="3" t="s">
        <v>17</v>
      </c>
      <c r="C11" s="3">
        <v>87068935</v>
      </c>
      <c r="D11" s="3">
        <v>17211545</v>
      </c>
      <c r="E11" s="4">
        <v>9600000</v>
      </c>
      <c r="F11" s="5">
        <v>2400000</v>
      </c>
    </row>
    <row r="12" spans="2:6" ht="15.75" x14ac:dyDescent="0.25">
      <c r="B12" s="6" t="s">
        <v>12</v>
      </c>
      <c r="C12" s="6"/>
      <c r="D12" s="6"/>
      <c r="E12" s="4">
        <v>22750000</v>
      </c>
      <c r="F12" s="7">
        <f>SUM(F3:F11)</f>
        <v>28490000</v>
      </c>
    </row>
    <row r="13" spans="2:6" ht="15.75" x14ac:dyDescent="0.25">
      <c r="B13" s="8" t="s">
        <v>13</v>
      </c>
      <c r="C13" s="8"/>
      <c r="D13" s="8"/>
      <c r="E13" s="8"/>
      <c r="F13" s="9">
        <f>(F12*3.5%)</f>
        <v>997150.00000000012</v>
      </c>
    </row>
    <row r="14" spans="2:6" ht="31.5" x14ac:dyDescent="0.25">
      <c r="B14" s="8" t="s">
        <v>14</v>
      </c>
      <c r="C14" s="8"/>
      <c r="D14" s="8"/>
      <c r="E14" s="8"/>
      <c r="F14" s="9">
        <f>F12*12%</f>
        <v>3418800</v>
      </c>
    </row>
    <row r="15" spans="2:6" ht="17.25" x14ac:dyDescent="0.3">
      <c r="B15" s="10" t="s">
        <v>15</v>
      </c>
      <c r="C15" s="10"/>
      <c r="D15" s="10"/>
      <c r="E15" s="10"/>
      <c r="F15" s="12">
        <f>SUM(F12:F14)</f>
        <v>32905950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218A-B343-42A1-BAFE-5D7A87AE58CD}">
  <dimension ref="B2:F16"/>
  <sheetViews>
    <sheetView workbookViewId="0">
      <selection activeCell="F9" sqref="F9"/>
    </sheetView>
  </sheetViews>
  <sheetFormatPr defaultRowHeight="15" x14ac:dyDescent="0.25"/>
  <cols>
    <col min="2" max="2" width="28.7109375" customWidth="1"/>
    <col min="3" max="3" width="22.7109375" customWidth="1"/>
    <col min="4" max="4" width="14.7109375" customWidth="1"/>
    <col min="5" max="5" width="20.5703125" customWidth="1"/>
    <col min="6" max="6" width="22.5703125" customWidth="1"/>
  </cols>
  <sheetData>
    <row r="2" spans="2:6" ht="31.5" x14ac:dyDescent="0.25">
      <c r="B2" s="11" t="s">
        <v>0</v>
      </c>
      <c r="C2" s="11" t="s">
        <v>1</v>
      </c>
      <c r="D2" s="11" t="s">
        <v>2</v>
      </c>
      <c r="E2" s="11" t="s">
        <v>3</v>
      </c>
      <c r="F2" s="11" t="s">
        <v>20</v>
      </c>
    </row>
    <row r="3" spans="2:6" ht="15.75" x14ac:dyDescent="0.25">
      <c r="B3" s="3" t="s">
        <v>5</v>
      </c>
      <c r="C3" s="3">
        <v>1085303922</v>
      </c>
      <c r="D3" s="3">
        <v>17211237</v>
      </c>
      <c r="E3" s="4">
        <v>12540000</v>
      </c>
      <c r="F3" s="5">
        <v>2090000</v>
      </c>
    </row>
    <row r="4" spans="2:6" ht="15.75" x14ac:dyDescent="0.25">
      <c r="B4" s="3" t="s">
        <v>16</v>
      </c>
      <c r="C4" s="3">
        <v>87063623</v>
      </c>
      <c r="D4" s="3">
        <v>17211546</v>
      </c>
      <c r="E4" s="4">
        <v>12000000</v>
      </c>
      <c r="F4" s="5">
        <v>3000000</v>
      </c>
    </row>
    <row r="5" spans="2:6" ht="15.75" x14ac:dyDescent="0.25">
      <c r="B5" s="3" t="s">
        <v>6</v>
      </c>
      <c r="C5" s="3">
        <v>98394387</v>
      </c>
      <c r="D5" s="3">
        <v>17211244</v>
      </c>
      <c r="E5" s="4">
        <v>22750000</v>
      </c>
      <c r="F5" s="5">
        <v>3500000</v>
      </c>
    </row>
    <row r="6" spans="2:6" ht="15.75" x14ac:dyDescent="0.25">
      <c r="B6" s="3" t="s">
        <v>7</v>
      </c>
      <c r="C6" s="3">
        <v>10296002</v>
      </c>
      <c r="D6" s="3">
        <v>17211243</v>
      </c>
      <c r="E6" s="4">
        <v>22750000</v>
      </c>
      <c r="F6" s="5">
        <v>3500000</v>
      </c>
    </row>
    <row r="7" spans="2:6" ht="15.75" x14ac:dyDescent="0.25">
      <c r="B7" s="3" t="s">
        <v>8</v>
      </c>
      <c r="C7" s="3">
        <v>98389994</v>
      </c>
      <c r="D7" s="3">
        <v>17211245</v>
      </c>
      <c r="E7" s="4">
        <v>22750000</v>
      </c>
      <c r="F7" s="5">
        <v>3500000</v>
      </c>
    </row>
    <row r="8" spans="2:6" ht="15.75" x14ac:dyDescent="0.25">
      <c r="B8" s="3" t="s">
        <v>9</v>
      </c>
      <c r="C8" s="3">
        <v>13071650</v>
      </c>
      <c r="D8" s="3">
        <v>17211247</v>
      </c>
      <c r="E8" s="4">
        <v>22750000</v>
      </c>
      <c r="F8" s="5">
        <v>3500000</v>
      </c>
    </row>
    <row r="9" spans="2:6" ht="15.75" x14ac:dyDescent="0.25">
      <c r="B9" s="3" t="s">
        <v>10</v>
      </c>
      <c r="C9" s="3">
        <v>98387534</v>
      </c>
      <c r="D9" s="3">
        <v>17211246</v>
      </c>
      <c r="E9" s="4">
        <v>22750000</v>
      </c>
      <c r="F9" s="5">
        <v>3500000</v>
      </c>
    </row>
    <row r="10" spans="2:6" ht="15.75" x14ac:dyDescent="0.25">
      <c r="B10" s="3" t="s">
        <v>11</v>
      </c>
      <c r="C10" s="3">
        <v>1085313389</v>
      </c>
      <c r="D10" s="3">
        <v>17211238</v>
      </c>
      <c r="E10" s="4">
        <v>22750000</v>
      </c>
      <c r="F10" s="5">
        <v>3500000</v>
      </c>
    </row>
    <row r="11" spans="2:6" ht="15.75" x14ac:dyDescent="0.25">
      <c r="B11" s="3" t="s">
        <v>17</v>
      </c>
      <c r="C11" s="3">
        <v>87068935</v>
      </c>
      <c r="D11" s="3">
        <v>17211545</v>
      </c>
      <c r="E11" s="4">
        <v>9600000</v>
      </c>
      <c r="F11" s="5">
        <v>2400000</v>
      </c>
    </row>
    <row r="12" spans="2:6" ht="15.75" x14ac:dyDescent="0.25">
      <c r="B12" s="3" t="s">
        <v>21</v>
      </c>
      <c r="C12" s="3">
        <v>12981339</v>
      </c>
      <c r="D12" s="3">
        <v>17212033</v>
      </c>
      <c r="E12" s="4">
        <v>10500000</v>
      </c>
      <c r="F12" s="5">
        <v>3500000</v>
      </c>
    </row>
    <row r="13" spans="2:6" ht="15.75" x14ac:dyDescent="0.25">
      <c r="B13" s="6" t="s">
        <v>12</v>
      </c>
      <c r="C13" s="6"/>
      <c r="D13" s="6"/>
      <c r="E13" s="4">
        <v>22750000</v>
      </c>
      <c r="F13" s="7">
        <f>SUM(F3:F12)</f>
        <v>31990000</v>
      </c>
    </row>
    <row r="14" spans="2:6" ht="15.75" x14ac:dyDescent="0.25">
      <c r="B14" s="8" t="s">
        <v>13</v>
      </c>
      <c r="C14" s="8"/>
      <c r="D14" s="8"/>
      <c r="E14" s="8"/>
      <c r="F14" s="9">
        <f>(F13*3.5%)</f>
        <v>1119650</v>
      </c>
    </row>
    <row r="15" spans="2:6" ht="49.5" customHeight="1" x14ac:dyDescent="0.25">
      <c r="B15" s="8" t="s">
        <v>14</v>
      </c>
      <c r="C15" s="8"/>
      <c r="D15" s="8"/>
      <c r="E15" s="8"/>
      <c r="F15" s="9">
        <f>F13*12%</f>
        <v>3838800</v>
      </c>
    </row>
    <row r="16" spans="2:6" ht="17.25" x14ac:dyDescent="0.3">
      <c r="B16" s="10" t="s">
        <v>15</v>
      </c>
      <c r="C16" s="10"/>
      <c r="D16" s="10"/>
      <c r="E16" s="10"/>
      <c r="F16" s="12">
        <f>SUM(F13:F15)</f>
        <v>36948450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47FC-2F96-493F-9EDD-5F7A55CB1F38}">
  <dimension ref="B2:F16"/>
  <sheetViews>
    <sheetView tabSelected="1" workbookViewId="0">
      <selection activeCell="K14" sqref="K14"/>
    </sheetView>
  </sheetViews>
  <sheetFormatPr defaultRowHeight="15" x14ac:dyDescent="0.25"/>
  <cols>
    <col min="2" max="2" width="39.42578125" customWidth="1"/>
    <col min="3" max="3" width="20.7109375" customWidth="1"/>
    <col min="4" max="4" width="20.42578125" customWidth="1"/>
    <col min="5" max="5" width="20.5703125" customWidth="1"/>
    <col min="6" max="6" width="20.140625" customWidth="1"/>
  </cols>
  <sheetData>
    <row r="2" spans="2:6" ht="31.5" x14ac:dyDescent="0.25">
      <c r="B2" s="11" t="s">
        <v>0</v>
      </c>
      <c r="C2" s="11" t="s">
        <v>1</v>
      </c>
      <c r="D2" s="11" t="s">
        <v>2</v>
      </c>
      <c r="E2" s="11" t="s">
        <v>3</v>
      </c>
      <c r="F2" s="11" t="s">
        <v>22</v>
      </c>
    </row>
    <row r="3" spans="2:6" ht="15.75" x14ac:dyDescent="0.25">
      <c r="B3" s="3" t="s">
        <v>5</v>
      </c>
      <c r="C3" s="3">
        <v>1085303922</v>
      </c>
      <c r="D3" s="3">
        <v>17211237</v>
      </c>
      <c r="E3" s="4">
        <v>12540000</v>
      </c>
      <c r="F3" s="5">
        <v>2090000</v>
      </c>
    </row>
    <row r="4" spans="2:6" ht="15.75" x14ac:dyDescent="0.25">
      <c r="B4" s="3" t="s">
        <v>16</v>
      </c>
      <c r="C4" s="3">
        <v>87063623</v>
      </c>
      <c r="D4" s="3">
        <v>17211546</v>
      </c>
      <c r="E4" s="4">
        <v>12000000</v>
      </c>
      <c r="F4" s="5">
        <v>3000000</v>
      </c>
    </row>
    <row r="5" spans="2:6" ht="15.75" x14ac:dyDescent="0.25">
      <c r="B5" s="3" t="s">
        <v>6</v>
      </c>
      <c r="C5" s="3">
        <v>98394387</v>
      </c>
      <c r="D5" s="3">
        <v>17211244</v>
      </c>
      <c r="E5" s="4">
        <v>22750000</v>
      </c>
      <c r="F5" s="5">
        <v>3500000</v>
      </c>
    </row>
    <row r="6" spans="2:6" ht="15.75" x14ac:dyDescent="0.25">
      <c r="B6" s="3" t="s">
        <v>7</v>
      </c>
      <c r="C6" s="3">
        <v>10296002</v>
      </c>
      <c r="D6" s="3">
        <v>17211243</v>
      </c>
      <c r="E6" s="4">
        <v>22750000</v>
      </c>
      <c r="F6" s="5">
        <v>3500000</v>
      </c>
    </row>
    <row r="7" spans="2:6" ht="15.75" x14ac:dyDescent="0.25">
      <c r="B7" s="3" t="s">
        <v>8</v>
      </c>
      <c r="C7" s="3">
        <v>98389994</v>
      </c>
      <c r="D7" s="3">
        <v>17211245</v>
      </c>
      <c r="E7" s="4">
        <v>22750000</v>
      </c>
      <c r="F7" s="5">
        <v>3500000</v>
      </c>
    </row>
    <row r="8" spans="2:6" ht="15.75" x14ac:dyDescent="0.25">
      <c r="B8" s="3" t="s">
        <v>9</v>
      </c>
      <c r="C8" s="3">
        <v>13071650</v>
      </c>
      <c r="D8" s="3">
        <v>17211247</v>
      </c>
      <c r="E8" s="4">
        <v>22750000</v>
      </c>
      <c r="F8" s="5">
        <v>3500000</v>
      </c>
    </row>
    <row r="9" spans="2:6" ht="15.75" x14ac:dyDescent="0.25">
      <c r="B9" s="3" t="s">
        <v>10</v>
      </c>
      <c r="C9" s="3">
        <v>98387534</v>
      </c>
      <c r="D9" s="3">
        <v>17211246</v>
      </c>
      <c r="E9" s="4">
        <v>22750000</v>
      </c>
      <c r="F9" s="5">
        <v>3500000</v>
      </c>
    </row>
    <row r="10" spans="2:6" ht="15.75" x14ac:dyDescent="0.25">
      <c r="B10" s="3" t="s">
        <v>11</v>
      </c>
      <c r="C10" s="3">
        <v>1085313389</v>
      </c>
      <c r="D10" s="3">
        <v>17211238</v>
      </c>
      <c r="E10" s="4">
        <v>22750000</v>
      </c>
      <c r="F10" s="5">
        <v>3500000</v>
      </c>
    </row>
    <row r="11" spans="2:6" ht="15.75" x14ac:dyDescent="0.25">
      <c r="B11" s="3" t="s">
        <v>17</v>
      </c>
      <c r="C11" s="3">
        <v>87068935</v>
      </c>
      <c r="D11" s="3">
        <v>17211545</v>
      </c>
      <c r="E11" s="4">
        <v>9600000</v>
      </c>
      <c r="F11" s="5">
        <v>2400000</v>
      </c>
    </row>
    <row r="12" spans="2:6" ht="15.75" x14ac:dyDescent="0.25">
      <c r="B12" s="3" t="s">
        <v>21</v>
      </c>
      <c r="C12" s="3">
        <v>12981339</v>
      </c>
      <c r="D12" s="3">
        <v>17212033</v>
      </c>
      <c r="E12" s="4">
        <v>10500000</v>
      </c>
      <c r="F12" s="5">
        <v>3500000</v>
      </c>
    </row>
    <row r="13" spans="2:6" ht="15.75" x14ac:dyDescent="0.25">
      <c r="B13" s="6" t="s">
        <v>12</v>
      </c>
      <c r="C13" s="6"/>
      <c r="D13" s="6"/>
      <c r="E13" s="4">
        <v>22750000</v>
      </c>
      <c r="F13" s="7">
        <f>SUM(F3:F12)</f>
        <v>31990000</v>
      </c>
    </row>
    <row r="14" spans="2:6" ht="31.5" x14ac:dyDescent="0.25">
      <c r="B14" s="8" t="s">
        <v>13</v>
      </c>
      <c r="C14" s="8"/>
      <c r="D14" s="8"/>
      <c r="E14" s="8"/>
      <c r="F14" s="9">
        <f>(F13*3.5%)</f>
        <v>1119650</v>
      </c>
    </row>
    <row r="15" spans="2:6" ht="36" customHeight="1" x14ac:dyDescent="0.25">
      <c r="B15" s="8" t="s">
        <v>14</v>
      </c>
      <c r="C15" s="8"/>
      <c r="D15" s="8"/>
      <c r="E15" s="8"/>
      <c r="F15" s="9">
        <f>F13*12%</f>
        <v>3838800</v>
      </c>
    </row>
    <row r="16" spans="2:6" ht="24.75" customHeight="1" x14ac:dyDescent="0.3">
      <c r="B16" s="10" t="s">
        <v>15</v>
      </c>
      <c r="C16" s="10"/>
      <c r="D16" s="10"/>
      <c r="E16" s="10"/>
      <c r="F16" s="12">
        <f>SUM(F13:F15)</f>
        <v>36948450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A222D-C4C8-4B30-A0CA-76779EF04B28}">
  <dimension ref="B2:F16"/>
  <sheetViews>
    <sheetView workbookViewId="0">
      <selection activeCell="F14" sqref="F14"/>
    </sheetView>
  </sheetViews>
  <sheetFormatPr defaultRowHeight="15" x14ac:dyDescent="0.25"/>
  <cols>
    <col min="1" max="1" width="9.140625" style="22"/>
    <col min="2" max="2" width="30.5703125" style="22" customWidth="1"/>
    <col min="3" max="3" width="18.42578125" style="22" customWidth="1"/>
    <col min="4" max="4" width="17.5703125" style="22" customWidth="1"/>
    <col min="5" max="5" width="18.5703125" style="22" customWidth="1"/>
    <col min="6" max="6" width="21.7109375" style="22" customWidth="1"/>
    <col min="7" max="16384" width="9.140625" style="22"/>
  </cols>
  <sheetData>
    <row r="2" spans="2:6" ht="31.5" x14ac:dyDescent="0.25">
      <c r="B2" s="21" t="s">
        <v>0</v>
      </c>
      <c r="C2" s="21" t="s">
        <v>1</v>
      </c>
      <c r="D2" s="21" t="s">
        <v>2</v>
      </c>
      <c r="E2" s="21" t="s">
        <v>3</v>
      </c>
      <c r="F2" s="21" t="s">
        <v>23</v>
      </c>
    </row>
    <row r="3" spans="2:6" ht="15.75" x14ac:dyDescent="0.25">
      <c r="B3" s="23" t="s">
        <v>5</v>
      </c>
      <c r="C3" s="23">
        <v>1085303922</v>
      </c>
      <c r="D3" s="23">
        <v>17211237</v>
      </c>
      <c r="E3" s="24">
        <v>12540000</v>
      </c>
      <c r="F3" s="25">
        <v>2090000</v>
      </c>
    </row>
    <row r="4" spans="2:6" ht="15.75" x14ac:dyDescent="0.25">
      <c r="B4" s="23" t="s">
        <v>16</v>
      </c>
      <c r="C4" s="23">
        <v>87063623</v>
      </c>
      <c r="D4" s="23">
        <v>17211546</v>
      </c>
      <c r="E4" s="24">
        <v>12000000</v>
      </c>
      <c r="F4" s="25">
        <v>3000000</v>
      </c>
    </row>
    <row r="5" spans="2:6" ht="15.75" x14ac:dyDescent="0.25">
      <c r="B5" s="23" t="s">
        <v>6</v>
      </c>
      <c r="C5" s="23">
        <v>98394387</v>
      </c>
      <c r="D5" s="23">
        <v>17211244</v>
      </c>
      <c r="E5" s="24">
        <v>22750000</v>
      </c>
      <c r="F5" s="25">
        <v>3500000</v>
      </c>
    </row>
    <row r="6" spans="2:6" ht="15.75" x14ac:dyDescent="0.25">
      <c r="B6" s="23" t="s">
        <v>7</v>
      </c>
      <c r="C6" s="23">
        <v>10296002</v>
      </c>
      <c r="D6" s="23">
        <v>17211243</v>
      </c>
      <c r="E6" s="24">
        <v>22750000</v>
      </c>
      <c r="F6" s="25">
        <v>3500000</v>
      </c>
    </row>
    <row r="7" spans="2:6" ht="15.75" x14ac:dyDescent="0.25">
      <c r="B7" s="23" t="s">
        <v>8</v>
      </c>
      <c r="C7" s="23">
        <v>98389994</v>
      </c>
      <c r="D7" s="23">
        <v>17211245</v>
      </c>
      <c r="E7" s="24">
        <v>22750000</v>
      </c>
      <c r="F7" s="25">
        <v>3500000</v>
      </c>
    </row>
    <row r="8" spans="2:6" ht="15.75" x14ac:dyDescent="0.25">
      <c r="B8" s="23" t="s">
        <v>9</v>
      </c>
      <c r="C8" s="23">
        <v>13071650</v>
      </c>
      <c r="D8" s="23">
        <v>17211247</v>
      </c>
      <c r="E8" s="24">
        <v>22750000</v>
      </c>
      <c r="F8" s="25">
        <v>3500000</v>
      </c>
    </row>
    <row r="9" spans="2:6" ht="15.75" x14ac:dyDescent="0.25">
      <c r="B9" s="23" t="s">
        <v>10</v>
      </c>
      <c r="C9" s="23">
        <v>98387534</v>
      </c>
      <c r="D9" s="23">
        <v>17211246</v>
      </c>
      <c r="E9" s="24">
        <v>22750000</v>
      </c>
      <c r="F9" s="25">
        <v>3500000</v>
      </c>
    </row>
    <row r="10" spans="2:6" ht="15.75" x14ac:dyDescent="0.25">
      <c r="B10" s="23" t="s">
        <v>11</v>
      </c>
      <c r="C10" s="23">
        <v>1085313389</v>
      </c>
      <c r="D10" s="23">
        <v>17211238</v>
      </c>
      <c r="E10" s="24">
        <v>22750000</v>
      </c>
      <c r="F10" s="25">
        <v>3500000</v>
      </c>
    </row>
    <row r="11" spans="2:6" ht="15.75" x14ac:dyDescent="0.25">
      <c r="B11" s="23" t="s">
        <v>17</v>
      </c>
      <c r="C11" s="23">
        <v>87068935</v>
      </c>
      <c r="D11" s="23">
        <v>17211545</v>
      </c>
      <c r="E11" s="24">
        <v>9600000</v>
      </c>
      <c r="F11" s="25">
        <v>2400000</v>
      </c>
    </row>
    <row r="12" spans="2:6" ht="15.75" x14ac:dyDescent="0.25">
      <c r="B12" s="23" t="s">
        <v>21</v>
      </c>
      <c r="C12" s="23">
        <v>12981339</v>
      </c>
      <c r="D12" s="23">
        <v>17212033</v>
      </c>
      <c r="E12" s="24">
        <v>10500000</v>
      </c>
      <c r="F12" s="25">
        <v>3500000</v>
      </c>
    </row>
    <row r="13" spans="2:6" ht="15.75" x14ac:dyDescent="0.25">
      <c r="B13" s="26" t="s">
        <v>12</v>
      </c>
      <c r="C13" s="26"/>
      <c r="D13" s="26"/>
      <c r="E13" s="24">
        <v>22750000</v>
      </c>
      <c r="F13" s="27">
        <f>SUM(F3:F12)</f>
        <v>31990000</v>
      </c>
    </row>
    <row r="14" spans="2:6" ht="31.5" x14ac:dyDescent="0.25">
      <c r="B14" s="28" t="s">
        <v>13</v>
      </c>
      <c r="C14" s="28"/>
      <c r="D14" s="28"/>
      <c r="E14" s="28"/>
      <c r="F14" s="29">
        <f>(F13*3.5%)</f>
        <v>1119650</v>
      </c>
    </row>
    <row r="15" spans="2:6" ht="59.25" customHeight="1" x14ac:dyDescent="0.25">
      <c r="B15" s="28" t="s">
        <v>14</v>
      </c>
      <c r="C15" s="28"/>
      <c r="D15" s="28"/>
      <c r="E15" s="28"/>
      <c r="F15" s="29">
        <f>F13*12%</f>
        <v>3838800</v>
      </c>
    </row>
    <row r="16" spans="2:6" ht="17.25" x14ac:dyDescent="0.3">
      <c r="B16" s="30" t="s">
        <v>15</v>
      </c>
      <c r="C16" s="30"/>
      <c r="D16" s="30"/>
      <c r="E16" s="30"/>
      <c r="F16" s="31">
        <f>SUM(F13:F15)</f>
        <v>36948450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2F7BB-BD50-4697-95B5-8847C1A8419D}">
  <dimension ref="C3:D9"/>
  <sheetViews>
    <sheetView workbookViewId="0">
      <selection activeCell="D9" sqref="D9"/>
    </sheetView>
  </sheetViews>
  <sheetFormatPr defaultRowHeight="15" x14ac:dyDescent="0.25"/>
  <cols>
    <col min="3" max="3" width="15.28515625" customWidth="1"/>
    <col min="4" max="4" width="29.42578125" customWidth="1"/>
  </cols>
  <sheetData>
    <row r="3" spans="3:4" ht="15.75" x14ac:dyDescent="0.25">
      <c r="C3" s="13" t="s">
        <v>24</v>
      </c>
      <c r="D3" s="13" t="s">
        <v>15</v>
      </c>
    </row>
    <row r="4" spans="3:4" ht="15.75" x14ac:dyDescent="0.25">
      <c r="C4" s="14" t="s">
        <v>25</v>
      </c>
      <c r="D4" s="15">
        <f>Julio!F14</f>
        <v>29748496.280000001</v>
      </c>
    </row>
    <row r="5" spans="3:4" ht="15.75" x14ac:dyDescent="0.25">
      <c r="C5" s="14" t="s">
        <v>26</v>
      </c>
      <c r="D5" s="15">
        <f>Agosto!F15</f>
        <v>32905950</v>
      </c>
    </row>
    <row r="6" spans="3:4" ht="15.75" x14ac:dyDescent="0.25">
      <c r="C6" s="14" t="s">
        <v>27</v>
      </c>
      <c r="D6" s="15">
        <f>Septiembre!F16</f>
        <v>36948450</v>
      </c>
    </row>
    <row r="7" spans="3:4" ht="15.75" x14ac:dyDescent="0.25">
      <c r="C7" s="14" t="s">
        <v>28</v>
      </c>
      <c r="D7" s="15">
        <f>Octubre!F16</f>
        <v>36948450</v>
      </c>
    </row>
    <row r="8" spans="3:4" ht="15.75" x14ac:dyDescent="0.25">
      <c r="C8" s="14" t="s">
        <v>29</v>
      </c>
      <c r="D8" s="15">
        <f>Noviembre!F16</f>
        <v>36948450</v>
      </c>
    </row>
    <row r="9" spans="3:4" ht="18.75" customHeight="1" x14ac:dyDescent="0.25">
      <c r="C9" s="16" t="s">
        <v>30</v>
      </c>
      <c r="D9" s="17">
        <f>SUM(D4:D8)</f>
        <v>173499796.28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Julio</vt:lpstr>
      <vt:lpstr>Agosto</vt:lpstr>
      <vt:lpstr>Septiembre</vt:lpstr>
      <vt:lpstr>Octubre</vt:lpstr>
      <vt:lpstr>Noviembre</vt:lpstr>
      <vt:lpstr>Total Convenio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2017-09-29T20:18:32Z</dcterms:modified>
</cp:coreProperties>
</file>