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Estudios y formación academica\Proyectos\DBX Drones\dronebox-fcs\src\model\body\CFD Model v1.0\"/>
    </mc:Choice>
  </mc:AlternateContent>
  <bookViews>
    <workbookView xWindow="630" yWindow="600" windowWidth="27495" windowHeight="13995" firstSheet="1" activeTab="3"/>
  </bookViews>
  <sheets>
    <sheet name="Datos referencia" sheetId="1" r:id="rId1"/>
    <sheet name="Aerosonde" sheetId="4" r:id="rId2"/>
    <sheet name="Estimaciones teóricas" sheetId="3" r:id="rId3"/>
    <sheet name="Raw Data" sheetId="5" r:id="rId4"/>
  </sheets>
  <calcPr calcId="162913"/>
</workbook>
</file>

<file path=xl/calcChain.xml><?xml version="1.0" encoding="utf-8"?>
<calcChain xmlns="http://schemas.openxmlformats.org/spreadsheetml/2006/main">
  <c r="B2" i="1" l="1"/>
  <c r="B11" i="3" l="1"/>
  <c r="C11" i="3" s="1"/>
  <c r="B10" i="3"/>
  <c r="C10" i="3" s="1"/>
  <c r="B9" i="3"/>
  <c r="C9" i="3" s="1"/>
  <c r="C5" i="3"/>
  <c r="F3" i="3" l="1"/>
  <c r="D3" i="3"/>
  <c r="B6" i="3" l="1"/>
  <c r="C6" i="3" s="1"/>
  <c r="B13" i="3"/>
  <c r="C13" i="3" s="1"/>
  <c r="B7" i="3"/>
  <c r="C7" i="3" s="1"/>
  <c r="B12" i="3"/>
  <c r="C12" i="3" s="1"/>
  <c r="B8" i="3"/>
  <c r="C8" i="3" s="1"/>
  <c r="D2" i="4" l="1"/>
  <c r="D4" i="4" l="1"/>
  <c r="B3" i="1"/>
</calcChain>
</file>

<file path=xl/sharedStrings.xml><?xml version="1.0" encoding="utf-8"?>
<sst xmlns="http://schemas.openxmlformats.org/spreadsheetml/2006/main" count="83" uniqueCount="72">
  <si>
    <t>Posición de BAC desde morro</t>
  </si>
  <si>
    <t>Referencia MIT AIRCRAFT STABILITY</t>
  </si>
  <si>
    <t>C_L</t>
  </si>
  <si>
    <t>C_Y</t>
  </si>
  <si>
    <t>C_D</t>
  </si>
  <si>
    <t>C_l</t>
  </si>
  <si>
    <t>C_m</t>
  </si>
  <si>
    <t>C_n</t>
  </si>
  <si>
    <t>_0</t>
  </si>
  <si>
    <t>0</t>
  </si>
  <si>
    <t>http://ocw.mit.edu/courses/aeronautics-and-astronautics/16-333-aircraft-stability-and-control-fall-2004/lecture-notes/lecture_8.pdf</t>
  </si>
  <si>
    <t>X</t>
  </si>
  <si>
    <t>_alpha</t>
  </si>
  <si>
    <t>_alpha^2</t>
  </si>
  <si>
    <t>Vref</t>
  </si>
  <si>
    <t>_beta</t>
  </si>
  <si>
    <t>_p</t>
  </si>
  <si>
    <t>_q</t>
  </si>
  <si>
    <t>m/s</t>
  </si>
  <si>
    <t>(N.m)</t>
  </si>
  <si>
    <t>Adim</t>
  </si>
  <si>
    <t>_r</t>
  </si>
  <si>
    <t>Lp</t>
  </si>
  <si>
    <t>_delta_rv_sim δe</t>
  </si>
  <si>
    <t>Esta deflexion tiene signo contrario a nuestro criterio de signos</t>
  </si>
  <si>
    <t>_delta_rv_asim δr</t>
  </si>
  <si>
    <t>_delta_a_asim δa</t>
  </si>
  <si>
    <t>m</t>
  </si>
  <si>
    <t>Z</t>
  </si>
  <si>
    <t>K_CL2</t>
  </si>
  <si>
    <t>Datos de referencia</t>
  </si>
  <si>
    <t>Lr</t>
  </si>
  <si>
    <t>ro</t>
  </si>
  <si>
    <t>kg/m^3</t>
  </si>
  <si>
    <t>Sref</t>
  </si>
  <si>
    <t>m^2</t>
  </si>
  <si>
    <t>Lref</t>
  </si>
  <si>
    <t>B_span</t>
  </si>
  <si>
    <t>c</t>
  </si>
  <si>
    <t>Nr</t>
  </si>
  <si>
    <t>Np</t>
  </si>
  <si>
    <t>Mq</t>
  </si>
  <si>
    <t>brazo Vert (B_v/2)</t>
  </si>
  <si>
    <t>Brazo long</t>
  </si>
  <si>
    <t>S_tail_V</t>
  </si>
  <si>
    <t>S_tail_h</t>
  </si>
  <si>
    <t>(1-epsilon_tail)</t>
  </si>
  <si>
    <t>C_L_alpha_tail</t>
  </si>
  <si>
    <t>C_D_tail_alpha</t>
  </si>
  <si>
    <t>reduccione de presion dinamica en cola</t>
  </si>
  <si>
    <t>?</t>
  </si>
  <si>
    <t>Lift_q</t>
  </si>
  <si>
    <t>D_q</t>
  </si>
  <si>
    <t>Y_p</t>
  </si>
  <si>
    <t>Y_r</t>
  </si>
  <si>
    <t>C_l_p</t>
  </si>
  <si>
    <t>C_l_r</t>
  </si>
  <si>
    <t>C_Lift_q</t>
  </si>
  <si>
    <t>C_D_q</t>
  </si>
  <si>
    <t>C_Y_r</t>
  </si>
  <si>
    <t>C_Y_p</t>
  </si>
  <si>
    <t>C_m_q</t>
  </si>
  <si>
    <t>C_n_p</t>
  </si>
  <si>
    <t>C_n_r</t>
  </si>
  <si>
    <t>alfa_deg</t>
  </si>
  <si>
    <t>beta_deg</t>
  </si>
  <si>
    <t>delta_a_deg</t>
  </si>
  <si>
    <t>delta_e_deg</t>
  </si>
  <si>
    <t>delta_r_deg</t>
  </si>
  <si>
    <t>C_x</t>
  </si>
  <si>
    <t>C_y</t>
  </si>
  <si>
    <t>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</si>
</sst>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0"/>
    <numFmt numFmtId="165" formatCode="0.00000"/>
    <numFmt numFmtId="166" formatCode="0.000"/>
    <numFmt numFmtId="167" formatCode="0.0000"/>
  </numFmts>
  <fonts count="11" x14ac:knownFonts="1">
    <font>
      <sz val="10"/>
      <color rgb="FF000000"/>
      <name val="Arial"/>
    </font>
    <font>
      <b/>
      <sz val="11"/>
      <color rgb="FF000000"/>
      <name val="Arial"/>
    </font>
    <font>
      <sz val="12"/>
      <name val="Arial"/>
    </font>
    <font>
      <sz val="10"/>
      <name val="Arial"/>
    </font>
    <font>
      <b/>
      <sz val="12"/>
      <name val="Arial"/>
    </font>
    <font>
      <sz val="11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2" xfId="0" applyFont="1" applyBorder="1"/>
    <xf numFmtId="0" fontId="4" fillId="0" borderId="2" xfId="0" applyFont="1" applyBorder="1" applyAlignment="1"/>
    <xf numFmtId="0" fontId="3" fillId="0" borderId="0" xfId="0" applyFont="1" applyAlignment="1"/>
    <xf numFmtId="3" fontId="3" fillId="0" borderId="0" xfId="0" applyNumberFormat="1" applyFont="1"/>
    <xf numFmtId="0" fontId="6" fillId="0" borderId="0" xfId="0" applyFont="1" applyAlignment="1"/>
    <xf numFmtId="0" fontId="4" fillId="2" borderId="2" xfId="0" applyFont="1" applyFill="1" applyBorder="1" applyAlignment="1">
      <alignment horizontal="left"/>
    </xf>
    <xf numFmtId="0" fontId="3" fillId="3" borderId="0" xfId="0" applyFont="1" applyFill="1" applyAlignment="1"/>
    <xf numFmtId="3" fontId="3" fillId="0" borderId="0" xfId="0" applyNumberFormat="1" applyFont="1" applyAlignment="1"/>
    <xf numFmtId="0" fontId="3" fillId="0" borderId="2" xfId="0" applyFont="1" applyBorder="1"/>
    <xf numFmtId="0" fontId="8" fillId="0" borderId="0" xfId="0" applyFont="1" applyAlignment="1">
      <alignment horizontal="center"/>
    </xf>
    <xf numFmtId="4" fontId="3" fillId="0" borderId="0" xfId="0" applyNumberFormat="1" applyFont="1"/>
    <xf numFmtId="164" fontId="3" fillId="0" borderId="0" xfId="0" applyNumberFormat="1" applyFont="1"/>
    <xf numFmtId="2" fontId="3" fillId="0" borderId="2" xfId="0" applyNumberFormat="1" applyFont="1" applyBorder="1" applyAlignment="1"/>
    <xf numFmtId="2" fontId="3" fillId="0" borderId="2" xfId="0" applyNumberFormat="1" applyFont="1" applyBorder="1"/>
    <xf numFmtId="165" fontId="3" fillId="0" borderId="2" xfId="0" applyNumberFormat="1" applyFont="1" applyBorder="1" applyAlignment="1"/>
    <xf numFmtId="0" fontId="0" fillId="0" borderId="0" xfId="0" applyFont="1" applyAlignment="1"/>
    <xf numFmtId="166" fontId="3" fillId="0" borderId="0" xfId="0" applyNumberFormat="1" applyFont="1"/>
    <xf numFmtId="166" fontId="3" fillId="0" borderId="0" xfId="0" applyNumberFormat="1" applyFont="1" applyAlignment="1"/>
    <xf numFmtId="167" fontId="9" fillId="2" borderId="0" xfId="0" applyNumberFormat="1" applyFont="1" applyFill="1"/>
    <xf numFmtId="164" fontId="3" fillId="0" borderId="0" xfId="0" applyNumberFormat="1" applyFont="1" applyAlignment="1"/>
    <xf numFmtId="164" fontId="9" fillId="2" borderId="0" xfId="0" applyNumberFormat="1" applyFont="1" applyFill="1"/>
    <xf numFmtId="164" fontId="5" fillId="0" borderId="2" xfId="0" applyNumberFormat="1" applyFont="1" applyBorder="1" applyAlignment="1">
      <alignment horizontal="center"/>
    </xf>
    <xf numFmtId="164" fontId="7" fillId="0" borderId="0" xfId="0" applyNumberFormat="1" applyFont="1"/>
    <xf numFmtId="0" fontId="10" fillId="0" borderId="0" xfId="0" applyFont="1" applyAlignment="1"/>
    <xf numFmtId="164" fontId="1" fillId="0" borderId="1" xfId="0" applyNumberFormat="1" applyFont="1" applyBorder="1" applyAlignment="1">
      <alignment horizontal="center"/>
    </xf>
    <xf numFmtId="164" fontId="3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cw.mit.edu/courses/aeronautics-and-astronautics/16-333-aircraft-stability-and-control-fall-2004/lecture-notes/lecture_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opLeftCell="A7" workbookViewId="0">
      <selection activeCell="G7" sqref="G7"/>
    </sheetView>
  </sheetViews>
  <sheetFormatPr defaultColWidth="14.42578125" defaultRowHeight="15.75" customHeight="1" x14ac:dyDescent="0.2"/>
  <cols>
    <col min="2" max="2" width="17.85546875" customWidth="1"/>
  </cols>
  <sheetData>
    <row r="1" spans="1:3" ht="15" x14ac:dyDescent="0.25">
      <c r="A1" s="27" t="s">
        <v>0</v>
      </c>
      <c r="B1" s="28"/>
      <c r="C1" s="3"/>
    </row>
    <row r="2" spans="1:3" ht="15.75" customHeight="1" x14ac:dyDescent="0.2">
      <c r="A2" s="22" t="s">
        <v>11</v>
      </c>
      <c r="B2" s="22">
        <f>-0.650146</f>
        <v>-0.650146</v>
      </c>
      <c r="C2" s="3" t="s">
        <v>27</v>
      </c>
    </row>
    <row r="3" spans="1:3" ht="15.75" customHeight="1" x14ac:dyDescent="0.2">
      <c r="A3" s="22" t="s">
        <v>28</v>
      </c>
      <c r="B3" s="22">
        <f>-0.179757</f>
        <v>-0.179757</v>
      </c>
      <c r="C3" s="3" t="s">
        <v>27</v>
      </c>
    </row>
    <row r="4" spans="1:3" ht="15.75" customHeight="1" x14ac:dyDescent="0.2">
      <c r="A4" s="23"/>
      <c r="B4" s="23"/>
    </row>
    <row r="5" spans="1:3" ht="15" x14ac:dyDescent="0.25">
      <c r="A5" s="25" t="s">
        <v>30</v>
      </c>
      <c r="B5" s="26"/>
    </row>
    <row r="6" spans="1:3" ht="15.75" customHeight="1" x14ac:dyDescent="0.2">
      <c r="A6" s="22" t="s">
        <v>32</v>
      </c>
      <c r="B6" s="22">
        <v>1.2250000000000001</v>
      </c>
      <c r="C6" s="3" t="s">
        <v>33</v>
      </c>
    </row>
    <row r="7" spans="1:3" ht="15.75" customHeight="1" x14ac:dyDescent="0.2">
      <c r="A7" s="22" t="s">
        <v>14</v>
      </c>
      <c r="B7" s="22">
        <v>50</v>
      </c>
      <c r="C7" s="3" t="s">
        <v>18</v>
      </c>
    </row>
    <row r="8" spans="1:3" ht="15.75" customHeight="1" x14ac:dyDescent="0.2">
      <c r="A8" s="22" t="s">
        <v>34</v>
      </c>
      <c r="B8" s="22">
        <v>0.75</v>
      </c>
      <c r="C8" s="3" t="s">
        <v>35</v>
      </c>
    </row>
    <row r="9" spans="1:3" ht="15.75" customHeight="1" x14ac:dyDescent="0.2">
      <c r="A9" s="22" t="s">
        <v>36</v>
      </c>
      <c r="B9" s="22">
        <v>3</v>
      </c>
      <c r="C9" s="3" t="s">
        <v>37</v>
      </c>
    </row>
    <row r="10" spans="1:3" ht="15.75" customHeight="1" x14ac:dyDescent="0.2">
      <c r="A10" s="22" t="s">
        <v>38</v>
      </c>
      <c r="B10" s="22">
        <v>0.25</v>
      </c>
      <c r="C10" s="3" t="s">
        <v>27</v>
      </c>
    </row>
    <row r="11" spans="1:3" ht="15.75" customHeight="1" x14ac:dyDescent="0.2">
      <c r="B11" s="11"/>
    </row>
    <row r="12" spans="1:3" ht="15.75" customHeight="1" x14ac:dyDescent="0.2">
      <c r="B12" s="11"/>
    </row>
    <row r="13" spans="1:3" ht="15.75" customHeight="1" x14ac:dyDescent="0.2">
      <c r="B13" s="11"/>
    </row>
    <row r="14" spans="1:3" ht="15.75" customHeight="1" x14ac:dyDescent="0.2">
      <c r="B14" s="11"/>
    </row>
    <row r="15" spans="1:3" ht="15.75" customHeight="1" x14ac:dyDescent="0.2">
      <c r="B15" s="11"/>
    </row>
    <row r="16" spans="1:3" ht="15.75" customHeight="1" x14ac:dyDescent="0.2">
      <c r="B16" s="11"/>
    </row>
    <row r="17" spans="2:2" ht="15.75" customHeight="1" x14ac:dyDescent="0.2">
      <c r="B17" s="11"/>
    </row>
    <row r="18" spans="2:2" ht="15.75" customHeight="1" x14ac:dyDescent="0.2">
      <c r="B18" s="11"/>
    </row>
    <row r="19" spans="2:2" ht="15.75" customHeight="1" x14ac:dyDescent="0.2">
      <c r="B19" s="11"/>
    </row>
    <row r="20" spans="2:2" ht="15.75" customHeight="1" x14ac:dyDescent="0.2">
      <c r="B20" s="11"/>
    </row>
    <row r="21" spans="2:2" ht="15.75" customHeight="1" x14ac:dyDescent="0.2">
      <c r="B21" s="11"/>
    </row>
    <row r="22" spans="2:2" ht="15.75" customHeight="1" x14ac:dyDescent="0.2">
      <c r="B22" s="11"/>
    </row>
    <row r="23" spans="2:2" ht="15.75" customHeight="1" x14ac:dyDescent="0.2">
      <c r="B23" s="11"/>
    </row>
    <row r="24" spans="2:2" ht="15.75" customHeight="1" x14ac:dyDescent="0.2">
      <c r="B24" s="11"/>
    </row>
    <row r="25" spans="2:2" ht="15.75" customHeight="1" x14ac:dyDescent="0.2">
      <c r="B25" s="11"/>
    </row>
    <row r="26" spans="2:2" ht="15.75" customHeight="1" x14ac:dyDescent="0.2">
      <c r="B26" s="11"/>
    </row>
    <row r="27" spans="2:2" ht="15.75" customHeight="1" x14ac:dyDescent="0.2">
      <c r="B27" s="11"/>
    </row>
    <row r="28" spans="2:2" ht="15.75" customHeight="1" x14ac:dyDescent="0.2">
      <c r="B28" s="11"/>
    </row>
    <row r="29" spans="2:2" ht="15.75" customHeight="1" x14ac:dyDescent="0.2">
      <c r="B29" s="11"/>
    </row>
    <row r="30" spans="2:2" ht="15.75" customHeight="1" x14ac:dyDescent="0.2">
      <c r="B30" s="11"/>
    </row>
    <row r="31" spans="2:2" ht="15.75" customHeight="1" x14ac:dyDescent="0.2">
      <c r="B31" s="11"/>
    </row>
    <row r="32" spans="2:2" ht="12.75" x14ac:dyDescent="0.2">
      <c r="B32" s="11"/>
    </row>
    <row r="33" spans="2:2" ht="12.75" x14ac:dyDescent="0.2">
      <c r="B33" s="11"/>
    </row>
    <row r="34" spans="2:2" ht="12.75" x14ac:dyDescent="0.2">
      <c r="B34" s="11"/>
    </row>
    <row r="35" spans="2:2" ht="12.75" x14ac:dyDescent="0.2">
      <c r="B35" s="11"/>
    </row>
    <row r="36" spans="2:2" ht="12.75" x14ac:dyDescent="0.2">
      <c r="B36" s="11"/>
    </row>
    <row r="37" spans="2:2" ht="12.75" x14ac:dyDescent="0.2">
      <c r="B37" s="11"/>
    </row>
    <row r="38" spans="2:2" ht="12.75" x14ac:dyDescent="0.2">
      <c r="B38" s="11"/>
    </row>
    <row r="39" spans="2:2" ht="12.75" x14ac:dyDescent="0.2">
      <c r="B39" s="11"/>
    </row>
    <row r="40" spans="2:2" ht="12.75" x14ac:dyDescent="0.2">
      <c r="B40" s="11"/>
    </row>
    <row r="41" spans="2:2" ht="12.75" x14ac:dyDescent="0.2">
      <c r="B41" s="11"/>
    </row>
    <row r="42" spans="2:2" ht="12.75" x14ac:dyDescent="0.2">
      <c r="B42" s="11"/>
    </row>
    <row r="43" spans="2:2" ht="12.75" x14ac:dyDescent="0.2">
      <c r="B43" s="11"/>
    </row>
    <row r="44" spans="2:2" ht="12.75" x14ac:dyDescent="0.2">
      <c r="B44" s="11"/>
    </row>
    <row r="45" spans="2:2" ht="12.75" x14ac:dyDescent="0.2">
      <c r="B45" s="11"/>
    </row>
    <row r="46" spans="2:2" ht="12.75" x14ac:dyDescent="0.2">
      <c r="B46" s="11"/>
    </row>
    <row r="47" spans="2:2" ht="12.75" x14ac:dyDescent="0.2">
      <c r="B47" s="11"/>
    </row>
    <row r="48" spans="2:2" ht="12.75" x14ac:dyDescent="0.2">
      <c r="B48" s="11"/>
    </row>
    <row r="49" spans="2:2" ht="12.75" x14ac:dyDescent="0.2">
      <c r="B49" s="11"/>
    </row>
    <row r="50" spans="2:2" ht="12.75" x14ac:dyDescent="0.2">
      <c r="B50" s="11"/>
    </row>
    <row r="51" spans="2:2" ht="12.75" x14ac:dyDescent="0.2">
      <c r="B51" s="11"/>
    </row>
    <row r="52" spans="2:2" ht="12.75" x14ac:dyDescent="0.2">
      <c r="B52" s="11"/>
    </row>
    <row r="53" spans="2:2" ht="12.75" x14ac:dyDescent="0.2">
      <c r="B53" s="11"/>
    </row>
    <row r="54" spans="2:2" ht="12.75" x14ac:dyDescent="0.2">
      <c r="B54" s="11"/>
    </row>
    <row r="55" spans="2:2" ht="12.75" x14ac:dyDescent="0.2">
      <c r="B55" s="11"/>
    </row>
    <row r="56" spans="2:2" ht="12.75" x14ac:dyDescent="0.2">
      <c r="B56" s="11"/>
    </row>
    <row r="57" spans="2:2" ht="12.75" x14ac:dyDescent="0.2">
      <c r="B57" s="11"/>
    </row>
    <row r="58" spans="2:2" ht="12.75" x14ac:dyDescent="0.2">
      <c r="B58" s="11"/>
    </row>
    <row r="59" spans="2:2" ht="12.75" x14ac:dyDescent="0.2">
      <c r="B59" s="11"/>
    </row>
    <row r="60" spans="2:2" ht="12.75" x14ac:dyDescent="0.2">
      <c r="B60" s="11"/>
    </row>
    <row r="61" spans="2:2" ht="12.75" x14ac:dyDescent="0.2">
      <c r="B61" s="11"/>
    </row>
    <row r="62" spans="2:2" ht="12.75" x14ac:dyDescent="0.2">
      <c r="B62" s="11"/>
    </row>
    <row r="63" spans="2:2" ht="12.75" x14ac:dyDescent="0.2">
      <c r="B63" s="11"/>
    </row>
    <row r="64" spans="2:2" ht="12.75" x14ac:dyDescent="0.2">
      <c r="B64" s="11"/>
    </row>
    <row r="65" spans="2:2" ht="12.75" x14ac:dyDescent="0.2">
      <c r="B65" s="11"/>
    </row>
    <row r="66" spans="2:2" ht="12.75" x14ac:dyDescent="0.2">
      <c r="B66" s="11"/>
    </row>
    <row r="67" spans="2:2" ht="12.75" x14ac:dyDescent="0.2">
      <c r="B67" s="11"/>
    </row>
    <row r="68" spans="2:2" ht="12.75" x14ac:dyDescent="0.2">
      <c r="B68" s="11"/>
    </row>
    <row r="69" spans="2:2" ht="12.75" x14ac:dyDescent="0.2">
      <c r="B69" s="11"/>
    </row>
    <row r="70" spans="2:2" ht="12.75" x14ac:dyDescent="0.2">
      <c r="B70" s="11"/>
    </row>
    <row r="71" spans="2:2" ht="12.75" x14ac:dyDescent="0.2">
      <c r="B71" s="11"/>
    </row>
    <row r="72" spans="2:2" ht="12.75" x14ac:dyDescent="0.2">
      <c r="B72" s="11"/>
    </row>
    <row r="73" spans="2:2" ht="12.75" x14ac:dyDescent="0.2">
      <c r="B73" s="11"/>
    </row>
    <row r="74" spans="2:2" ht="12.75" x14ac:dyDescent="0.2">
      <c r="B74" s="11"/>
    </row>
    <row r="75" spans="2:2" ht="12.75" x14ac:dyDescent="0.2">
      <c r="B75" s="11"/>
    </row>
    <row r="76" spans="2:2" ht="12.75" x14ac:dyDescent="0.2">
      <c r="B76" s="11"/>
    </row>
    <row r="77" spans="2:2" ht="12.75" x14ac:dyDescent="0.2">
      <c r="B77" s="11"/>
    </row>
    <row r="78" spans="2:2" ht="12.75" x14ac:dyDescent="0.2">
      <c r="B78" s="11"/>
    </row>
    <row r="79" spans="2:2" ht="12.75" x14ac:dyDescent="0.2">
      <c r="B79" s="11"/>
    </row>
    <row r="80" spans="2:2" ht="12.75" x14ac:dyDescent="0.2">
      <c r="B80" s="11"/>
    </row>
    <row r="81" spans="2:2" ht="12.75" x14ac:dyDescent="0.2">
      <c r="B81" s="11"/>
    </row>
    <row r="82" spans="2:2" ht="12.75" x14ac:dyDescent="0.2">
      <c r="B82" s="11"/>
    </row>
    <row r="83" spans="2:2" ht="12.75" x14ac:dyDescent="0.2">
      <c r="B83" s="11"/>
    </row>
    <row r="84" spans="2:2" ht="12.75" x14ac:dyDescent="0.2">
      <c r="B84" s="11"/>
    </row>
    <row r="85" spans="2:2" ht="12.75" x14ac:dyDescent="0.2">
      <c r="B85" s="11"/>
    </row>
    <row r="86" spans="2:2" ht="12.75" x14ac:dyDescent="0.2">
      <c r="B86" s="11"/>
    </row>
    <row r="87" spans="2:2" ht="12.75" x14ac:dyDescent="0.2">
      <c r="B87" s="11"/>
    </row>
    <row r="88" spans="2:2" ht="12.75" x14ac:dyDescent="0.2">
      <c r="B88" s="11"/>
    </row>
    <row r="89" spans="2:2" ht="12.75" x14ac:dyDescent="0.2">
      <c r="B89" s="11"/>
    </row>
    <row r="90" spans="2:2" ht="12.75" x14ac:dyDescent="0.2">
      <c r="B90" s="11"/>
    </row>
    <row r="91" spans="2:2" ht="12.75" x14ac:dyDescent="0.2">
      <c r="B91" s="11"/>
    </row>
    <row r="92" spans="2:2" ht="12.75" x14ac:dyDescent="0.2">
      <c r="B92" s="11"/>
    </row>
    <row r="93" spans="2:2" ht="12.75" x14ac:dyDescent="0.2">
      <c r="B93" s="11"/>
    </row>
    <row r="94" spans="2:2" ht="12.75" x14ac:dyDescent="0.2">
      <c r="B94" s="11"/>
    </row>
    <row r="95" spans="2:2" ht="12.75" x14ac:dyDescent="0.2">
      <c r="B95" s="11"/>
    </row>
    <row r="96" spans="2:2" ht="12.75" x14ac:dyDescent="0.2">
      <c r="B96" s="11"/>
    </row>
    <row r="97" spans="2:2" ht="12.75" x14ac:dyDescent="0.2">
      <c r="B97" s="11"/>
    </row>
    <row r="98" spans="2:2" ht="12.75" x14ac:dyDescent="0.2">
      <c r="B98" s="11"/>
    </row>
    <row r="99" spans="2:2" ht="12.75" x14ac:dyDescent="0.2">
      <c r="B99" s="11"/>
    </row>
    <row r="100" spans="2:2" ht="12.75" x14ac:dyDescent="0.2">
      <c r="B100" s="11"/>
    </row>
    <row r="101" spans="2:2" ht="12.75" x14ac:dyDescent="0.2">
      <c r="B101" s="11"/>
    </row>
    <row r="102" spans="2:2" ht="12.75" x14ac:dyDescent="0.2">
      <c r="B102" s="11"/>
    </row>
    <row r="103" spans="2:2" ht="12.75" x14ac:dyDescent="0.2">
      <c r="B103" s="11"/>
    </row>
    <row r="104" spans="2:2" ht="12.75" x14ac:dyDescent="0.2">
      <c r="B104" s="11"/>
    </row>
    <row r="105" spans="2:2" ht="12.75" x14ac:dyDescent="0.2">
      <c r="B105" s="11"/>
    </row>
    <row r="106" spans="2:2" ht="12.75" x14ac:dyDescent="0.2">
      <c r="B106" s="11"/>
    </row>
    <row r="107" spans="2:2" ht="12.75" x14ac:dyDescent="0.2">
      <c r="B107" s="11"/>
    </row>
    <row r="108" spans="2:2" ht="12.75" x14ac:dyDescent="0.2">
      <c r="B108" s="11"/>
    </row>
    <row r="109" spans="2:2" ht="12.75" x14ac:dyDescent="0.2">
      <c r="B109" s="11"/>
    </row>
    <row r="110" spans="2:2" ht="12.75" x14ac:dyDescent="0.2">
      <c r="B110" s="11"/>
    </row>
    <row r="111" spans="2:2" ht="12.75" x14ac:dyDescent="0.2">
      <c r="B111" s="11"/>
    </row>
    <row r="112" spans="2:2" ht="12.75" x14ac:dyDescent="0.2">
      <c r="B112" s="11"/>
    </row>
    <row r="113" spans="2:2" ht="12.75" x14ac:dyDescent="0.2">
      <c r="B113" s="11"/>
    </row>
    <row r="114" spans="2:2" ht="12.75" x14ac:dyDescent="0.2">
      <c r="B114" s="11"/>
    </row>
    <row r="115" spans="2:2" ht="12.75" x14ac:dyDescent="0.2">
      <c r="B115" s="11"/>
    </row>
    <row r="116" spans="2:2" ht="12.75" x14ac:dyDescent="0.2">
      <c r="B116" s="11"/>
    </row>
    <row r="117" spans="2:2" ht="12.75" x14ac:dyDescent="0.2">
      <c r="B117" s="11"/>
    </row>
    <row r="118" spans="2:2" ht="12.75" x14ac:dyDescent="0.2">
      <c r="B118" s="11"/>
    </row>
    <row r="119" spans="2:2" ht="12.75" x14ac:dyDescent="0.2">
      <c r="B119" s="11"/>
    </row>
    <row r="120" spans="2:2" ht="12.75" x14ac:dyDescent="0.2">
      <c r="B120" s="11"/>
    </row>
    <row r="121" spans="2:2" ht="12.75" x14ac:dyDescent="0.2">
      <c r="B121" s="11"/>
    </row>
    <row r="122" spans="2:2" ht="12.75" x14ac:dyDescent="0.2">
      <c r="B122" s="11"/>
    </row>
    <row r="123" spans="2:2" ht="12.75" x14ac:dyDescent="0.2">
      <c r="B123" s="11"/>
    </row>
    <row r="124" spans="2:2" ht="12.75" x14ac:dyDescent="0.2">
      <c r="B124" s="11"/>
    </row>
    <row r="125" spans="2:2" ht="12.75" x14ac:dyDescent="0.2">
      <c r="B125" s="11"/>
    </row>
    <row r="126" spans="2:2" ht="12.75" x14ac:dyDescent="0.2">
      <c r="B126" s="11"/>
    </row>
    <row r="127" spans="2:2" ht="12.75" x14ac:dyDescent="0.2">
      <c r="B127" s="11"/>
    </row>
    <row r="128" spans="2:2" ht="12.75" x14ac:dyDescent="0.2">
      <c r="B128" s="11"/>
    </row>
    <row r="129" spans="2:2" ht="12.75" x14ac:dyDescent="0.2">
      <c r="B129" s="11"/>
    </row>
    <row r="130" spans="2:2" ht="12.75" x14ac:dyDescent="0.2">
      <c r="B130" s="11"/>
    </row>
    <row r="131" spans="2:2" ht="12.75" x14ac:dyDescent="0.2">
      <c r="B131" s="11"/>
    </row>
    <row r="132" spans="2:2" ht="12.75" x14ac:dyDescent="0.2">
      <c r="B132" s="11"/>
    </row>
    <row r="133" spans="2:2" ht="12.75" x14ac:dyDescent="0.2">
      <c r="B133" s="11"/>
    </row>
    <row r="134" spans="2:2" ht="12.75" x14ac:dyDescent="0.2">
      <c r="B134" s="11"/>
    </row>
    <row r="135" spans="2:2" ht="12.75" x14ac:dyDescent="0.2">
      <c r="B135" s="11"/>
    </row>
    <row r="136" spans="2:2" ht="12.75" x14ac:dyDescent="0.2">
      <c r="B136" s="11"/>
    </row>
    <row r="137" spans="2:2" ht="12.75" x14ac:dyDescent="0.2">
      <c r="B137" s="11"/>
    </row>
    <row r="138" spans="2:2" ht="12.75" x14ac:dyDescent="0.2">
      <c r="B138" s="11"/>
    </row>
    <row r="139" spans="2:2" ht="12.75" x14ac:dyDescent="0.2">
      <c r="B139" s="11"/>
    </row>
    <row r="140" spans="2:2" ht="12.75" x14ac:dyDescent="0.2">
      <c r="B140" s="11"/>
    </row>
    <row r="141" spans="2:2" ht="12.75" x14ac:dyDescent="0.2">
      <c r="B141" s="11"/>
    </row>
    <row r="142" spans="2:2" ht="12.75" x14ac:dyDescent="0.2">
      <c r="B142" s="11"/>
    </row>
    <row r="143" spans="2:2" ht="12.75" x14ac:dyDescent="0.2">
      <c r="B143" s="11"/>
    </row>
    <row r="144" spans="2:2" ht="12.75" x14ac:dyDescent="0.2">
      <c r="B144" s="11"/>
    </row>
    <row r="145" spans="2:2" ht="12.75" x14ac:dyDescent="0.2">
      <c r="B145" s="11"/>
    </row>
    <row r="146" spans="2:2" ht="12.75" x14ac:dyDescent="0.2">
      <c r="B146" s="11"/>
    </row>
    <row r="147" spans="2:2" ht="12.75" x14ac:dyDescent="0.2">
      <c r="B147" s="11"/>
    </row>
    <row r="148" spans="2:2" ht="12.75" x14ac:dyDescent="0.2">
      <c r="B148" s="11"/>
    </row>
    <row r="149" spans="2:2" ht="12.75" x14ac:dyDescent="0.2">
      <c r="B149" s="11"/>
    </row>
    <row r="150" spans="2:2" ht="12.75" x14ac:dyDescent="0.2">
      <c r="B150" s="11"/>
    </row>
    <row r="151" spans="2:2" ht="12.75" x14ac:dyDescent="0.2">
      <c r="B151" s="11"/>
    </row>
    <row r="152" spans="2:2" ht="12.75" x14ac:dyDescent="0.2">
      <c r="B152" s="11"/>
    </row>
    <row r="153" spans="2:2" ht="12.75" x14ac:dyDescent="0.2">
      <c r="B153" s="11"/>
    </row>
    <row r="154" spans="2:2" ht="12.75" x14ac:dyDescent="0.2">
      <c r="B154" s="11"/>
    </row>
    <row r="155" spans="2:2" ht="12.75" x14ac:dyDescent="0.2">
      <c r="B155" s="11"/>
    </row>
    <row r="156" spans="2:2" ht="12.75" x14ac:dyDescent="0.2">
      <c r="B156" s="11"/>
    </row>
    <row r="157" spans="2:2" ht="12.75" x14ac:dyDescent="0.2">
      <c r="B157" s="11"/>
    </row>
    <row r="158" spans="2:2" ht="12.75" x14ac:dyDescent="0.2">
      <c r="B158" s="11"/>
    </row>
    <row r="159" spans="2:2" ht="12.75" x14ac:dyDescent="0.2">
      <c r="B159" s="11"/>
    </row>
    <row r="160" spans="2:2" ht="12.75" x14ac:dyDescent="0.2">
      <c r="B160" s="11"/>
    </row>
    <row r="161" spans="2:2" ht="12.75" x14ac:dyDescent="0.2">
      <c r="B161" s="11"/>
    </row>
    <row r="162" spans="2:2" ht="12.75" x14ac:dyDescent="0.2">
      <c r="B162" s="11"/>
    </row>
    <row r="163" spans="2:2" ht="12.75" x14ac:dyDescent="0.2">
      <c r="B163" s="11"/>
    </row>
    <row r="164" spans="2:2" ht="12.75" x14ac:dyDescent="0.2">
      <c r="B164" s="11"/>
    </row>
    <row r="165" spans="2:2" ht="12.75" x14ac:dyDescent="0.2">
      <c r="B165" s="11"/>
    </row>
    <row r="166" spans="2:2" ht="12.75" x14ac:dyDescent="0.2">
      <c r="B166" s="11"/>
    </row>
    <row r="167" spans="2:2" ht="12.75" x14ac:dyDescent="0.2">
      <c r="B167" s="11"/>
    </row>
    <row r="168" spans="2:2" ht="12.75" x14ac:dyDescent="0.2">
      <c r="B168" s="11"/>
    </row>
    <row r="169" spans="2:2" ht="12.75" x14ac:dyDescent="0.2">
      <c r="B169" s="11"/>
    </row>
    <row r="170" spans="2:2" ht="12.75" x14ac:dyDescent="0.2">
      <c r="B170" s="11"/>
    </row>
    <row r="171" spans="2:2" ht="12.75" x14ac:dyDescent="0.2">
      <c r="B171" s="11"/>
    </row>
    <row r="172" spans="2:2" ht="12.75" x14ac:dyDescent="0.2">
      <c r="B172" s="11"/>
    </row>
    <row r="173" spans="2:2" ht="12.75" x14ac:dyDescent="0.2">
      <c r="B173" s="11"/>
    </row>
    <row r="174" spans="2:2" ht="12.75" x14ac:dyDescent="0.2">
      <c r="B174" s="11"/>
    </row>
    <row r="175" spans="2:2" ht="12.75" x14ac:dyDescent="0.2">
      <c r="B175" s="11"/>
    </row>
    <row r="176" spans="2:2" ht="12.75" x14ac:dyDescent="0.2">
      <c r="B176" s="11"/>
    </row>
    <row r="177" spans="2:2" ht="12.75" x14ac:dyDescent="0.2">
      <c r="B177" s="11"/>
    </row>
    <row r="178" spans="2:2" ht="12.75" x14ac:dyDescent="0.2">
      <c r="B178" s="11"/>
    </row>
    <row r="179" spans="2:2" ht="12.75" x14ac:dyDescent="0.2">
      <c r="B179" s="11"/>
    </row>
    <row r="180" spans="2:2" ht="12.75" x14ac:dyDescent="0.2">
      <c r="B180" s="11"/>
    </row>
    <row r="181" spans="2:2" ht="12.75" x14ac:dyDescent="0.2">
      <c r="B181" s="11"/>
    </row>
    <row r="182" spans="2:2" ht="12.75" x14ac:dyDescent="0.2">
      <c r="B182" s="11"/>
    </row>
    <row r="183" spans="2:2" ht="12.75" x14ac:dyDescent="0.2">
      <c r="B183" s="11"/>
    </row>
    <row r="184" spans="2:2" ht="12.75" x14ac:dyDescent="0.2">
      <c r="B184" s="11"/>
    </row>
    <row r="185" spans="2:2" ht="12.75" x14ac:dyDescent="0.2">
      <c r="B185" s="11"/>
    </row>
    <row r="186" spans="2:2" ht="12.75" x14ac:dyDescent="0.2">
      <c r="B186" s="11"/>
    </row>
    <row r="187" spans="2:2" ht="12.75" x14ac:dyDescent="0.2">
      <c r="B187" s="11"/>
    </row>
    <row r="188" spans="2:2" ht="12.75" x14ac:dyDescent="0.2">
      <c r="B188" s="11"/>
    </row>
    <row r="189" spans="2:2" ht="12.75" x14ac:dyDescent="0.2">
      <c r="B189" s="11"/>
    </row>
    <row r="190" spans="2:2" ht="12.75" x14ac:dyDescent="0.2">
      <c r="B190" s="11"/>
    </row>
    <row r="191" spans="2:2" ht="12.75" x14ac:dyDescent="0.2">
      <c r="B191" s="11"/>
    </row>
    <row r="192" spans="2:2" ht="12.75" x14ac:dyDescent="0.2">
      <c r="B192" s="11"/>
    </row>
    <row r="193" spans="2:2" ht="12.75" x14ac:dyDescent="0.2">
      <c r="B193" s="11"/>
    </row>
    <row r="194" spans="2:2" ht="12.75" x14ac:dyDescent="0.2">
      <c r="B194" s="11"/>
    </row>
    <row r="195" spans="2:2" ht="12.75" x14ac:dyDescent="0.2">
      <c r="B195" s="11"/>
    </row>
    <row r="196" spans="2:2" ht="12.75" x14ac:dyDescent="0.2">
      <c r="B196" s="11"/>
    </row>
    <row r="197" spans="2:2" ht="12.75" x14ac:dyDescent="0.2">
      <c r="B197" s="11"/>
    </row>
    <row r="198" spans="2:2" ht="12.75" x14ac:dyDescent="0.2">
      <c r="B198" s="11"/>
    </row>
    <row r="199" spans="2:2" ht="12.75" x14ac:dyDescent="0.2">
      <c r="B199" s="11"/>
    </row>
    <row r="200" spans="2:2" ht="12.75" x14ac:dyDescent="0.2">
      <c r="B200" s="11"/>
    </row>
    <row r="201" spans="2:2" ht="12.75" x14ac:dyDescent="0.2">
      <c r="B201" s="11"/>
    </row>
    <row r="202" spans="2:2" ht="12.75" x14ac:dyDescent="0.2">
      <c r="B202" s="11"/>
    </row>
    <row r="203" spans="2:2" ht="12.75" x14ac:dyDescent="0.2">
      <c r="B203" s="11"/>
    </row>
    <row r="204" spans="2:2" ht="12.75" x14ac:dyDescent="0.2">
      <c r="B204" s="11"/>
    </row>
    <row r="205" spans="2:2" ht="12.75" x14ac:dyDescent="0.2">
      <c r="B205" s="11"/>
    </row>
    <row r="206" spans="2:2" ht="12.75" x14ac:dyDescent="0.2">
      <c r="B206" s="11"/>
    </row>
    <row r="207" spans="2:2" ht="12.75" x14ac:dyDescent="0.2">
      <c r="B207" s="11"/>
    </row>
    <row r="208" spans="2:2" ht="12.75" x14ac:dyDescent="0.2">
      <c r="B208" s="11"/>
    </row>
    <row r="209" spans="2:2" ht="12.75" x14ac:dyDescent="0.2">
      <c r="B209" s="11"/>
    </row>
    <row r="210" spans="2:2" ht="12.75" x14ac:dyDescent="0.2">
      <c r="B210" s="11"/>
    </row>
    <row r="211" spans="2:2" ht="12.75" x14ac:dyDescent="0.2">
      <c r="B211" s="11"/>
    </row>
    <row r="212" spans="2:2" ht="12.75" x14ac:dyDescent="0.2">
      <c r="B212" s="11"/>
    </row>
    <row r="213" spans="2:2" ht="12.75" x14ac:dyDescent="0.2">
      <c r="B213" s="11"/>
    </row>
    <row r="214" spans="2:2" ht="12.75" x14ac:dyDescent="0.2">
      <c r="B214" s="11"/>
    </row>
    <row r="215" spans="2:2" ht="12.75" x14ac:dyDescent="0.2">
      <c r="B215" s="11"/>
    </row>
    <row r="216" spans="2:2" ht="12.75" x14ac:dyDescent="0.2">
      <c r="B216" s="11"/>
    </row>
    <row r="217" spans="2:2" ht="12.75" x14ac:dyDescent="0.2">
      <c r="B217" s="11"/>
    </row>
    <row r="218" spans="2:2" ht="12.75" x14ac:dyDescent="0.2">
      <c r="B218" s="11"/>
    </row>
    <row r="219" spans="2:2" ht="12.75" x14ac:dyDescent="0.2">
      <c r="B219" s="11"/>
    </row>
    <row r="220" spans="2:2" ht="12.75" x14ac:dyDescent="0.2">
      <c r="B220" s="11"/>
    </row>
    <row r="221" spans="2:2" ht="12.75" x14ac:dyDescent="0.2">
      <c r="B221" s="11"/>
    </row>
    <row r="222" spans="2:2" ht="12.75" x14ac:dyDescent="0.2">
      <c r="B222" s="11"/>
    </row>
    <row r="223" spans="2:2" ht="12.75" x14ac:dyDescent="0.2">
      <c r="B223" s="11"/>
    </row>
    <row r="224" spans="2:2" ht="12.75" x14ac:dyDescent="0.2">
      <c r="B224" s="11"/>
    </row>
    <row r="225" spans="2:2" ht="12.75" x14ac:dyDescent="0.2">
      <c r="B225" s="11"/>
    </row>
    <row r="226" spans="2:2" ht="12.75" x14ac:dyDescent="0.2">
      <c r="B226" s="11"/>
    </row>
    <row r="227" spans="2:2" ht="12.75" x14ac:dyDescent="0.2">
      <c r="B227" s="11"/>
    </row>
    <row r="228" spans="2:2" ht="12.75" x14ac:dyDescent="0.2">
      <c r="B228" s="11"/>
    </row>
    <row r="229" spans="2:2" ht="12.75" x14ac:dyDescent="0.2">
      <c r="B229" s="11"/>
    </row>
    <row r="230" spans="2:2" ht="12.75" x14ac:dyDescent="0.2">
      <c r="B230" s="11"/>
    </row>
    <row r="231" spans="2:2" ht="12.75" x14ac:dyDescent="0.2">
      <c r="B231" s="11"/>
    </row>
    <row r="232" spans="2:2" ht="12.75" x14ac:dyDescent="0.2">
      <c r="B232" s="11"/>
    </row>
    <row r="233" spans="2:2" ht="12.75" x14ac:dyDescent="0.2">
      <c r="B233" s="11"/>
    </row>
    <row r="234" spans="2:2" ht="12.75" x14ac:dyDescent="0.2">
      <c r="B234" s="11"/>
    </row>
    <row r="235" spans="2:2" ht="12.75" x14ac:dyDescent="0.2">
      <c r="B235" s="11"/>
    </row>
    <row r="236" spans="2:2" ht="12.75" x14ac:dyDescent="0.2">
      <c r="B236" s="11"/>
    </row>
    <row r="237" spans="2:2" ht="12.75" x14ac:dyDescent="0.2">
      <c r="B237" s="11"/>
    </row>
    <row r="238" spans="2:2" ht="12.75" x14ac:dyDescent="0.2">
      <c r="B238" s="11"/>
    </row>
    <row r="239" spans="2:2" ht="12.75" x14ac:dyDescent="0.2">
      <c r="B239" s="11"/>
    </row>
    <row r="240" spans="2:2" ht="12.75" x14ac:dyDescent="0.2">
      <c r="B240" s="11"/>
    </row>
    <row r="241" spans="2:2" ht="12.75" x14ac:dyDescent="0.2">
      <c r="B241" s="11"/>
    </row>
    <row r="242" spans="2:2" ht="12.75" x14ac:dyDescent="0.2">
      <c r="B242" s="11"/>
    </row>
    <row r="243" spans="2:2" ht="12.75" x14ac:dyDescent="0.2">
      <c r="B243" s="11"/>
    </row>
    <row r="244" spans="2:2" ht="12.75" x14ac:dyDescent="0.2">
      <c r="B244" s="11"/>
    </row>
    <row r="245" spans="2:2" ht="12.75" x14ac:dyDescent="0.2">
      <c r="B245" s="11"/>
    </row>
    <row r="246" spans="2:2" ht="12.75" x14ac:dyDescent="0.2">
      <c r="B246" s="11"/>
    </row>
    <row r="247" spans="2:2" ht="12.75" x14ac:dyDescent="0.2">
      <c r="B247" s="11"/>
    </row>
    <row r="248" spans="2:2" ht="12.75" x14ac:dyDescent="0.2">
      <c r="B248" s="11"/>
    </row>
    <row r="249" spans="2:2" ht="12.75" x14ac:dyDescent="0.2">
      <c r="B249" s="11"/>
    </row>
    <row r="250" spans="2:2" ht="12.75" x14ac:dyDescent="0.2">
      <c r="B250" s="11"/>
    </row>
    <row r="251" spans="2:2" ht="12.75" x14ac:dyDescent="0.2">
      <c r="B251" s="11"/>
    </row>
    <row r="252" spans="2:2" ht="12.75" x14ac:dyDescent="0.2">
      <c r="B252" s="11"/>
    </row>
    <row r="253" spans="2:2" ht="12.75" x14ac:dyDescent="0.2">
      <c r="B253" s="11"/>
    </row>
    <row r="254" spans="2:2" ht="12.75" x14ac:dyDescent="0.2">
      <c r="B254" s="11"/>
    </row>
    <row r="255" spans="2:2" ht="12.75" x14ac:dyDescent="0.2">
      <c r="B255" s="11"/>
    </row>
    <row r="256" spans="2:2" ht="12.75" x14ac:dyDescent="0.2">
      <c r="B256" s="11"/>
    </row>
    <row r="257" spans="2:2" ht="12.75" x14ac:dyDescent="0.2">
      <c r="B257" s="11"/>
    </row>
    <row r="258" spans="2:2" ht="12.75" x14ac:dyDescent="0.2">
      <c r="B258" s="11"/>
    </row>
    <row r="259" spans="2:2" ht="12.75" x14ac:dyDescent="0.2">
      <c r="B259" s="11"/>
    </row>
    <row r="260" spans="2:2" ht="12.75" x14ac:dyDescent="0.2">
      <c r="B260" s="11"/>
    </row>
    <row r="261" spans="2:2" ht="12.75" x14ac:dyDescent="0.2">
      <c r="B261" s="11"/>
    </row>
    <row r="262" spans="2:2" ht="12.75" x14ac:dyDescent="0.2">
      <c r="B262" s="11"/>
    </row>
    <row r="263" spans="2:2" ht="12.75" x14ac:dyDescent="0.2">
      <c r="B263" s="11"/>
    </row>
    <row r="264" spans="2:2" ht="12.75" x14ac:dyDescent="0.2">
      <c r="B264" s="11"/>
    </row>
    <row r="265" spans="2:2" ht="12.75" x14ac:dyDescent="0.2">
      <c r="B265" s="11"/>
    </row>
    <row r="266" spans="2:2" ht="12.75" x14ac:dyDescent="0.2">
      <c r="B266" s="11"/>
    </row>
    <row r="267" spans="2:2" ht="12.75" x14ac:dyDescent="0.2">
      <c r="B267" s="11"/>
    </row>
    <row r="268" spans="2:2" ht="12.75" x14ac:dyDescent="0.2">
      <c r="B268" s="11"/>
    </row>
    <row r="269" spans="2:2" ht="12.75" x14ac:dyDescent="0.2">
      <c r="B269" s="11"/>
    </row>
    <row r="270" spans="2:2" ht="12.75" x14ac:dyDescent="0.2">
      <c r="B270" s="11"/>
    </row>
    <row r="271" spans="2:2" ht="12.75" x14ac:dyDescent="0.2">
      <c r="B271" s="11"/>
    </row>
    <row r="272" spans="2:2" ht="12.75" x14ac:dyDescent="0.2">
      <c r="B272" s="11"/>
    </row>
    <row r="273" spans="2:2" ht="12.75" x14ac:dyDescent="0.2">
      <c r="B273" s="11"/>
    </row>
    <row r="274" spans="2:2" ht="12.75" x14ac:dyDescent="0.2">
      <c r="B274" s="11"/>
    </row>
    <row r="275" spans="2:2" ht="12.75" x14ac:dyDescent="0.2">
      <c r="B275" s="11"/>
    </row>
    <row r="276" spans="2:2" ht="12.75" x14ac:dyDescent="0.2">
      <c r="B276" s="11"/>
    </row>
    <row r="277" spans="2:2" ht="12.75" x14ac:dyDescent="0.2">
      <c r="B277" s="11"/>
    </row>
    <row r="278" spans="2:2" ht="12.75" x14ac:dyDescent="0.2">
      <c r="B278" s="11"/>
    </row>
    <row r="279" spans="2:2" ht="12.75" x14ac:dyDescent="0.2">
      <c r="B279" s="11"/>
    </row>
    <row r="280" spans="2:2" ht="12.75" x14ac:dyDescent="0.2">
      <c r="B280" s="11"/>
    </row>
    <row r="281" spans="2:2" ht="12.75" x14ac:dyDescent="0.2">
      <c r="B281" s="11"/>
    </row>
    <row r="282" spans="2:2" ht="12.75" x14ac:dyDescent="0.2">
      <c r="B282" s="11"/>
    </row>
    <row r="283" spans="2:2" ht="12.75" x14ac:dyDescent="0.2">
      <c r="B283" s="11"/>
    </row>
    <row r="284" spans="2:2" ht="12.75" x14ac:dyDescent="0.2">
      <c r="B284" s="11"/>
    </row>
    <row r="285" spans="2:2" ht="12.75" x14ac:dyDescent="0.2">
      <c r="B285" s="11"/>
    </row>
    <row r="286" spans="2:2" ht="12.75" x14ac:dyDescent="0.2">
      <c r="B286" s="11"/>
    </row>
    <row r="287" spans="2:2" ht="12.75" x14ac:dyDescent="0.2">
      <c r="B287" s="11"/>
    </row>
    <row r="288" spans="2:2" ht="12.75" x14ac:dyDescent="0.2">
      <c r="B288" s="11"/>
    </row>
    <row r="289" spans="2:2" ht="12.75" x14ac:dyDescent="0.2">
      <c r="B289" s="11"/>
    </row>
    <row r="290" spans="2:2" ht="12.75" x14ac:dyDescent="0.2">
      <c r="B290" s="11"/>
    </row>
    <row r="291" spans="2:2" ht="12.75" x14ac:dyDescent="0.2">
      <c r="B291" s="11"/>
    </row>
    <row r="292" spans="2:2" ht="12.75" x14ac:dyDescent="0.2">
      <c r="B292" s="11"/>
    </row>
    <row r="293" spans="2:2" ht="12.75" x14ac:dyDescent="0.2">
      <c r="B293" s="11"/>
    </row>
    <row r="294" spans="2:2" ht="12.75" x14ac:dyDescent="0.2">
      <c r="B294" s="11"/>
    </row>
    <row r="295" spans="2:2" ht="12.75" x14ac:dyDescent="0.2">
      <c r="B295" s="11"/>
    </row>
    <row r="296" spans="2:2" ht="12.75" x14ac:dyDescent="0.2">
      <c r="B296" s="11"/>
    </row>
    <row r="297" spans="2:2" ht="12.75" x14ac:dyDescent="0.2">
      <c r="B297" s="11"/>
    </row>
    <row r="298" spans="2:2" ht="12.75" x14ac:dyDescent="0.2">
      <c r="B298" s="11"/>
    </row>
    <row r="299" spans="2:2" ht="12.75" x14ac:dyDescent="0.2">
      <c r="B299" s="11"/>
    </row>
    <row r="300" spans="2:2" ht="12.75" x14ac:dyDescent="0.2">
      <c r="B300" s="11"/>
    </row>
    <row r="301" spans="2:2" ht="12.75" x14ac:dyDescent="0.2">
      <c r="B301" s="11"/>
    </row>
    <row r="302" spans="2:2" ht="12.75" x14ac:dyDescent="0.2">
      <c r="B302" s="11"/>
    </row>
    <row r="303" spans="2:2" ht="12.75" x14ac:dyDescent="0.2">
      <c r="B303" s="11"/>
    </row>
    <row r="304" spans="2:2" ht="12.75" x14ac:dyDescent="0.2">
      <c r="B304" s="11"/>
    </row>
    <row r="305" spans="2:2" ht="12.75" x14ac:dyDescent="0.2">
      <c r="B305" s="11"/>
    </row>
    <row r="306" spans="2:2" ht="12.75" x14ac:dyDescent="0.2">
      <c r="B306" s="11"/>
    </row>
    <row r="307" spans="2:2" ht="12.75" x14ac:dyDescent="0.2">
      <c r="B307" s="11"/>
    </row>
    <row r="308" spans="2:2" ht="12.75" x14ac:dyDescent="0.2">
      <c r="B308" s="11"/>
    </row>
    <row r="309" spans="2:2" ht="12.75" x14ac:dyDescent="0.2">
      <c r="B309" s="11"/>
    </row>
    <row r="310" spans="2:2" ht="12.75" x14ac:dyDescent="0.2">
      <c r="B310" s="11"/>
    </row>
    <row r="311" spans="2:2" ht="12.75" x14ac:dyDescent="0.2">
      <c r="B311" s="11"/>
    </row>
    <row r="312" spans="2:2" ht="12.75" x14ac:dyDescent="0.2">
      <c r="B312" s="11"/>
    </row>
    <row r="313" spans="2:2" ht="12.75" x14ac:dyDescent="0.2">
      <c r="B313" s="11"/>
    </row>
    <row r="314" spans="2:2" ht="12.75" x14ac:dyDescent="0.2">
      <c r="B314" s="11"/>
    </row>
    <row r="315" spans="2:2" ht="12.75" x14ac:dyDescent="0.2">
      <c r="B315" s="11"/>
    </row>
    <row r="316" spans="2:2" ht="12.75" x14ac:dyDescent="0.2">
      <c r="B316" s="11"/>
    </row>
    <row r="317" spans="2:2" ht="12.75" x14ac:dyDescent="0.2">
      <c r="B317" s="11"/>
    </row>
    <row r="318" spans="2:2" ht="12.75" x14ac:dyDescent="0.2">
      <c r="B318" s="11"/>
    </row>
    <row r="319" spans="2:2" ht="12.75" x14ac:dyDescent="0.2">
      <c r="B319" s="11"/>
    </row>
    <row r="320" spans="2:2" ht="12.75" x14ac:dyDescent="0.2">
      <c r="B320" s="11"/>
    </row>
    <row r="321" spans="2:2" ht="12.75" x14ac:dyDescent="0.2">
      <c r="B321" s="11"/>
    </row>
    <row r="322" spans="2:2" ht="12.75" x14ac:dyDescent="0.2">
      <c r="B322" s="11"/>
    </row>
    <row r="323" spans="2:2" ht="12.75" x14ac:dyDescent="0.2">
      <c r="B323" s="11"/>
    </row>
    <row r="324" spans="2:2" ht="12.75" x14ac:dyDescent="0.2">
      <c r="B324" s="11"/>
    </row>
    <row r="325" spans="2:2" ht="12.75" x14ac:dyDescent="0.2">
      <c r="B325" s="11"/>
    </row>
    <row r="326" spans="2:2" ht="12.75" x14ac:dyDescent="0.2">
      <c r="B326" s="11"/>
    </row>
    <row r="327" spans="2:2" ht="12.75" x14ac:dyDescent="0.2">
      <c r="B327" s="11"/>
    </row>
    <row r="328" spans="2:2" ht="12.75" x14ac:dyDescent="0.2">
      <c r="B328" s="11"/>
    </row>
    <row r="329" spans="2:2" ht="12.75" x14ac:dyDescent="0.2">
      <c r="B329" s="11"/>
    </row>
    <row r="330" spans="2:2" ht="12.75" x14ac:dyDescent="0.2">
      <c r="B330" s="11"/>
    </row>
    <row r="331" spans="2:2" ht="12.75" x14ac:dyDescent="0.2">
      <c r="B331" s="11"/>
    </row>
    <row r="332" spans="2:2" ht="12.75" x14ac:dyDescent="0.2">
      <c r="B332" s="11"/>
    </row>
    <row r="333" spans="2:2" ht="12.75" x14ac:dyDescent="0.2">
      <c r="B333" s="11"/>
    </row>
    <row r="334" spans="2:2" ht="12.75" x14ac:dyDescent="0.2">
      <c r="B334" s="11"/>
    </row>
    <row r="335" spans="2:2" ht="12.75" x14ac:dyDescent="0.2">
      <c r="B335" s="11"/>
    </row>
    <row r="336" spans="2:2" ht="12.75" x14ac:dyDescent="0.2">
      <c r="B336" s="11"/>
    </row>
    <row r="337" spans="2:2" ht="12.75" x14ac:dyDescent="0.2">
      <c r="B337" s="11"/>
    </row>
    <row r="338" spans="2:2" ht="12.75" x14ac:dyDescent="0.2">
      <c r="B338" s="11"/>
    </row>
    <row r="339" spans="2:2" ht="12.75" x14ac:dyDescent="0.2">
      <c r="B339" s="11"/>
    </row>
    <row r="340" spans="2:2" ht="12.75" x14ac:dyDescent="0.2">
      <c r="B340" s="11"/>
    </row>
    <row r="341" spans="2:2" ht="12.75" x14ac:dyDescent="0.2">
      <c r="B341" s="11"/>
    </row>
    <row r="342" spans="2:2" ht="12.75" x14ac:dyDescent="0.2">
      <c r="B342" s="11"/>
    </row>
    <row r="343" spans="2:2" ht="12.75" x14ac:dyDescent="0.2">
      <c r="B343" s="11"/>
    </row>
    <row r="344" spans="2:2" ht="12.75" x14ac:dyDescent="0.2">
      <c r="B344" s="11"/>
    </row>
    <row r="345" spans="2:2" ht="12.75" x14ac:dyDescent="0.2">
      <c r="B345" s="11"/>
    </row>
    <row r="346" spans="2:2" ht="12.75" x14ac:dyDescent="0.2">
      <c r="B346" s="11"/>
    </row>
    <row r="347" spans="2:2" ht="12.75" x14ac:dyDescent="0.2">
      <c r="B347" s="11"/>
    </row>
    <row r="348" spans="2:2" ht="12.75" x14ac:dyDescent="0.2">
      <c r="B348" s="11"/>
    </row>
    <row r="349" spans="2:2" ht="12.75" x14ac:dyDescent="0.2">
      <c r="B349" s="11"/>
    </row>
    <row r="350" spans="2:2" ht="12.75" x14ac:dyDescent="0.2">
      <c r="B350" s="11"/>
    </row>
    <row r="351" spans="2:2" ht="12.75" x14ac:dyDescent="0.2">
      <c r="B351" s="11"/>
    </row>
    <row r="352" spans="2:2" ht="12.75" x14ac:dyDescent="0.2">
      <c r="B352" s="11"/>
    </row>
    <row r="353" spans="2:2" ht="12.75" x14ac:dyDescent="0.2">
      <c r="B353" s="11"/>
    </row>
    <row r="354" spans="2:2" ht="12.75" x14ac:dyDescent="0.2">
      <c r="B354" s="11"/>
    </row>
    <row r="355" spans="2:2" ht="12.75" x14ac:dyDescent="0.2">
      <c r="B355" s="11"/>
    </row>
    <row r="356" spans="2:2" ht="12.75" x14ac:dyDescent="0.2">
      <c r="B356" s="11"/>
    </row>
    <row r="357" spans="2:2" ht="12.75" x14ac:dyDescent="0.2">
      <c r="B357" s="11"/>
    </row>
    <row r="358" spans="2:2" ht="12.75" x14ac:dyDescent="0.2">
      <c r="B358" s="11"/>
    </row>
    <row r="359" spans="2:2" ht="12.75" x14ac:dyDescent="0.2">
      <c r="B359" s="11"/>
    </row>
    <row r="360" spans="2:2" ht="12.75" x14ac:dyDescent="0.2">
      <c r="B360" s="11"/>
    </row>
    <row r="361" spans="2:2" ht="12.75" x14ac:dyDescent="0.2">
      <c r="B361" s="11"/>
    </row>
    <row r="362" spans="2:2" ht="12.75" x14ac:dyDescent="0.2">
      <c r="B362" s="11"/>
    </row>
    <row r="363" spans="2:2" ht="12.75" x14ac:dyDescent="0.2">
      <c r="B363" s="11"/>
    </row>
    <row r="364" spans="2:2" ht="12.75" x14ac:dyDescent="0.2">
      <c r="B364" s="11"/>
    </row>
    <row r="365" spans="2:2" ht="12.75" x14ac:dyDescent="0.2">
      <c r="B365" s="11"/>
    </row>
    <row r="366" spans="2:2" ht="12.75" x14ac:dyDescent="0.2">
      <c r="B366" s="11"/>
    </row>
    <row r="367" spans="2:2" ht="12.75" x14ac:dyDescent="0.2">
      <c r="B367" s="11"/>
    </row>
    <row r="368" spans="2:2" ht="12.75" x14ac:dyDescent="0.2">
      <c r="B368" s="11"/>
    </row>
    <row r="369" spans="2:2" ht="12.75" x14ac:dyDescent="0.2">
      <c r="B369" s="11"/>
    </row>
    <row r="370" spans="2:2" ht="12.75" x14ac:dyDescent="0.2">
      <c r="B370" s="11"/>
    </row>
    <row r="371" spans="2:2" ht="12.75" x14ac:dyDescent="0.2">
      <c r="B371" s="11"/>
    </row>
    <row r="372" spans="2:2" ht="12.75" x14ac:dyDescent="0.2">
      <c r="B372" s="11"/>
    </row>
    <row r="373" spans="2:2" ht="12.75" x14ac:dyDescent="0.2">
      <c r="B373" s="11"/>
    </row>
    <row r="374" spans="2:2" ht="12.75" x14ac:dyDescent="0.2">
      <c r="B374" s="11"/>
    </row>
    <row r="375" spans="2:2" ht="12.75" x14ac:dyDescent="0.2">
      <c r="B375" s="11"/>
    </row>
    <row r="376" spans="2:2" ht="12.75" x14ac:dyDescent="0.2">
      <c r="B376" s="11"/>
    </row>
    <row r="377" spans="2:2" ht="12.75" x14ac:dyDescent="0.2">
      <c r="B377" s="11"/>
    </row>
    <row r="378" spans="2:2" ht="12.75" x14ac:dyDescent="0.2">
      <c r="B378" s="11"/>
    </row>
    <row r="379" spans="2:2" ht="12.75" x14ac:dyDescent="0.2">
      <c r="B379" s="11"/>
    </row>
    <row r="380" spans="2:2" ht="12.75" x14ac:dyDescent="0.2">
      <c r="B380" s="11"/>
    </row>
    <row r="381" spans="2:2" ht="12.75" x14ac:dyDescent="0.2">
      <c r="B381" s="11"/>
    </row>
    <row r="382" spans="2:2" ht="12.75" x14ac:dyDescent="0.2">
      <c r="B382" s="11"/>
    </row>
    <row r="383" spans="2:2" ht="12.75" x14ac:dyDescent="0.2">
      <c r="B383" s="11"/>
    </row>
    <row r="384" spans="2:2" ht="12.75" x14ac:dyDescent="0.2">
      <c r="B384" s="11"/>
    </row>
    <row r="385" spans="2:2" ht="12.75" x14ac:dyDescent="0.2">
      <c r="B385" s="11"/>
    </row>
    <row r="386" spans="2:2" ht="12.75" x14ac:dyDescent="0.2">
      <c r="B386" s="11"/>
    </row>
    <row r="387" spans="2:2" ht="12.75" x14ac:dyDescent="0.2">
      <c r="B387" s="11"/>
    </row>
    <row r="388" spans="2:2" ht="12.75" x14ac:dyDescent="0.2">
      <c r="B388" s="11"/>
    </row>
    <row r="389" spans="2:2" ht="12.75" x14ac:dyDescent="0.2">
      <c r="B389" s="11"/>
    </row>
    <row r="390" spans="2:2" ht="12.75" x14ac:dyDescent="0.2">
      <c r="B390" s="11"/>
    </row>
    <row r="391" spans="2:2" ht="12.75" x14ac:dyDescent="0.2">
      <c r="B391" s="11"/>
    </row>
    <row r="392" spans="2:2" ht="12.75" x14ac:dyDescent="0.2">
      <c r="B392" s="11"/>
    </row>
    <row r="393" spans="2:2" ht="12.75" x14ac:dyDescent="0.2">
      <c r="B393" s="11"/>
    </row>
    <row r="394" spans="2:2" ht="12.75" x14ac:dyDescent="0.2">
      <c r="B394" s="11"/>
    </row>
    <row r="395" spans="2:2" ht="12.75" x14ac:dyDescent="0.2">
      <c r="B395" s="11"/>
    </row>
    <row r="396" spans="2:2" ht="12.75" x14ac:dyDescent="0.2">
      <c r="B396" s="11"/>
    </row>
    <row r="397" spans="2:2" ht="12.75" x14ac:dyDescent="0.2">
      <c r="B397" s="11"/>
    </row>
    <row r="398" spans="2:2" ht="12.75" x14ac:dyDescent="0.2">
      <c r="B398" s="11"/>
    </row>
    <row r="399" spans="2:2" ht="12.75" x14ac:dyDescent="0.2">
      <c r="B399" s="11"/>
    </row>
    <row r="400" spans="2:2" ht="12.75" x14ac:dyDescent="0.2">
      <c r="B400" s="11"/>
    </row>
    <row r="401" spans="2:2" ht="12.75" x14ac:dyDescent="0.2">
      <c r="B401" s="11"/>
    </row>
    <row r="402" spans="2:2" ht="12.75" x14ac:dyDescent="0.2">
      <c r="B402" s="11"/>
    </row>
    <row r="403" spans="2:2" ht="12.75" x14ac:dyDescent="0.2">
      <c r="B403" s="11"/>
    </row>
    <row r="404" spans="2:2" ht="12.75" x14ac:dyDescent="0.2">
      <c r="B404" s="11"/>
    </row>
    <row r="405" spans="2:2" ht="12.75" x14ac:dyDescent="0.2">
      <c r="B405" s="11"/>
    </row>
    <row r="406" spans="2:2" ht="12.75" x14ac:dyDescent="0.2">
      <c r="B406" s="11"/>
    </row>
    <row r="407" spans="2:2" ht="12.75" x14ac:dyDescent="0.2">
      <c r="B407" s="11"/>
    </row>
    <row r="408" spans="2:2" ht="12.75" x14ac:dyDescent="0.2">
      <c r="B408" s="11"/>
    </row>
    <row r="409" spans="2:2" ht="12.75" x14ac:dyDescent="0.2">
      <c r="B409" s="11"/>
    </row>
    <row r="410" spans="2:2" ht="12.75" x14ac:dyDescent="0.2">
      <c r="B410" s="11"/>
    </row>
    <row r="411" spans="2:2" ht="12.75" x14ac:dyDescent="0.2">
      <c r="B411" s="11"/>
    </row>
    <row r="412" spans="2:2" ht="12.75" x14ac:dyDescent="0.2">
      <c r="B412" s="11"/>
    </row>
    <row r="413" spans="2:2" ht="12.75" x14ac:dyDescent="0.2">
      <c r="B413" s="11"/>
    </row>
    <row r="414" spans="2:2" ht="12.75" x14ac:dyDescent="0.2">
      <c r="B414" s="11"/>
    </row>
    <row r="415" spans="2:2" ht="12.75" x14ac:dyDescent="0.2">
      <c r="B415" s="11"/>
    </row>
    <row r="416" spans="2:2" ht="12.75" x14ac:dyDescent="0.2">
      <c r="B416" s="11"/>
    </row>
    <row r="417" spans="2:2" ht="12.75" x14ac:dyDescent="0.2">
      <c r="B417" s="11"/>
    </row>
    <row r="418" spans="2:2" ht="12.75" x14ac:dyDescent="0.2">
      <c r="B418" s="11"/>
    </row>
    <row r="419" spans="2:2" ht="12.75" x14ac:dyDescent="0.2">
      <c r="B419" s="11"/>
    </row>
    <row r="420" spans="2:2" ht="12.75" x14ac:dyDescent="0.2">
      <c r="B420" s="11"/>
    </row>
    <row r="421" spans="2:2" ht="12.75" x14ac:dyDescent="0.2">
      <c r="B421" s="11"/>
    </row>
    <row r="422" spans="2:2" ht="12.75" x14ac:dyDescent="0.2">
      <c r="B422" s="11"/>
    </row>
    <row r="423" spans="2:2" ht="12.75" x14ac:dyDescent="0.2">
      <c r="B423" s="11"/>
    </row>
    <row r="424" spans="2:2" ht="12.75" x14ac:dyDescent="0.2">
      <c r="B424" s="11"/>
    </row>
    <row r="425" spans="2:2" ht="12.75" x14ac:dyDescent="0.2">
      <c r="B425" s="11"/>
    </row>
    <row r="426" spans="2:2" ht="12.75" x14ac:dyDescent="0.2">
      <c r="B426" s="11"/>
    </row>
    <row r="427" spans="2:2" ht="12.75" x14ac:dyDescent="0.2">
      <c r="B427" s="11"/>
    </row>
    <row r="428" spans="2:2" ht="12.75" x14ac:dyDescent="0.2">
      <c r="B428" s="11"/>
    </row>
    <row r="429" spans="2:2" ht="12.75" x14ac:dyDescent="0.2">
      <c r="B429" s="11"/>
    </row>
    <row r="430" spans="2:2" ht="12.75" x14ac:dyDescent="0.2">
      <c r="B430" s="11"/>
    </row>
    <row r="431" spans="2:2" ht="12.75" x14ac:dyDescent="0.2">
      <c r="B431" s="11"/>
    </row>
    <row r="432" spans="2:2" ht="12.75" x14ac:dyDescent="0.2">
      <c r="B432" s="11"/>
    </row>
    <row r="433" spans="2:2" ht="12.75" x14ac:dyDescent="0.2">
      <c r="B433" s="11"/>
    </row>
    <row r="434" spans="2:2" ht="12.75" x14ac:dyDescent="0.2">
      <c r="B434" s="11"/>
    </row>
    <row r="435" spans="2:2" ht="12.75" x14ac:dyDescent="0.2">
      <c r="B435" s="11"/>
    </row>
    <row r="436" spans="2:2" ht="12.75" x14ac:dyDescent="0.2">
      <c r="B436" s="11"/>
    </row>
    <row r="437" spans="2:2" ht="12.75" x14ac:dyDescent="0.2">
      <c r="B437" s="11"/>
    </row>
    <row r="438" spans="2:2" ht="12.75" x14ac:dyDescent="0.2">
      <c r="B438" s="11"/>
    </row>
    <row r="439" spans="2:2" ht="12.75" x14ac:dyDescent="0.2">
      <c r="B439" s="11"/>
    </row>
    <row r="440" spans="2:2" ht="12.75" x14ac:dyDescent="0.2">
      <c r="B440" s="11"/>
    </row>
    <row r="441" spans="2:2" ht="12.75" x14ac:dyDescent="0.2">
      <c r="B441" s="11"/>
    </row>
    <row r="442" spans="2:2" ht="12.75" x14ac:dyDescent="0.2">
      <c r="B442" s="11"/>
    </row>
    <row r="443" spans="2:2" ht="12.75" x14ac:dyDescent="0.2">
      <c r="B443" s="11"/>
    </row>
    <row r="444" spans="2:2" ht="12.75" x14ac:dyDescent="0.2">
      <c r="B444" s="11"/>
    </row>
    <row r="445" spans="2:2" ht="12.75" x14ac:dyDescent="0.2">
      <c r="B445" s="11"/>
    </row>
    <row r="446" spans="2:2" ht="12.75" x14ac:dyDescent="0.2">
      <c r="B446" s="11"/>
    </row>
    <row r="447" spans="2:2" ht="12.75" x14ac:dyDescent="0.2">
      <c r="B447" s="11"/>
    </row>
    <row r="448" spans="2:2" ht="12.75" x14ac:dyDescent="0.2">
      <c r="B448" s="11"/>
    </row>
    <row r="449" spans="2:2" ht="12.75" x14ac:dyDescent="0.2">
      <c r="B449" s="11"/>
    </row>
    <row r="450" spans="2:2" ht="12.75" x14ac:dyDescent="0.2">
      <c r="B450" s="11"/>
    </row>
    <row r="451" spans="2:2" ht="12.75" x14ac:dyDescent="0.2">
      <c r="B451" s="11"/>
    </row>
    <row r="452" spans="2:2" ht="12.75" x14ac:dyDescent="0.2">
      <c r="B452" s="11"/>
    </row>
    <row r="453" spans="2:2" ht="12.75" x14ac:dyDescent="0.2">
      <c r="B453" s="11"/>
    </row>
    <row r="454" spans="2:2" ht="12.75" x14ac:dyDescent="0.2">
      <c r="B454" s="11"/>
    </row>
    <row r="455" spans="2:2" ht="12.75" x14ac:dyDescent="0.2">
      <c r="B455" s="11"/>
    </row>
    <row r="456" spans="2:2" ht="12.75" x14ac:dyDescent="0.2">
      <c r="B456" s="11"/>
    </row>
    <row r="457" spans="2:2" ht="12.75" x14ac:dyDescent="0.2">
      <c r="B457" s="11"/>
    </row>
    <row r="458" spans="2:2" ht="12.75" x14ac:dyDescent="0.2">
      <c r="B458" s="11"/>
    </row>
    <row r="459" spans="2:2" ht="12.75" x14ac:dyDescent="0.2">
      <c r="B459" s="11"/>
    </row>
    <row r="460" spans="2:2" ht="12.75" x14ac:dyDescent="0.2">
      <c r="B460" s="11"/>
    </row>
    <row r="461" spans="2:2" ht="12.75" x14ac:dyDescent="0.2">
      <c r="B461" s="11"/>
    </row>
    <row r="462" spans="2:2" ht="12.75" x14ac:dyDescent="0.2">
      <c r="B462" s="11"/>
    </row>
    <row r="463" spans="2:2" ht="12.75" x14ac:dyDescent="0.2">
      <c r="B463" s="11"/>
    </row>
    <row r="464" spans="2:2" ht="12.75" x14ac:dyDescent="0.2">
      <c r="B464" s="11"/>
    </row>
    <row r="465" spans="2:2" ht="12.75" x14ac:dyDescent="0.2">
      <c r="B465" s="11"/>
    </row>
    <row r="466" spans="2:2" ht="12.75" x14ac:dyDescent="0.2">
      <c r="B466" s="11"/>
    </row>
    <row r="467" spans="2:2" ht="12.75" x14ac:dyDescent="0.2">
      <c r="B467" s="11"/>
    </row>
    <row r="468" spans="2:2" ht="12.75" x14ac:dyDescent="0.2">
      <c r="B468" s="11"/>
    </row>
    <row r="469" spans="2:2" ht="12.75" x14ac:dyDescent="0.2">
      <c r="B469" s="11"/>
    </row>
    <row r="470" spans="2:2" ht="12.75" x14ac:dyDescent="0.2">
      <c r="B470" s="11"/>
    </row>
    <row r="471" spans="2:2" ht="12.75" x14ac:dyDescent="0.2">
      <c r="B471" s="11"/>
    </row>
    <row r="472" spans="2:2" ht="12.75" x14ac:dyDescent="0.2">
      <c r="B472" s="11"/>
    </row>
    <row r="473" spans="2:2" ht="12.75" x14ac:dyDescent="0.2">
      <c r="B473" s="11"/>
    </row>
    <row r="474" spans="2:2" ht="12.75" x14ac:dyDescent="0.2">
      <c r="B474" s="11"/>
    </row>
    <row r="475" spans="2:2" ht="12.75" x14ac:dyDescent="0.2">
      <c r="B475" s="11"/>
    </row>
    <row r="476" spans="2:2" ht="12.75" x14ac:dyDescent="0.2">
      <c r="B476" s="11"/>
    </row>
    <row r="477" spans="2:2" ht="12.75" x14ac:dyDescent="0.2">
      <c r="B477" s="11"/>
    </row>
    <row r="478" spans="2:2" ht="12.75" x14ac:dyDescent="0.2">
      <c r="B478" s="11"/>
    </row>
    <row r="479" spans="2:2" ht="12.75" x14ac:dyDescent="0.2">
      <c r="B479" s="11"/>
    </row>
    <row r="480" spans="2:2" ht="12.75" x14ac:dyDescent="0.2">
      <c r="B480" s="11"/>
    </row>
    <row r="481" spans="2:2" ht="12.75" x14ac:dyDescent="0.2">
      <c r="B481" s="11"/>
    </row>
    <row r="482" spans="2:2" ht="12.75" x14ac:dyDescent="0.2">
      <c r="B482" s="11"/>
    </row>
    <row r="483" spans="2:2" ht="12.75" x14ac:dyDescent="0.2">
      <c r="B483" s="11"/>
    </row>
    <row r="484" spans="2:2" ht="12.75" x14ac:dyDescent="0.2">
      <c r="B484" s="11"/>
    </row>
    <row r="485" spans="2:2" ht="12.75" x14ac:dyDescent="0.2">
      <c r="B485" s="11"/>
    </row>
    <row r="486" spans="2:2" ht="12.75" x14ac:dyDescent="0.2">
      <c r="B486" s="11"/>
    </row>
    <row r="487" spans="2:2" ht="12.75" x14ac:dyDescent="0.2">
      <c r="B487" s="11"/>
    </row>
    <row r="488" spans="2:2" ht="12.75" x14ac:dyDescent="0.2">
      <c r="B488" s="11"/>
    </row>
    <row r="489" spans="2:2" ht="12.75" x14ac:dyDescent="0.2">
      <c r="B489" s="11"/>
    </row>
    <row r="490" spans="2:2" ht="12.75" x14ac:dyDescent="0.2">
      <c r="B490" s="11"/>
    </row>
    <row r="491" spans="2:2" ht="12.75" x14ac:dyDescent="0.2">
      <c r="B491" s="11"/>
    </row>
    <row r="492" spans="2:2" ht="12.75" x14ac:dyDescent="0.2">
      <c r="B492" s="11"/>
    </row>
    <row r="493" spans="2:2" ht="12.75" x14ac:dyDescent="0.2">
      <c r="B493" s="11"/>
    </row>
    <row r="494" spans="2:2" ht="12.75" x14ac:dyDescent="0.2">
      <c r="B494" s="11"/>
    </row>
    <row r="495" spans="2:2" ht="12.75" x14ac:dyDescent="0.2">
      <c r="B495" s="11"/>
    </row>
    <row r="496" spans="2:2" ht="12.75" x14ac:dyDescent="0.2">
      <c r="B496" s="11"/>
    </row>
    <row r="497" spans="2:2" ht="12.75" x14ac:dyDescent="0.2">
      <c r="B497" s="11"/>
    </row>
    <row r="498" spans="2:2" ht="12.75" x14ac:dyDescent="0.2">
      <c r="B498" s="11"/>
    </row>
    <row r="499" spans="2:2" ht="12.75" x14ac:dyDescent="0.2">
      <c r="B499" s="11"/>
    </row>
    <row r="500" spans="2:2" ht="12.75" x14ac:dyDescent="0.2">
      <c r="B500" s="11"/>
    </row>
    <row r="501" spans="2:2" ht="12.75" x14ac:dyDescent="0.2">
      <c r="B501" s="11"/>
    </row>
    <row r="502" spans="2:2" ht="12.75" x14ac:dyDescent="0.2">
      <c r="B502" s="11"/>
    </row>
    <row r="503" spans="2:2" ht="12.75" x14ac:dyDescent="0.2">
      <c r="B503" s="11"/>
    </row>
    <row r="504" spans="2:2" ht="12.75" x14ac:dyDescent="0.2">
      <c r="B504" s="11"/>
    </row>
    <row r="505" spans="2:2" ht="12.75" x14ac:dyDescent="0.2">
      <c r="B505" s="11"/>
    </row>
    <row r="506" spans="2:2" ht="12.75" x14ac:dyDescent="0.2">
      <c r="B506" s="11"/>
    </row>
    <row r="507" spans="2:2" ht="12.75" x14ac:dyDescent="0.2">
      <c r="B507" s="11"/>
    </row>
    <row r="508" spans="2:2" ht="12.75" x14ac:dyDescent="0.2">
      <c r="B508" s="11"/>
    </row>
    <row r="509" spans="2:2" ht="12.75" x14ac:dyDescent="0.2">
      <c r="B509" s="11"/>
    </row>
    <row r="510" spans="2:2" ht="12.75" x14ac:dyDescent="0.2">
      <c r="B510" s="11"/>
    </row>
    <row r="511" spans="2:2" ht="12.75" x14ac:dyDescent="0.2">
      <c r="B511" s="11"/>
    </row>
    <row r="512" spans="2:2" ht="12.75" x14ac:dyDescent="0.2">
      <c r="B512" s="11"/>
    </row>
    <row r="513" spans="2:2" ht="12.75" x14ac:dyDescent="0.2">
      <c r="B513" s="11"/>
    </row>
    <row r="514" spans="2:2" ht="12.75" x14ac:dyDescent="0.2">
      <c r="B514" s="11"/>
    </row>
    <row r="515" spans="2:2" ht="12.75" x14ac:dyDescent="0.2">
      <c r="B515" s="11"/>
    </row>
    <row r="516" spans="2:2" ht="12.75" x14ac:dyDescent="0.2">
      <c r="B516" s="11"/>
    </row>
    <row r="517" spans="2:2" ht="12.75" x14ac:dyDescent="0.2">
      <c r="B517" s="11"/>
    </row>
    <row r="518" spans="2:2" ht="12.75" x14ac:dyDescent="0.2">
      <c r="B518" s="11"/>
    </row>
    <row r="519" spans="2:2" ht="12.75" x14ac:dyDescent="0.2">
      <c r="B519" s="11"/>
    </row>
    <row r="520" spans="2:2" ht="12.75" x14ac:dyDescent="0.2">
      <c r="B520" s="11"/>
    </row>
    <row r="521" spans="2:2" ht="12.75" x14ac:dyDescent="0.2">
      <c r="B521" s="11"/>
    </row>
    <row r="522" spans="2:2" ht="12.75" x14ac:dyDescent="0.2">
      <c r="B522" s="11"/>
    </row>
    <row r="523" spans="2:2" ht="12.75" x14ac:dyDescent="0.2">
      <c r="B523" s="11"/>
    </row>
    <row r="524" spans="2:2" ht="12.75" x14ac:dyDescent="0.2">
      <c r="B524" s="11"/>
    </row>
    <row r="525" spans="2:2" ht="12.75" x14ac:dyDescent="0.2">
      <c r="B525" s="11"/>
    </row>
    <row r="526" spans="2:2" ht="12.75" x14ac:dyDescent="0.2">
      <c r="B526" s="11"/>
    </row>
    <row r="527" spans="2:2" ht="12.75" x14ac:dyDescent="0.2">
      <c r="B527" s="11"/>
    </row>
    <row r="528" spans="2:2" ht="12.75" x14ac:dyDescent="0.2">
      <c r="B528" s="11"/>
    </row>
    <row r="529" spans="2:2" ht="12.75" x14ac:dyDescent="0.2">
      <c r="B529" s="11"/>
    </row>
    <row r="530" spans="2:2" ht="12.75" x14ac:dyDescent="0.2">
      <c r="B530" s="11"/>
    </row>
    <row r="531" spans="2:2" ht="12.75" x14ac:dyDescent="0.2">
      <c r="B531" s="11"/>
    </row>
    <row r="532" spans="2:2" ht="12.75" x14ac:dyDescent="0.2">
      <c r="B532" s="11"/>
    </row>
    <row r="533" spans="2:2" ht="12.75" x14ac:dyDescent="0.2">
      <c r="B533" s="11"/>
    </row>
    <row r="534" spans="2:2" ht="12.75" x14ac:dyDescent="0.2">
      <c r="B534" s="11"/>
    </row>
    <row r="535" spans="2:2" ht="12.75" x14ac:dyDescent="0.2">
      <c r="B535" s="11"/>
    </row>
    <row r="536" spans="2:2" ht="12.75" x14ac:dyDescent="0.2">
      <c r="B536" s="11"/>
    </row>
    <row r="537" spans="2:2" ht="12.75" x14ac:dyDescent="0.2">
      <c r="B537" s="11"/>
    </row>
    <row r="538" spans="2:2" ht="12.75" x14ac:dyDescent="0.2">
      <c r="B538" s="11"/>
    </row>
    <row r="539" spans="2:2" ht="12.75" x14ac:dyDescent="0.2">
      <c r="B539" s="11"/>
    </row>
    <row r="540" spans="2:2" ht="12.75" x14ac:dyDescent="0.2">
      <c r="B540" s="11"/>
    </row>
    <row r="541" spans="2:2" ht="12.75" x14ac:dyDescent="0.2">
      <c r="B541" s="11"/>
    </row>
    <row r="542" spans="2:2" ht="12.75" x14ac:dyDescent="0.2">
      <c r="B542" s="11"/>
    </row>
    <row r="543" spans="2:2" ht="12.75" x14ac:dyDescent="0.2">
      <c r="B543" s="11"/>
    </row>
    <row r="544" spans="2:2" ht="12.75" x14ac:dyDescent="0.2">
      <c r="B544" s="11"/>
    </row>
    <row r="545" spans="2:2" ht="12.75" x14ac:dyDescent="0.2">
      <c r="B545" s="11"/>
    </row>
    <row r="546" spans="2:2" ht="12.75" x14ac:dyDescent="0.2">
      <c r="B546" s="11"/>
    </row>
    <row r="547" spans="2:2" ht="12.75" x14ac:dyDescent="0.2">
      <c r="B547" s="11"/>
    </row>
    <row r="548" spans="2:2" ht="12.75" x14ac:dyDescent="0.2">
      <c r="B548" s="11"/>
    </row>
    <row r="549" spans="2:2" ht="12.75" x14ac:dyDescent="0.2">
      <c r="B549" s="11"/>
    </row>
    <row r="550" spans="2:2" ht="12.75" x14ac:dyDescent="0.2">
      <c r="B550" s="11"/>
    </row>
    <row r="551" spans="2:2" ht="12.75" x14ac:dyDescent="0.2">
      <c r="B551" s="11"/>
    </row>
    <row r="552" spans="2:2" ht="12.75" x14ac:dyDescent="0.2">
      <c r="B552" s="11"/>
    </row>
    <row r="553" spans="2:2" ht="12.75" x14ac:dyDescent="0.2">
      <c r="B553" s="11"/>
    </row>
    <row r="554" spans="2:2" ht="12.75" x14ac:dyDescent="0.2">
      <c r="B554" s="11"/>
    </row>
    <row r="555" spans="2:2" ht="12.75" x14ac:dyDescent="0.2">
      <c r="B555" s="11"/>
    </row>
    <row r="556" spans="2:2" ht="12.75" x14ac:dyDescent="0.2">
      <c r="B556" s="11"/>
    </row>
    <row r="557" spans="2:2" ht="12.75" x14ac:dyDescent="0.2">
      <c r="B557" s="11"/>
    </row>
    <row r="558" spans="2:2" ht="12.75" x14ac:dyDescent="0.2">
      <c r="B558" s="11"/>
    </row>
    <row r="559" spans="2:2" ht="12.75" x14ac:dyDescent="0.2">
      <c r="B559" s="11"/>
    </row>
    <row r="560" spans="2:2" ht="12.75" x14ac:dyDescent="0.2">
      <c r="B560" s="11"/>
    </row>
    <row r="561" spans="2:2" ht="12.75" x14ac:dyDescent="0.2">
      <c r="B561" s="11"/>
    </row>
    <row r="562" spans="2:2" ht="12.75" x14ac:dyDescent="0.2">
      <c r="B562" s="11"/>
    </row>
    <row r="563" spans="2:2" ht="12.75" x14ac:dyDescent="0.2">
      <c r="B563" s="11"/>
    </row>
    <row r="564" spans="2:2" ht="12.75" x14ac:dyDescent="0.2">
      <c r="B564" s="11"/>
    </row>
    <row r="565" spans="2:2" ht="12.75" x14ac:dyDescent="0.2">
      <c r="B565" s="11"/>
    </row>
    <row r="566" spans="2:2" ht="12.75" x14ac:dyDescent="0.2">
      <c r="B566" s="11"/>
    </row>
    <row r="567" spans="2:2" ht="12.75" x14ac:dyDescent="0.2">
      <c r="B567" s="11"/>
    </row>
    <row r="568" spans="2:2" ht="12.75" x14ac:dyDescent="0.2">
      <c r="B568" s="11"/>
    </row>
    <row r="569" spans="2:2" ht="12.75" x14ac:dyDescent="0.2">
      <c r="B569" s="11"/>
    </row>
    <row r="570" spans="2:2" ht="12.75" x14ac:dyDescent="0.2">
      <c r="B570" s="11"/>
    </row>
    <row r="571" spans="2:2" ht="12.75" x14ac:dyDescent="0.2">
      <c r="B571" s="11"/>
    </row>
    <row r="572" spans="2:2" ht="12.75" x14ac:dyDescent="0.2">
      <c r="B572" s="11"/>
    </row>
    <row r="573" spans="2:2" ht="12.75" x14ac:dyDescent="0.2">
      <c r="B573" s="11"/>
    </row>
    <row r="574" spans="2:2" ht="12.75" x14ac:dyDescent="0.2">
      <c r="B574" s="11"/>
    </row>
    <row r="575" spans="2:2" ht="12.75" x14ac:dyDescent="0.2">
      <c r="B575" s="11"/>
    </row>
    <row r="576" spans="2:2" ht="12.75" x14ac:dyDescent="0.2">
      <c r="B576" s="11"/>
    </row>
    <row r="577" spans="2:2" ht="12.75" x14ac:dyDescent="0.2">
      <c r="B577" s="11"/>
    </row>
    <row r="578" spans="2:2" ht="12.75" x14ac:dyDescent="0.2">
      <c r="B578" s="11"/>
    </row>
    <row r="579" spans="2:2" ht="12.75" x14ac:dyDescent="0.2">
      <c r="B579" s="11"/>
    </row>
    <row r="580" spans="2:2" ht="12.75" x14ac:dyDescent="0.2">
      <c r="B580" s="11"/>
    </row>
    <row r="581" spans="2:2" ht="12.75" x14ac:dyDescent="0.2">
      <c r="B581" s="11"/>
    </row>
    <row r="582" spans="2:2" ht="12.75" x14ac:dyDescent="0.2">
      <c r="B582" s="11"/>
    </row>
    <row r="583" spans="2:2" ht="12.75" x14ac:dyDescent="0.2">
      <c r="B583" s="11"/>
    </row>
    <row r="584" spans="2:2" ht="12.75" x14ac:dyDescent="0.2">
      <c r="B584" s="11"/>
    </row>
    <row r="585" spans="2:2" ht="12.75" x14ac:dyDescent="0.2">
      <c r="B585" s="11"/>
    </row>
    <row r="586" spans="2:2" ht="12.75" x14ac:dyDescent="0.2">
      <c r="B586" s="11"/>
    </row>
    <row r="587" spans="2:2" ht="12.75" x14ac:dyDescent="0.2">
      <c r="B587" s="11"/>
    </row>
    <row r="588" spans="2:2" ht="12.75" x14ac:dyDescent="0.2">
      <c r="B588" s="11"/>
    </row>
    <row r="589" spans="2:2" ht="12.75" x14ac:dyDescent="0.2">
      <c r="B589" s="11"/>
    </row>
    <row r="590" spans="2:2" ht="12.75" x14ac:dyDescent="0.2">
      <c r="B590" s="11"/>
    </row>
    <row r="591" spans="2:2" ht="12.75" x14ac:dyDescent="0.2">
      <c r="B591" s="11"/>
    </row>
    <row r="592" spans="2:2" ht="12.75" x14ac:dyDescent="0.2">
      <c r="B592" s="11"/>
    </row>
    <row r="593" spans="2:2" ht="12.75" x14ac:dyDescent="0.2">
      <c r="B593" s="11"/>
    </row>
    <row r="594" spans="2:2" ht="12.75" x14ac:dyDescent="0.2">
      <c r="B594" s="11"/>
    </row>
    <row r="595" spans="2:2" ht="12.75" x14ac:dyDescent="0.2">
      <c r="B595" s="11"/>
    </row>
    <row r="596" spans="2:2" ht="12.75" x14ac:dyDescent="0.2">
      <c r="B596" s="11"/>
    </row>
    <row r="597" spans="2:2" ht="12.75" x14ac:dyDescent="0.2">
      <c r="B597" s="11"/>
    </row>
    <row r="598" spans="2:2" ht="12.75" x14ac:dyDescent="0.2">
      <c r="B598" s="11"/>
    </row>
    <row r="599" spans="2:2" ht="12.75" x14ac:dyDescent="0.2">
      <c r="B599" s="11"/>
    </row>
    <row r="600" spans="2:2" ht="12.75" x14ac:dyDescent="0.2">
      <c r="B600" s="11"/>
    </row>
    <row r="601" spans="2:2" ht="12.75" x14ac:dyDescent="0.2">
      <c r="B601" s="11"/>
    </row>
    <row r="602" spans="2:2" ht="12.75" x14ac:dyDescent="0.2">
      <c r="B602" s="11"/>
    </row>
    <row r="603" spans="2:2" ht="12.75" x14ac:dyDescent="0.2">
      <c r="B603" s="11"/>
    </row>
    <row r="604" spans="2:2" ht="12.75" x14ac:dyDescent="0.2">
      <c r="B604" s="11"/>
    </row>
    <row r="605" spans="2:2" ht="12.75" x14ac:dyDescent="0.2">
      <c r="B605" s="11"/>
    </row>
    <row r="606" spans="2:2" ht="12.75" x14ac:dyDescent="0.2">
      <c r="B606" s="11"/>
    </row>
    <row r="607" spans="2:2" ht="12.75" x14ac:dyDescent="0.2">
      <c r="B607" s="11"/>
    </row>
    <row r="608" spans="2:2" ht="12.75" x14ac:dyDescent="0.2">
      <c r="B608" s="11"/>
    </row>
    <row r="609" spans="2:2" ht="12.75" x14ac:dyDescent="0.2">
      <c r="B609" s="11"/>
    </row>
    <row r="610" spans="2:2" ht="12.75" x14ac:dyDescent="0.2">
      <c r="B610" s="11"/>
    </row>
    <row r="611" spans="2:2" ht="12.75" x14ac:dyDescent="0.2">
      <c r="B611" s="11"/>
    </row>
    <row r="612" spans="2:2" ht="12.75" x14ac:dyDescent="0.2">
      <c r="B612" s="11"/>
    </row>
    <row r="613" spans="2:2" ht="12.75" x14ac:dyDescent="0.2">
      <c r="B613" s="11"/>
    </row>
    <row r="614" spans="2:2" ht="12.75" x14ac:dyDescent="0.2">
      <c r="B614" s="11"/>
    </row>
    <row r="615" spans="2:2" ht="12.75" x14ac:dyDescent="0.2">
      <c r="B615" s="11"/>
    </row>
    <row r="616" spans="2:2" ht="12.75" x14ac:dyDescent="0.2">
      <c r="B616" s="11"/>
    </row>
    <row r="617" spans="2:2" ht="12.75" x14ac:dyDescent="0.2">
      <c r="B617" s="11"/>
    </row>
    <row r="618" spans="2:2" ht="12.75" x14ac:dyDescent="0.2">
      <c r="B618" s="11"/>
    </row>
    <row r="619" spans="2:2" ht="12.75" x14ac:dyDescent="0.2">
      <c r="B619" s="11"/>
    </row>
    <row r="620" spans="2:2" ht="12.75" x14ac:dyDescent="0.2">
      <c r="B620" s="11"/>
    </row>
    <row r="621" spans="2:2" ht="12.75" x14ac:dyDescent="0.2">
      <c r="B621" s="11"/>
    </row>
    <row r="622" spans="2:2" ht="12.75" x14ac:dyDescent="0.2">
      <c r="B622" s="11"/>
    </row>
    <row r="623" spans="2:2" ht="12.75" x14ac:dyDescent="0.2">
      <c r="B623" s="11"/>
    </row>
    <row r="624" spans="2:2" ht="12.75" x14ac:dyDescent="0.2">
      <c r="B624" s="11"/>
    </row>
    <row r="625" spans="2:2" ht="12.75" x14ac:dyDescent="0.2">
      <c r="B625" s="11"/>
    </row>
    <row r="626" spans="2:2" ht="12.75" x14ac:dyDescent="0.2">
      <c r="B626" s="11"/>
    </row>
    <row r="627" spans="2:2" ht="12.75" x14ac:dyDescent="0.2">
      <c r="B627" s="11"/>
    </row>
    <row r="628" spans="2:2" ht="12.75" x14ac:dyDescent="0.2">
      <c r="B628" s="11"/>
    </row>
    <row r="629" spans="2:2" ht="12.75" x14ac:dyDescent="0.2">
      <c r="B629" s="11"/>
    </row>
    <row r="630" spans="2:2" ht="12.75" x14ac:dyDescent="0.2">
      <c r="B630" s="11"/>
    </row>
    <row r="631" spans="2:2" ht="12.75" x14ac:dyDescent="0.2">
      <c r="B631" s="11"/>
    </row>
    <row r="632" spans="2:2" ht="12.75" x14ac:dyDescent="0.2">
      <c r="B632" s="11"/>
    </row>
    <row r="633" spans="2:2" ht="12.75" x14ac:dyDescent="0.2">
      <c r="B633" s="11"/>
    </row>
    <row r="634" spans="2:2" ht="12.75" x14ac:dyDescent="0.2">
      <c r="B634" s="11"/>
    </row>
    <row r="635" spans="2:2" ht="12.75" x14ac:dyDescent="0.2">
      <c r="B635" s="11"/>
    </row>
    <row r="636" spans="2:2" ht="12.75" x14ac:dyDescent="0.2">
      <c r="B636" s="11"/>
    </row>
    <row r="637" spans="2:2" ht="12.75" x14ac:dyDescent="0.2">
      <c r="B637" s="11"/>
    </row>
    <row r="638" spans="2:2" ht="12.75" x14ac:dyDescent="0.2">
      <c r="B638" s="11"/>
    </row>
    <row r="639" spans="2:2" ht="12.75" x14ac:dyDescent="0.2">
      <c r="B639" s="11"/>
    </row>
    <row r="640" spans="2:2" ht="12.75" x14ac:dyDescent="0.2">
      <c r="B640" s="11"/>
    </row>
    <row r="641" spans="2:2" ht="12.75" x14ac:dyDescent="0.2">
      <c r="B641" s="11"/>
    </row>
    <row r="642" spans="2:2" ht="12.75" x14ac:dyDescent="0.2">
      <c r="B642" s="11"/>
    </row>
    <row r="643" spans="2:2" ht="12.75" x14ac:dyDescent="0.2">
      <c r="B643" s="11"/>
    </row>
    <row r="644" spans="2:2" ht="12.75" x14ac:dyDescent="0.2">
      <c r="B644" s="11"/>
    </row>
    <row r="645" spans="2:2" ht="12.75" x14ac:dyDescent="0.2">
      <c r="B645" s="11"/>
    </row>
    <row r="646" spans="2:2" ht="12.75" x14ac:dyDescent="0.2">
      <c r="B646" s="11"/>
    </row>
    <row r="647" spans="2:2" ht="12.75" x14ac:dyDescent="0.2">
      <c r="B647" s="11"/>
    </row>
    <row r="648" spans="2:2" ht="12.75" x14ac:dyDescent="0.2">
      <c r="B648" s="11"/>
    </row>
    <row r="649" spans="2:2" ht="12.75" x14ac:dyDescent="0.2">
      <c r="B649" s="11"/>
    </row>
    <row r="650" spans="2:2" ht="12.75" x14ac:dyDescent="0.2">
      <c r="B650" s="11"/>
    </row>
    <row r="651" spans="2:2" ht="12.75" x14ac:dyDescent="0.2">
      <c r="B651" s="11"/>
    </row>
    <row r="652" spans="2:2" ht="12.75" x14ac:dyDescent="0.2">
      <c r="B652" s="11"/>
    </row>
    <row r="653" spans="2:2" ht="12.75" x14ac:dyDescent="0.2">
      <c r="B653" s="11"/>
    </row>
    <row r="654" spans="2:2" ht="12.75" x14ac:dyDescent="0.2">
      <c r="B654" s="11"/>
    </row>
    <row r="655" spans="2:2" ht="12.75" x14ac:dyDescent="0.2">
      <c r="B655" s="11"/>
    </row>
    <row r="656" spans="2:2" ht="12.75" x14ac:dyDescent="0.2">
      <c r="B656" s="11"/>
    </row>
    <row r="657" spans="2:2" ht="12.75" x14ac:dyDescent="0.2">
      <c r="B657" s="11"/>
    </row>
    <row r="658" spans="2:2" ht="12.75" x14ac:dyDescent="0.2">
      <c r="B658" s="11"/>
    </row>
    <row r="659" spans="2:2" ht="12.75" x14ac:dyDescent="0.2">
      <c r="B659" s="11"/>
    </row>
    <row r="660" spans="2:2" ht="12.75" x14ac:dyDescent="0.2">
      <c r="B660" s="11"/>
    </row>
    <row r="661" spans="2:2" ht="12.75" x14ac:dyDescent="0.2">
      <c r="B661" s="11"/>
    </row>
    <row r="662" spans="2:2" ht="12.75" x14ac:dyDescent="0.2">
      <c r="B662" s="11"/>
    </row>
    <row r="663" spans="2:2" ht="12.75" x14ac:dyDescent="0.2">
      <c r="B663" s="11"/>
    </row>
    <row r="664" spans="2:2" ht="12.75" x14ac:dyDescent="0.2">
      <c r="B664" s="11"/>
    </row>
    <row r="665" spans="2:2" ht="12.75" x14ac:dyDescent="0.2">
      <c r="B665" s="11"/>
    </row>
    <row r="666" spans="2:2" ht="12.75" x14ac:dyDescent="0.2">
      <c r="B666" s="11"/>
    </row>
    <row r="667" spans="2:2" ht="12.75" x14ac:dyDescent="0.2">
      <c r="B667" s="11"/>
    </row>
    <row r="668" spans="2:2" ht="12.75" x14ac:dyDescent="0.2">
      <c r="B668" s="11"/>
    </row>
    <row r="669" spans="2:2" ht="12.75" x14ac:dyDescent="0.2">
      <c r="B669" s="11"/>
    </row>
    <row r="670" spans="2:2" ht="12.75" x14ac:dyDescent="0.2">
      <c r="B670" s="11"/>
    </row>
    <row r="671" spans="2:2" ht="12.75" x14ac:dyDescent="0.2">
      <c r="B671" s="11"/>
    </row>
    <row r="672" spans="2:2" ht="12.75" x14ac:dyDescent="0.2">
      <c r="B672" s="11"/>
    </row>
    <row r="673" spans="2:2" ht="12.75" x14ac:dyDescent="0.2">
      <c r="B673" s="11"/>
    </row>
    <row r="674" spans="2:2" ht="12.75" x14ac:dyDescent="0.2">
      <c r="B674" s="11"/>
    </row>
    <row r="675" spans="2:2" ht="12.75" x14ac:dyDescent="0.2">
      <c r="B675" s="11"/>
    </row>
    <row r="676" spans="2:2" ht="12.75" x14ac:dyDescent="0.2">
      <c r="B676" s="11"/>
    </row>
    <row r="677" spans="2:2" ht="12.75" x14ac:dyDescent="0.2">
      <c r="B677" s="11"/>
    </row>
    <row r="678" spans="2:2" ht="12.75" x14ac:dyDescent="0.2">
      <c r="B678" s="11"/>
    </row>
    <row r="679" spans="2:2" ht="12.75" x14ac:dyDescent="0.2">
      <c r="B679" s="11"/>
    </row>
    <row r="680" spans="2:2" ht="12.75" x14ac:dyDescent="0.2">
      <c r="B680" s="11"/>
    </row>
    <row r="681" spans="2:2" ht="12.75" x14ac:dyDescent="0.2">
      <c r="B681" s="11"/>
    </row>
    <row r="682" spans="2:2" ht="12.75" x14ac:dyDescent="0.2">
      <c r="B682" s="11"/>
    </row>
    <row r="683" spans="2:2" ht="12.75" x14ac:dyDescent="0.2">
      <c r="B683" s="11"/>
    </row>
    <row r="684" spans="2:2" ht="12.75" x14ac:dyDescent="0.2">
      <c r="B684" s="11"/>
    </row>
    <row r="685" spans="2:2" ht="12.75" x14ac:dyDescent="0.2">
      <c r="B685" s="11"/>
    </row>
    <row r="686" spans="2:2" ht="12.75" x14ac:dyDescent="0.2">
      <c r="B686" s="11"/>
    </row>
    <row r="687" spans="2:2" ht="12.75" x14ac:dyDescent="0.2">
      <c r="B687" s="11"/>
    </row>
    <row r="688" spans="2:2" ht="12.75" x14ac:dyDescent="0.2">
      <c r="B688" s="11"/>
    </row>
    <row r="689" spans="2:2" ht="12.75" x14ac:dyDescent="0.2">
      <c r="B689" s="11"/>
    </row>
    <row r="690" spans="2:2" ht="12.75" x14ac:dyDescent="0.2">
      <c r="B690" s="11"/>
    </row>
    <row r="691" spans="2:2" ht="12.75" x14ac:dyDescent="0.2">
      <c r="B691" s="11"/>
    </row>
    <row r="692" spans="2:2" ht="12.75" x14ac:dyDescent="0.2">
      <c r="B692" s="11"/>
    </row>
    <row r="693" spans="2:2" ht="12.75" x14ac:dyDescent="0.2">
      <c r="B693" s="11"/>
    </row>
    <row r="694" spans="2:2" ht="12.75" x14ac:dyDescent="0.2">
      <c r="B694" s="11"/>
    </row>
    <row r="695" spans="2:2" ht="12.75" x14ac:dyDescent="0.2">
      <c r="B695" s="11"/>
    </row>
    <row r="696" spans="2:2" ht="12.75" x14ac:dyDescent="0.2">
      <c r="B696" s="11"/>
    </row>
    <row r="697" spans="2:2" ht="12.75" x14ac:dyDescent="0.2">
      <c r="B697" s="11"/>
    </row>
    <row r="698" spans="2:2" ht="12.75" x14ac:dyDescent="0.2">
      <c r="B698" s="11"/>
    </row>
    <row r="699" spans="2:2" ht="12.75" x14ac:dyDescent="0.2">
      <c r="B699" s="11"/>
    </row>
    <row r="700" spans="2:2" ht="12.75" x14ac:dyDescent="0.2">
      <c r="B700" s="11"/>
    </row>
    <row r="701" spans="2:2" ht="12.75" x14ac:dyDescent="0.2">
      <c r="B701" s="11"/>
    </row>
    <row r="702" spans="2:2" ht="12.75" x14ac:dyDescent="0.2">
      <c r="B702" s="11"/>
    </row>
    <row r="703" spans="2:2" ht="12.75" x14ac:dyDescent="0.2">
      <c r="B703" s="11"/>
    </row>
    <row r="704" spans="2:2" ht="12.75" x14ac:dyDescent="0.2">
      <c r="B704" s="11"/>
    </row>
    <row r="705" spans="2:2" ht="12.75" x14ac:dyDescent="0.2">
      <c r="B705" s="11"/>
    </row>
    <row r="706" spans="2:2" ht="12.75" x14ac:dyDescent="0.2">
      <c r="B706" s="11"/>
    </row>
    <row r="707" spans="2:2" ht="12.75" x14ac:dyDescent="0.2">
      <c r="B707" s="11"/>
    </row>
    <row r="708" spans="2:2" ht="12.75" x14ac:dyDescent="0.2">
      <c r="B708" s="11"/>
    </row>
    <row r="709" spans="2:2" ht="12.75" x14ac:dyDescent="0.2">
      <c r="B709" s="11"/>
    </row>
    <row r="710" spans="2:2" ht="12.75" x14ac:dyDescent="0.2">
      <c r="B710" s="11"/>
    </row>
    <row r="711" spans="2:2" ht="12.75" x14ac:dyDescent="0.2">
      <c r="B711" s="11"/>
    </row>
    <row r="712" spans="2:2" ht="12.75" x14ac:dyDescent="0.2">
      <c r="B712" s="11"/>
    </row>
    <row r="713" spans="2:2" ht="12.75" x14ac:dyDescent="0.2">
      <c r="B713" s="11"/>
    </row>
    <row r="714" spans="2:2" ht="12.75" x14ac:dyDescent="0.2">
      <c r="B714" s="11"/>
    </row>
    <row r="715" spans="2:2" ht="12.75" x14ac:dyDescent="0.2">
      <c r="B715" s="11"/>
    </row>
    <row r="716" spans="2:2" ht="12.75" x14ac:dyDescent="0.2">
      <c r="B716" s="11"/>
    </row>
    <row r="717" spans="2:2" ht="12.75" x14ac:dyDescent="0.2">
      <c r="B717" s="11"/>
    </row>
    <row r="718" spans="2:2" ht="12.75" x14ac:dyDescent="0.2">
      <c r="B718" s="11"/>
    </row>
    <row r="719" spans="2:2" ht="12.75" x14ac:dyDescent="0.2">
      <c r="B719" s="11"/>
    </row>
    <row r="720" spans="2:2" ht="12.75" x14ac:dyDescent="0.2">
      <c r="B720" s="11"/>
    </row>
    <row r="721" spans="2:2" ht="12.75" x14ac:dyDescent="0.2">
      <c r="B721" s="11"/>
    </row>
    <row r="722" spans="2:2" ht="12.75" x14ac:dyDescent="0.2">
      <c r="B722" s="11"/>
    </row>
    <row r="723" spans="2:2" ht="12.75" x14ac:dyDescent="0.2">
      <c r="B723" s="11"/>
    </row>
    <row r="724" spans="2:2" ht="12.75" x14ac:dyDescent="0.2">
      <c r="B724" s="11"/>
    </row>
    <row r="725" spans="2:2" ht="12.75" x14ac:dyDescent="0.2">
      <c r="B725" s="11"/>
    </row>
    <row r="726" spans="2:2" ht="12.75" x14ac:dyDescent="0.2">
      <c r="B726" s="11"/>
    </row>
    <row r="727" spans="2:2" ht="12.75" x14ac:dyDescent="0.2">
      <c r="B727" s="11"/>
    </row>
    <row r="728" spans="2:2" ht="12.75" x14ac:dyDescent="0.2">
      <c r="B728" s="11"/>
    </row>
    <row r="729" spans="2:2" ht="12.75" x14ac:dyDescent="0.2">
      <c r="B729" s="11"/>
    </row>
    <row r="730" spans="2:2" ht="12.75" x14ac:dyDescent="0.2">
      <c r="B730" s="11"/>
    </row>
    <row r="731" spans="2:2" ht="12.75" x14ac:dyDescent="0.2">
      <c r="B731" s="11"/>
    </row>
    <row r="732" spans="2:2" ht="12.75" x14ac:dyDescent="0.2">
      <c r="B732" s="11"/>
    </row>
    <row r="733" spans="2:2" ht="12.75" x14ac:dyDescent="0.2">
      <c r="B733" s="11"/>
    </row>
    <row r="734" spans="2:2" ht="12.75" x14ac:dyDescent="0.2">
      <c r="B734" s="11"/>
    </row>
    <row r="735" spans="2:2" ht="12.75" x14ac:dyDescent="0.2">
      <c r="B735" s="11"/>
    </row>
    <row r="736" spans="2:2" ht="12.75" x14ac:dyDescent="0.2">
      <c r="B736" s="11"/>
    </row>
    <row r="737" spans="2:2" ht="12.75" x14ac:dyDescent="0.2">
      <c r="B737" s="11"/>
    </row>
    <row r="738" spans="2:2" ht="12.75" x14ac:dyDescent="0.2">
      <c r="B738" s="11"/>
    </row>
    <row r="739" spans="2:2" ht="12.75" x14ac:dyDescent="0.2">
      <c r="B739" s="11"/>
    </row>
    <row r="740" spans="2:2" ht="12.75" x14ac:dyDescent="0.2">
      <c r="B740" s="11"/>
    </row>
    <row r="741" spans="2:2" ht="12.75" x14ac:dyDescent="0.2">
      <c r="B741" s="11"/>
    </row>
    <row r="742" spans="2:2" ht="12.75" x14ac:dyDescent="0.2">
      <c r="B742" s="11"/>
    </row>
    <row r="743" spans="2:2" ht="12.75" x14ac:dyDescent="0.2">
      <c r="B743" s="11"/>
    </row>
    <row r="744" spans="2:2" ht="12.75" x14ac:dyDescent="0.2">
      <c r="B744" s="11"/>
    </row>
    <row r="745" spans="2:2" ht="12.75" x14ac:dyDescent="0.2">
      <c r="B745" s="11"/>
    </row>
    <row r="746" spans="2:2" ht="12.75" x14ac:dyDescent="0.2">
      <c r="B746" s="11"/>
    </row>
    <row r="747" spans="2:2" ht="12.75" x14ac:dyDescent="0.2">
      <c r="B747" s="11"/>
    </row>
    <row r="748" spans="2:2" ht="12.75" x14ac:dyDescent="0.2">
      <c r="B748" s="11"/>
    </row>
    <row r="749" spans="2:2" ht="12.75" x14ac:dyDescent="0.2">
      <c r="B749" s="11"/>
    </row>
    <row r="750" spans="2:2" ht="12.75" x14ac:dyDescent="0.2">
      <c r="B750" s="11"/>
    </row>
    <row r="751" spans="2:2" ht="12.75" x14ac:dyDescent="0.2">
      <c r="B751" s="11"/>
    </row>
    <row r="752" spans="2:2" ht="12.75" x14ac:dyDescent="0.2">
      <c r="B752" s="11"/>
    </row>
    <row r="753" spans="2:2" ht="12.75" x14ac:dyDescent="0.2">
      <c r="B753" s="11"/>
    </row>
    <row r="754" spans="2:2" ht="12.75" x14ac:dyDescent="0.2">
      <c r="B754" s="11"/>
    </row>
    <row r="755" spans="2:2" ht="12.75" x14ac:dyDescent="0.2">
      <c r="B755" s="11"/>
    </row>
    <row r="756" spans="2:2" ht="12.75" x14ac:dyDescent="0.2">
      <c r="B756" s="11"/>
    </row>
    <row r="757" spans="2:2" ht="12.75" x14ac:dyDescent="0.2">
      <c r="B757" s="11"/>
    </row>
    <row r="758" spans="2:2" ht="12.75" x14ac:dyDescent="0.2">
      <c r="B758" s="11"/>
    </row>
    <row r="759" spans="2:2" ht="12.75" x14ac:dyDescent="0.2">
      <c r="B759" s="11"/>
    </row>
    <row r="760" spans="2:2" ht="12.75" x14ac:dyDescent="0.2">
      <c r="B760" s="11"/>
    </row>
    <row r="761" spans="2:2" ht="12.75" x14ac:dyDescent="0.2">
      <c r="B761" s="11"/>
    </row>
    <row r="762" spans="2:2" ht="12.75" x14ac:dyDescent="0.2">
      <c r="B762" s="11"/>
    </row>
    <row r="763" spans="2:2" ht="12.75" x14ac:dyDescent="0.2">
      <c r="B763" s="11"/>
    </row>
    <row r="764" spans="2:2" ht="12.75" x14ac:dyDescent="0.2">
      <c r="B764" s="11"/>
    </row>
    <row r="765" spans="2:2" ht="12.75" x14ac:dyDescent="0.2">
      <c r="B765" s="11"/>
    </row>
    <row r="766" spans="2:2" ht="12.75" x14ac:dyDescent="0.2">
      <c r="B766" s="11"/>
    </row>
    <row r="767" spans="2:2" ht="12.75" x14ac:dyDescent="0.2">
      <c r="B767" s="11"/>
    </row>
    <row r="768" spans="2:2" ht="12.75" x14ac:dyDescent="0.2">
      <c r="B768" s="11"/>
    </row>
    <row r="769" spans="2:2" ht="12.75" x14ac:dyDescent="0.2">
      <c r="B769" s="11"/>
    </row>
    <row r="770" spans="2:2" ht="12.75" x14ac:dyDescent="0.2">
      <c r="B770" s="11"/>
    </row>
    <row r="771" spans="2:2" ht="12.75" x14ac:dyDescent="0.2">
      <c r="B771" s="11"/>
    </row>
    <row r="772" spans="2:2" ht="12.75" x14ac:dyDescent="0.2">
      <c r="B772" s="11"/>
    </row>
    <row r="773" spans="2:2" ht="12.75" x14ac:dyDescent="0.2">
      <c r="B773" s="11"/>
    </row>
    <row r="774" spans="2:2" ht="12.75" x14ac:dyDescent="0.2">
      <c r="B774" s="11"/>
    </row>
    <row r="775" spans="2:2" ht="12.75" x14ac:dyDescent="0.2">
      <c r="B775" s="11"/>
    </row>
    <row r="776" spans="2:2" ht="12.75" x14ac:dyDescent="0.2">
      <c r="B776" s="11"/>
    </row>
    <row r="777" spans="2:2" ht="12.75" x14ac:dyDescent="0.2">
      <c r="B777" s="11"/>
    </row>
    <row r="778" spans="2:2" ht="12.75" x14ac:dyDescent="0.2">
      <c r="B778" s="11"/>
    </row>
    <row r="779" spans="2:2" ht="12.75" x14ac:dyDescent="0.2">
      <c r="B779" s="11"/>
    </row>
    <row r="780" spans="2:2" ht="12.75" x14ac:dyDescent="0.2">
      <c r="B780" s="11"/>
    </row>
    <row r="781" spans="2:2" ht="12.75" x14ac:dyDescent="0.2">
      <c r="B781" s="11"/>
    </row>
    <row r="782" spans="2:2" ht="12.75" x14ac:dyDescent="0.2">
      <c r="B782" s="11"/>
    </row>
    <row r="783" spans="2:2" ht="12.75" x14ac:dyDescent="0.2">
      <c r="B783" s="11"/>
    </row>
    <row r="784" spans="2:2" ht="12.75" x14ac:dyDescent="0.2">
      <c r="B784" s="11"/>
    </row>
    <row r="785" spans="2:2" ht="12.75" x14ac:dyDescent="0.2">
      <c r="B785" s="11"/>
    </row>
    <row r="786" spans="2:2" ht="12.75" x14ac:dyDescent="0.2">
      <c r="B786" s="11"/>
    </row>
    <row r="787" spans="2:2" ht="12.75" x14ac:dyDescent="0.2">
      <c r="B787" s="11"/>
    </row>
    <row r="788" spans="2:2" ht="12.75" x14ac:dyDescent="0.2">
      <c r="B788" s="11"/>
    </row>
    <row r="789" spans="2:2" ht="12.75" x14ac:dyDescent="0.2">
      <c r="B789" s="11"/>
    </row>
    <row r="790" spans="2:2" ht="12.75" x14ac:dyDescent="0.2">
      <c r="B790" s="11"/>
    </row>
    <row r="791" spans="2:2" ht="12.75" x14ac:dyDescent="0.2">
      <c r="B791" s="11"/>
    </row>
    <row r="792" spans="2:2" ht="12.75" x14ac:dyDescent="0.2">
      <c r="B792" s="11"/>
    </row>
    <row r="793" spans="2:2" ht="12.75" x14ac:dyDescent="0.2">
      <c r="B793" s="11"/>
    </row>
    <row r="794" spans="2:2" ht="12.75" x14ac:dyDescent="0.2">
      <c r="B794" s="11"/>
    </row>
    <row r="795" spans="2:2" ht="12.75" x14ac:dyDescent="0.2">
      <c r="B795" s="11"/>
    </row>
    <row r="796" spans="2:2" ht="12.75" x14ac:dyDescent="0.2">
      <c r="B796" s="11"/>
    </row>
    <row r="797" spans="2:2" ht="12.75" x14ac:dyDescent="0.2">
      <c r="B797" s="11"/>
    </row>
    <row r="798" spans="2:2" ht="12.75" x14ac:dyDescent="0.2">
      <c r="B798" s="11"/>
    </row>
    <row r="799" spans="2:2" ht="12.75" x14ac:dyDescent="0.2">
      <c r="B799" s="11"/>
    </row>
    <row r="800" spans="2:2" ht="12.75" x14ac:dyDescent="0.2">
      <c r="B800" s="11"/>
    </row>
    <row r="801" spans="2:2" ht="12.75" x14ac:dyDescent="0.2">
      <c r="B801" s="11"/>
    </row>
    <row r="802" spans="2:2" ht="12.75" x14ac:dyDescent="0.2">
      <c r="B802" s="11"/>
    </row>
    <row r="803" spans="2:2" ht="12.75" x14ac:dyDescent="0.2">
      <c r="B803" s="11"/>
    </row>
    <row r="804" spans="2:2" ht="12.75" x14ac:dyDescent="0.2">
      <c r="B804" s="11"/>
    </row>
    <row r="805" spans="2:2" ht="12.75" x14ac:dyDescent="0.2">
      <c r="B805" s="11"/>
    </row>
    <row r="806" spans="2:2" ht="12.75" x14ac:dyDescent="0.2">
      <c r="B806" s="11"/>
    </row>
    <row r="807" spans="2:2" ht="12.75" x14ac:dyDescent="0.2">
      <c r="B807" s="11"/>
    </row>
    <row r="808" spans="2:2" ht="12.75" x14ac:dyDescent="0.2">
      <c r="B808" s="11"/>
    </row>
    <row r="809" spans="2:2" ht="12.75" x14ac:dyDescent="0.2">
      <c r="B809" s="11"/>
    </row>
    <row r="810" spans="2:2" ht="12.75" x14ac:dyDescent="0.2">
      <c r="B810" s="11"/>
    </row>
    <row r="811" spans="2:2" ht="12.75" x14ac:dyDescent="0.2">
      <c r="B811" s="11"/>
    </row>
    <row r="812" spans="2:2" ht="12.75" x14ac:dyDescent="0.2">
      <c r="B812" s="11"/>
    </row>
    <row r="813" spans="2:2" ht="12.75" x14ac:dyDescent="0.2">
      <c r="B813" s="11"/>
    </row>
    <row r="814" spans="2:2" ht="12.75" x14ac:dyDescent="0.2">
      <c r="B814" s="11"/>
    </row>
    <row r="815" spans="2:2" ht="12.75" x14ac:dyDescent="0.2">
      <c r="B815" s="11"/>
    </row>
    <row r="816" spans="2:2" ht="12.75" x14ac:dyDescent="0.2">
      <c r="B816" s="11"/>
    </row>
    <row r="817" spans="2:2" ht="12.75" x14ac:dyDescent="0.2">
      <c r="B817" s="11"/>
    </row>
    <row r="818" spans="2:2" ht="12.75" x14ac:dyDescent="0.2">
      <c r="B818" s="11"/>
    </row>
    <row r="819" spans="2:2" ht="12.75" x14ac:dyDescent="0.2">
      <c r="B819" s="11"/>
    </row>
    <row r="820" spans="2:2" ht="12.75" x14ac:dyDescent="0.2">
      <c r="B820" s="11"/>
    </row>
    <row r="821" spans="2:2" ht="12.75" x14ac:dyDescent="0.2">
      <c r="B821" s="11"/>
    </row>
    <row r="822" spans="2:2" ht="12.75" x14ac:dyDescent="0.2">
      <c r="B822" s="11"/>
    </row>
    <row r="823" spans="2:2" ht="12.75" x14ac:dyDescent="0.2">
      <c r="B823" s="11"/>
    </row>
    <row r="824" spans="2:2" ht="12.75" x14ac:dyDescent="0.2">
      <c r="B824" s="11"/>
    </row>
    <row r="825" spans="2:2" ht="12.75" x14ac:dyDescent="0.2">
      <c r="B825" s="11"/>
    </row>
    <row r="826" spans="2:2" ht="12.75" x14ac:dyDescent="0.2">
      <c r="B826" s="11"/>
    </row>
    <row r="827" spans="2:2" ht="12.75" x14ac:dyDescent="0.2">
      <c r="B827" s="11"/>
    </row>
    <row r="828" spans="2:2" ht="12.75" x14ac:dyDescent="0.2">
      <c r="B828" s="11"/>
    </row>
    <row r="829" spans="2:2" ht="12.75" x14ac:dyDescent="0.2">
      <c r="B829" s="11"/>
    </row>
    <row r="830" spans="2:2" ht="12.75" x14ac:dyDescent="0.2">
      <c r="B830" s="11"/>
    </row>
    <row r="831" spans="2:2" ht="12.75" x14ac:dyDescent="0.2">
      <c r="B831" s="11"/>
    </row>
    <row r="832" spans="2:2" ht="12.75" x14ac:dyDescent="0.2">
      <c r="B832" s="11"/>
    </row>
    <row r="833" spans="2:2" ht="12.75" x14ac:dyDescent="0.2">
      <c r="B833" s="11"/>
    </row>
    <row r="834" spans="2:2" ht="12.75" x14ac:dyDescent="0.2">
      <c r="B834" s="11"/>
    </row>
    <row r="835" spans="2:2" ht="12.75" x14ac:dyDescent="0.2">
      <c r="B835" s="11"/>
    </row>
    <row r="836" spans="2:2" ht="12.75" x14ac:dyDescent="0.2">
      <c r="B836" s="11"/>
    </row>
    <row r="837" spans="2:2" ht="12.75" x14ac:dyDescent="0.2">
      <c r="B837" s="11"/>
    </row>
    <row r="838" spans="2:2" ht="12.75" x14ac:dyDescent="0.2">
      <c r="B838" s="11"/>
    </row>
    <row r="839" spans="2:2" ht="12.75" x14ac:dyDescent="0.2">
      <c r="B839" s="11"/>
    </row>
    <row r="840" spans="2:2" ht="12.75" x14ac:dyDescent="0.2">
      <c r="B840" s="11"/>
    </row>
    <row r="841" spans="2:2" ht="12.75" x14ac:dyDescent="0.2">
      <c r="B841" s="11"/>
    </row>
    <row r="842" spans="2:2" ht="12.75" x14ac:dyDescent="0.2">
      <c r="B842" s="11"/>
    </row>
    <row r="843" spans="2:2" ht="12.75" x14ac:dyDescent="0.2">
      <c r="B843" s="11"/>
    </row>
    <row r="844" spans="2:2" ht="12.75" x14ac:dyDescent="0.2">
      <c r="B844" s="11"/>
    </row>
    <row r="845" spans="2:2" ht="12.75" x14ac:dyDescent="0.2">
      <c r="B845" s="11"/>
    </row>
    <row r="846" spans="2:2" ht="12.75" x14ac:dyDescent="0.2">
      <c r="B846" s="11"/>
    </row>
    <row r="847" spans="2:2" ht="12.75" x14ac:dyDescent="0.2">
      <c r="B847" s="11"/>
    </row>
    <row r="848" spans="2:2" ht="12.75" x14ac:dyDescent="0.2">
      <c r="B848" s="11"/>
    </row>
    <row r="849" spans="2:2" ht="12.75" x14ac:dyDescent="0.2">
      <c r="B849" s="11"/>
    </row>
    <row r="850" spans="2:2" ht="12.75" x14ac:dyDescent="0.2">
      <c r="B850" s="11"/>
    </row>
    <row r="851" spans="2:2" ht="12.75" x14ac:dyDescent="0.2">
      <c r="B851" s="11"/>
    </row>
    <row r="852" spans="2:2" ht="12.75" x14ac:dyDescent="0.2">
      <c r="B852" s="11"/>
    </row>
    <row r="853" spans="2:2" ht="12.75" x14ac:dyDescent="0.2">
      <c r="B853" s="11"/>
    </row>
    <row r="854" spans="2:2" ht="12.75" x14ac:dyDescent="0.2">
      <c r="B854" s="11"/>
    </row>
    <row r="855" spans="2:2" ht="12.75" x14ac:dyDescent="0.2">
      <c r="B855" s="11"/>
    </row>
    <row r="856" spans="2:2" ht="12.75" x14ac:dyDescent="0.2">
      <c r="B856" s="11"/>
    </row>
    <row r="857" spans="2:2" ht="12.75" x14ac:dyDescent="0.2">
      <c r="B857" s="11"/>
    </row>
    <row r="858" spans="2:2" ht="12.75" x14ac:dyDescent="0.2">
      <c r="B858" s="11"/>
    </row>
    <row r="859" spans="2:2" ht="12.75" x14ac:dyDescent="0.2">
      <c r="B859" s="11"/>
    </row>
    <row r="860" spans="2:2" ht="12.75" x14ac:dyDescent="0.2">
      <c r="B860" s="11"/>
    </row>
    <row r="861" spans="2:2" ht="12.75" x14ac:dyDescent="0.2">
      <c r="B861" s="11"/>
    </row>
    <row r="862" spans="2:2" ht="12.75" x14ac:dyDescent="0.2">
      <c r="B862" s="11"/>
    </row>
    <row r="863" spans="2:2" ht="12.75" x14ac:dyDescent="0.2">
      <c r="B863" s="11"/>
    </row>
    <row r="864" spans="2:2" ht="12.75" x14ac:dyDescent="0.2">
      <c r="B864" s="11"/>
    </row>
    <row r="865" spans="2:2" ht="12.75" x14ac:dyDescent="0.2">
      <c r="B865" s="11"/>
    </row>
    <row r="866" spans="2:2" ht="12.75" x14ac:dyDescent="0.2">
      <c r="B866" s="11"/>
    </row>
    <row r="867" spans="2:2" ht="12.75" x14ac:dyDescent="0.2">
      <c r="B867" s="11"/>
    </row>
    <row r="868" spans="2:2" ht="12.75" x14ac:dyDescent="0.2">
      <c r="B868" s="11"/>
    </row>
    <row r="869" spans="2:2" ht="12.75" x14ac:dyDescent="0.2">
      <c r="B869" s="11"/>
    </row>
    <row r="870" spans="2:2" ht="12.75" x14ac:dyDescent="0.2">
      <c r="B870" s="11"/>
    </row>
    <row r="871" spans="2:2" ht="12.75" x14ac:dyDescent="0.2">
      <c r="B871" s="11"/>
    </row>
    <row r="872" spans="2:2" ht="12.75" x14ac:dyDescent="0.2">
      <c r="B872" s="11"/>
    </row>
    <row r="873" spans="2:2" ht="12.75" x14ac:dyDescent="0.2">
      <c r="B873" s="11"/>
    </row>
    <row r="874" spans="2:2" ht="12.75" x14ac:dyDescent="0.2">
      <c r="B874" s="11"/>
    </row>
    <row r="875" spans="2:2" ht="12.75" x14ac:dyDescent="0.2">
      <c r="B875" s="11"/>
    </row>
    <row r="876" spans="2:2" ht="12.75" x14ac:dyDescent="0.2">
      <c r="B876" s="11"/>
    </row>
    <row r="877" spans="2:2" ht="12.75" x14ac:dyDescent="0.2">
      <c r="B877" s="11"/>
    </row>
    <row r="878" spans="2:2" ht="12.75" x14ac:dyDescent="0.2">
      <c r="B878" s="11"/>
    </row>
    <row r="879" spans="2:2" ht="12.75" x14ac:dyDescent="0.2">
      <c r="B879" s="11"/>
    </row>
    <row r="880" spans="2:2" ht="12.75" x14ac:dyDescent="0.2">
      <c r="B880" s="11"/>
    </row>
    <row r="881" spans="2:2" ht="12.75" x14ac:dyDescent="0.2">
      <c r="B881" s="11"/>
    </row>
    <row r="882" spans="2:2" ht="12.75" x14ac:dyDescent="0.2">
      <c r="B882" s="11"/>
    </row>
    <row r="883" spans="2:2" ht="12.75" x14ac:dyDescent="0.2">
      <c r="B883" s="11"/>
    </row>
    <row r="884" spans="2:2" ht="12.75" x14ac:dyDescent="0.2">
      <c r="B884" s="11"/>
    </row>
    <row r="885" spans="2:2" ht="12.75" x14ac:dyDescent="0.2">
      <c r="B885" s="11"/>
    </row>
    <row r="886" spans="2:2" ht="12.75" x14ac:dyDescent="0.2">
      <c r="B886" s="11"/>
    </row>
    <row r="887" spans="2:2" ht="12.75" x14ac:dyDescent="0.2">
      <c r="B887" s="11"/>
    </row>
    <row r="888" spans="2:2" ht="12.75" x14ac:dyDescent="0.2">
      <c r="B888" s="11"/>
    </row>
    <row r="889" spans="2:2" ht="12.75" x14ac:dyDescent="0.2">
      <c r="B889" s="11"/>
    </row>
    <row r="890" spans="2:2" ht="12.75" x14ac:dyDescent="0.2">
      <c r="B890" s="11"/>
    </row>
    <row r="891" spans="2:2" ht="12.75" x14ac:dyDescent="0.2">
      <c r="B891" s="11"/>
    </row>
    <row r="892" spans="2:2" ht="12.75" x14ac:dyDescent="0.2">
      <c r="B892" s="11"/>
    </row>
    <row r="893" spans="2:2" ht="12.75" x14ac:dyDescent="0.2">
      <c r="B893" s="11"/>
    </row>
    <row r="894" spans="2:2" ht="12.75" x14ac:dyDescent="0.2">
      <c r="B894" s="11"/>
    </row>
    <row r="895" spans="2:2" ht="12.75" x14ac:dyDescent="0.2">
      <c r="B895" s="11"/>
    </row>
    <row r="896" spans="2:2" ht="12.75" x14ac:dyDescent="0.2">
      <c r="B896" s="11"/>
    </row>
    <row r="897" spans="2:2" ht="12.75" x14ac:dyDescent="0.2">
      <c r="B897" s="11"/>
    </row>
    <row r="898" spans="2:2" ht="12.75" x14ac:dyDescent="0.2">
      <c r="B898" s="11"/>
    </row>
    <row r="899" spans="2:2" ht="12.75" x14ac:dyDescent="0.2">
      <c r="B899" s="11"/>
    </row>
    <row r="900" spans="2:2" ht="12.75" x14ac:dyDescent="0.2">
      <c r="B900" s="11"/>
    </row>
    <row r="901" spans="2:2" ht="12.75" x14ac:dyDescent="0.2">
      <c r="B901" s="11"/>
    </row>
    <row r="902" spans="2:2" ht="12.75" x14ac:dyDescent="0.2">
      <c r="B902" s="11"/>
    </row>
    <row r="903" spans="2:2" ht="12.75" x14ac:dyDescent="0.2">
      <c r="B903" s="11"/>
    </row>
    <row r="904" spans="2:2" ht="12.75" x14ac:dyDescent="0.2">
      <c r="B904" s="11"/>
    </row>
    <row r="905" spans="2:2" ht="12.75" x14ac:dyDescent="0.2">
      <c r="B905" s="11"/>
    </row>
    <row r="906" spans="2:2" ht="12.75" x14ac:dyDescent="0.2">
      <c r="B906" s="11"/>
    </row>
    <row r="907" spans="2:2" ht="12.75" x14ac:dyDescent="0.2">
      <c r="B907" s="11"/>
    </row>
    <row r="908" spans="2:2" ht="12.75" x14ac:dyDescent="0.2">
      <c r="B908" s="11"/>
    </row>
    <row r="909" spans="2:2" ht="12.75" x14ac:dyDescent="0.2">
      <c r="B909" s="11"/>
    </row>
    <row r="910" spans="2:2" ht="12.75" x14ac:dyDescent="0.2">
      <c r="B910" s="11"/>
    </row>
    <row r="911" spans="2:2" ht="12.75" x14ac:dyDescent="0.2">
      <c r="B911" s="11"/>
    </row>
    <row r="912" spans="2:2" ht="12.75" x14ac:dyDescent="0.2">
      <c r="B912" s="11"/>
    </row>
    <row r="913" spans="2:2" ht="12.75" x14ac:dyDescent="0.2">
      <c r="B913" s="11"/>
    </row>
    <row r="914" spans="2:2" ht="12.75" x14ac:dyDescent="0.2">
      <c r="B914" s="11"/>
    </row>
    <row r="915" spans="2:2" ht="12.75" x14ac:dyDescent="0.2">
      <c r="B915" s="11"/>
    </row>
    <row r="916" spans="2:2" ht="12.75" x14ac:dyDescent="0.2">
      <c r="B916" s="11"/>
    </row>
    <row r="917" spans="2:2" ht="12.75" x14ac:dyDescent="0.2">
      <c r="B917" s="11"/>
    </row>
    <row r="918" spans="2:2" ht="12.75" x14ac:dyDescent="0.2">
      <c r="B918" s="11"/>
    </row>
    <row r="919" spans="2:2" ht="12.75" x14ac:dyDescent="0.2">
      <c r="B919" s="11"/>
    </row>
    <row r="920" spans="2:2" ht="12.75" x14ac:dyDescent="0.2">
      <c r="B920" s="11"/>
    </row>
    <row r="921" spans="2:2" ht="12.75" x14ac:dyDescent="0.2">
      <c r="B921" s="11"/>
    </row>
    <row r="922" spans="2:2" ht="12.75" x14ac:dyDescent="0.2">
      <c r="B922" s="11"/>
    </row>
    <row r="923" spans="2:2" ht="12.75" x14ac:dyDescent="0.2">
      <c r="B923" s="11"/>
    </row>
    <row r="924" spans="2:2" ht="12.75" x14ac:dyDescent="0.2">
      <c r="B924" s="11"/>
    </row>
    <row r="925" spans="2:2" ht="12.75" x14ac:dyDescent="0.2">
      <c r="B925" s="11"/>
    </row>
    <row r="926" spans="2:2" ht="12.75" x14ac:dyDescent="0.2">
      <c r="B926" s="11"/>
    </row>
    <row r="927" spans="2:2" ht="12.75" x14ac:dyDescent="0.2">
      <c r="B927" s="11"/>
    </row>
    <row r="928" spans="2:2" ht="12.75" x14ac:dyDescent="0.2">
      <c r="B928" s="11"/>
    </row>
    <row r="929" spans="2:2" ht="12.75" x14ac:dyDescent="0.2">
      <c r="B929" s="11"/>
    </row>
    <row r="930" spans="2:2" ht="12.75" x14ac:dyDescent="0.2">
      <c r="B930" s="11"/>
    </row>
    <row r="931" spans="2:2" ht="12.75" x14ac:dyDescent="0.2">
      <c r="B931" s="11"/>
    </row>
    <row r="932" spans="2:2" ht="12.75" x14ac:dyDescent="0.2">
      <c r="B932" s="11"/>
    </row>
    <row r="933" spans="2:2" ht="12.75" x14ac:dyDescent="0.2">
      <c r="B933" s="11"/>
    </row>
    <row r="934" spans="2:2" ht="12.75" x14ac:dyDescent="0.2">
      <c r="B934" s="11"/>
    </row>
    <row r="935" spans="2:2" ht="12.75" x14ac:dyDescent="0.2">
      <c r="B935" s="11"/>
    </row>
    <row r="936" spans="2:2" ht="12.75" x14ac:dyDescent="0.2">
      <c r="B936" s="11"/>
    </row>
    <row r="937" spans="2:2" ht="12.75" x14ac:dyDescent="0.2">
      <c r="B937" s="11"/>
    </row>
    <row r="938" spans="2:2" ht="12.75" x14ac:dyDescent="0.2">
      <c r="B938" s="11"/>
    </row>
    <row r="939" spans="2:2" ht="12.75" x14ac:dyDescent="0.2">
      <c r="B939" s="11"/>
    </row>
    <row r="940" spans="2:2" ht="12.75" x14ac:dyDescent="0.2">
      <c r="B940" s="11"/>
    </row>
    <row r="941" spans="2:2" ht="12.75" x14ac:dyDescent="0.2">
      <c r="B941" s="11"/>
    </row>
    <row r="942" spans="2:2" ht="12.75" x14ac:dyDescent="0.2">
      <c r="B942" s="11"/>
    </row>
    <row r="943" spans="2:2" ht="12.75" x14ac:dyDescent="0.2">
      <c r="B943" s="11"/>
    </row>
    <row r="944" spans="2:2" ht="12.75" x14ac:dyDescent="0.2">
      <c r="B944" s="11"/>
    </row>
    <row r="945" spans="2:2" ht="12.75" x14ac:dyDescent="0.2">
      <c r="B945" s="11"/>
    </row>
    <row r="946" spans="2:2" ht="12.75" x14ac:dyDescent="0.2">
      <c r="B946" s="11"/>
    </row>
    <row r="947" spans="2:2" ht="12.75" x14ac:dyDescent="0.2">
      <c r="B947" s="11"/>
    </row>
    <row r="948" spans="2:2" ht="12.75" x14ac:dyDescent="0.2">
      <c r="B948" s="11"/>
    </row>
    <row r="949" spans="2:2" ht="12.75" x14ac:dyDescent="0.2">
      <c r="B949" s="11"/>
    </row>
    <row r="950" spans="2:2" ht="12.75" x14ac:dyDescent="0.2">
      <c r="B950" s="11"/>
    </row>
    <row r="951" spans="2:2" ht="12.75" x14ac:dyDescent="0.2">
      <c r="B951" s="11"/>
    </row>
    <row r="952" spans="2:2" ht="12.75" x14ac:dyDescent="0.2">
      <c r="B952" s="11"/>
    </row>
    <row r="953" spans="2:2" ht="12.75" x14ac:dyDescent="0.2">
      <c r="B953" s="11"/>
    </row>
    <row r="954" spans="2:2" ht="12.75" x14ac:dyDescent="0.2">
      <c r="B954" s="11"/>
    </row>
    <row r="955" spans="2:2" ht="12.75" x14ac:dyDescent="0.2">
      <c r="B955" s="11"/>
    </row>
    <row r="956" spans="2:2" ht="12.75" x14ac:dyDescent="0.2">
      <c r="B956" s="11"/>
    </row>
    <row r="957" spans="2:2" ht="12.75" x14ac:dyDescent="0.2">
      <c r="B957" s="11"/>
    </row>
    <row r="958" spans="2:2" ht="12.75" x14ac:dyDescent="0.2">
      <c r="B958" s="11"/>
    </row>
    <row r="959" spans="2:2" ht="12.75" x14ac:dyDescent="0.2">
      <c r="B959" s="11"/>
    </row>
    <row r="960" spans="2:2" ht="12.75" x14ac:dyDescent="0.2">
      <c r="B960" s="11"/>
    </row>
    <row r="961" spans="2:2" ht="12.75" x14ac:dyDescent="0.2">
      <c r="B961" s="11"/>
    </row>
    <row r="962" spans="2:2" ht="12.75" x14ac:dyDescent="0.2">
      <c r="B962" s="11"/>
    </row>
    <row r="963" spans="2:2" ht="12.75" x14ac:dyDescent="0.2">
      <c r="B963" s="11"/>
    </row>
    <row r="964" spans="2:2" ht="12.75" x14ac:dyDescent="0.2">
      <c r="B964" s="11"/>
    </row>
    <row r="965" spans="2:2" ht="12.75" x14ac:dyDescent="0.2">
      <c r="B965" s="11"/>
    </row>
    <row r="966" spans="2:2" ht="12.75" x14ac:dyDescent="0.2">
      <c r="B966" s="11"/>
    </row>
    <row r="967" spans="2:2" ht="12.75" x14ac:dyDescent="0.2">
      <c r="B967" s="11"/>
    </row>
    <row r="968" spans="2:2" ht="12.75" x14ac:dyDescent="0.2">
      <c r="B968" s="11"/>
    </row>
    <row r="969" spans="2:2" ht="12.75" x14ac:dyDescent="0.2">
      <c r="B969" s="11"/>
    </row>
    <row r="970" spans="2:2" ht="12.75" x14ac:dyDescent="0.2">
      <c r="B970" s="11"/>
    </row>
    <row r="971" spans="2:2" ht="12.75" x14ac:dyDescent="0.2">
      <c r="B971" s="11"/>
    </row>
    <row r="972" spans="2:2" ht="12.75" x14ac:dyDescent="0.2">
      <c r="B972" s="11"/>
    </row>
    <row r="973" spans="2:2" ht="12.75" x14ac:dyDescent="0.2">
      <c r="B973" s="11"/>
    </row>
    <row r="974" spans="2:2" ht="12.75" x14ac:dyDescent="0.2">
      <c r="B974" s="11"/>
    </row>
    <row r="975" spans="2:2" ht="12.75" x14ac:dyDescent="0.2">
      <c r="B975" s="11"/>
    </row>
    <row r="976" spans="2:2" ht="12.75" x14ac:dyDescent="0.2">
      <c r="B976" s="11"/>
    </row>
    <row r="977" spans="2:2" ht="12.75" x14ac:dyDescent="0.2">
      <c r="B977" s="11"/>
    </row>
    <row r="978" spans="2:2" ht="12.75" x14ac:dyDescent="0.2">
      <c r="B978" s="11"/>
    </row>
    <row r="979" spans="2:2" ht="12.75" x14ac:dyDescent="0.2">
      <c r="B979" s="11"/>
    </row>
    <row r="980" spans="2:2" ht="12.75" x14ac:dyDescent="0.2">
      <c r="B980" s="11"/>
    </row>
    <row r="981" spans="2:2" ht="12.75" x14ac:dyDescent="0.2">
      <c r="B981" s="11"/>
    </row>
    <row r="982" spans="2:2" ht="12.75" x14ac:dyDescent="0.2">
      <c r="B982" s="11"/>
    </row>
    <row r="983" spans="2:2" ht="12.75" x14ac:dyDescent="0.2">
      <c r="B983" s="11"/>
    </row>
    <row r="984" spans="2:2" ht="12.75" x14ac:dyDescent="0.2">
      <c r="B984" s="11"/>
    </row>
    <row r="985" spans="2:2" ht="12.75" x14ac:dyDescent="0.2">
      <c r="B985" s="11"/>
    </row>
    <row r="986" spans="2:2" ht="12.75" x14ac:dyDescent="0.2">
      <c r="B986" s="11"/>
    </row>
    <row r="987" spans="2:2" ht="12.75" x14ac:dyDescent="0.2">
      <c r="B987" s="11"/>
    </row>
    <row r="988" spans="2:2" ht="12.75" x14ac:dyDescent="0.2">
      <c r="B988" s="11"/>
    </row>
    <row r="989" spans="2:2" ht="12.75" x14ac:dyDescent="0.2">
      <c r="B989" s="11"/>
    </row>
    <row r="990" spans="2:2" ht="12.75" x14ac:dyDescent="0.2">
      <c r="B990" s="11"/>
    </row>
    <row r="991" spans="2:2" ht="12.75" x14ac:dyDescent="0.2">
      <c r="B991" s="11"/>
    </row>
    <row r="992" spans="2:2" ht="12.75" x14ac:dyDescent="0.2">
      <c r="B992" s="11"/>
    </row>
    <row r="993" spans="2:2" ht="12.75" x14ac:dyDescent="0.2">
      <c r="B993" s="11"/>
    </row>
    <row r="994" spans="2:2" ht="12.75" x14ac:dyDescent="0.2">
      <c r="B994" s="11"/>
    </row>
    <row r="995" spans="2:2" ht="12.75" x14ac:dyDescent="0.2">
      <c r="B995" s="11"/>
    </row>
    <row r="996" spans="2:2" ht="12.75" x14ac:dyDescent="0.2">
      <c r="B996" s="11"/>
    </row>
    <row r="997" spans="2:2" ht="12.75" x14ac:dyDescent="0.2">
      <c r="B997" s="11"/>
    </row>
    <row r="998" spans="2:2" ht="12.75" x14ac:dyDescent="0.2">
      <c r="B998" s="11"/>
    </row>
    <row r="999" spans="2:2" ht="12.75" x14ac:dyDescent="0.2">
      <c r="B999" s="11"/>
    </row>
  </sheetData>
  <mergeCells count="2">
    <mergeCell ref="A5:B5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0" sqref="C10"/>
    </sheetView>
  </sheetViews>
  <sheetFormatPr defaultColWidth="14.42578125" defaultRowHeight="15.75" customHeight="1" x14ac:dyDescent="0.2"/>
  <cols>
    <col min="1" max="1" width="22.5703125" customWidth="1"/>
  </cols>
  <sheetData>
    <row r="1" spans="1:9" x14ac:dyDescent="0.25">
      <c r="A1" s="1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x14ac:dyDescent="0.25">
      <c r="A2" s="2" t="s">
        <v>8</v>
      </c>
      <c r="B2" s="13">
        <v>0.23</v>
      </c>
      <c r="C2" s="13" t="s">
        <v>9</v>
      </c>
      <c r="D2" s="13">
        <f>0.0434+E15*B2^2</f>
        <v>4.487062E-2</v>
      </c>
      <c r="E2" s="13" t="s">
        <v>9</v>
      </c>
      <c r="F2" s="13">
        <v>0.13500000000000001</v>
      </c>
      <c r="G2" s="13" t="s">
        <v>9</v>
      </c>
      <c r="H2" s="4"/>
      <c r="I2" s="4"/>
    </row>
    <row r="3" spans="1:9" x14ac:dyDescent="0.25">
      <c r="A3" s="2" t="s">
        <v>12</v>
      </c>
      <c r="B3" s="13">
        <v>5.6105999999999998</v>
      </c>
      <c r="C3" s="14"/>
      <c r="D3" s="14"/>
      <c r="E3" s="14"/>
      <c r="F3" s="13">
        <v>-2.7397</v>
      </c>
      <c r="G3" s="14"/>
      <c r="H3" s="4"/>
      <c r="I3" s="4"/>
    </row>
    <row r="4" spans="1:9" x14ac:dyDescent="0.25">
      <c r="A4" s="6" t="s">
        <v>13</v>
      </c>
      <c r="B4" s="14"/>
      <c r="C4" s="14"/>
      <c r="D4" s="14">
        <f>E15*B3^2</f>
        <v>0.87511153960799992</v>
      </c>
      <c r="E4" s="14"/>
      <c r="F4" s="14"/>
      <c r="G4" s="14"/>
      <c r="H4" s="4"/>
      <c r="I4" s="4"/>
    </row>
    <row r="5" spans="1:9" x14ac:dyDescent="0.25">
      <c r="A5" s="2" t="s">
        <v>15</v>
      </c>
      <c r="B5" s="14"/>
      <c r="C5" s="13">
        <v>-0.83</v>
      </c>
      <c r="D5" s="14"/>
      <c r="E5" s="13">
        <v>-0.13</v>
      </c>
      <c r="F5" s="14"/>
      <c r="G5" s="13">
        <v>7.2599999999999998E-2</v>
      </c>
      <c r="H5" s="4"/>
      <c r="I5" s="4"/>
    </row>
    <row r="6" spans="1:9" x14ac:dyDescent="0.25">
      <c r="A6" s="2" t="s">
        <v>16</v>
      </c>
      <c r="B6" s="14"/>
      <c r="C6" s="14"/>
      <c r="D6" s="14"/>
      <c r="E6" s="13">
        <v>-0.50509999999999999</v>
      </c>
      <c r="F6" s="14"/>
      <c r="G6" s="13">
        <v>-6.9000000000000006E-2</v>
      </c>
      <c r="H6" s="4"/>
      <c r="I6" s="4"/>
    </row>
    <row r="7" spans="1:9" x14ac:dyDescent="0.25">
      <c r="A7" s="2" t="s">
        <v>17</v>
      </c>
      <c r="B7" s="13">
        <v>7.9542999999999999</v>
      </c>
      <c r="C7" s="14"/>
      <c r="D7" s="14"/>
      <c r="E7" s="14"/>
      <c r="F7" s="13">
        <v>-38.206699999999998</v>
      </c>
      <c r="G7" s="14"/>
      <c r="H7" s="4"/>
      <c r="I7" s="4"/>
    </row>
    <row r="8" spans="1:9" x14ac:dyDescent="0.25">
      <c r="A8" s="2" t="s">
        <v>21</v>
      </c>
      <c r="B8" s="14"/>
      <c r="C8" s="14"/>
      <c r="D8" s="13"/>
      <c r="E8" s="13">
        <v>0.25190000000000001</v>
      </c>
      <c r="F8" s="14"/>
      <c r="G8" s="13">
        <v>-9.4600000000000004E-2</v>
      </c>
      <c r="H8" s="4"/>
      <c r="I8" s="4"/>
    </row>
    <row r="9" spans="1:9" x14ac:dyDescent="0.25">
      <c r="A9" s="2" t="s">
        <v>23</v>
      </c>
      <c r="B9" s="13">
        <v>0.13</v>
      </c>
      <c r="C9" s="14"/>
      <c r="D9" s="13">
        <v>1.35E-2</v>
      </c>
      <c r="E9" s="14"/>
      <c r="F9" s="13">
        <v>-0.99180000000000001</v>
      </c>
      <c r="G9" s="14"/>
      <c r="H9" s="8" t="s">
        <v>24</v>
      </c>
      <c r="I9" s="4"/>
    </row>
    <row r="10" spans="1:9" x14ac:dyDescent="0.25">
      <c r="A10" s="2" t="s">
        <v>25</v>
      </c>
      <c r="B10" s="14"/>
      <c r="C10" s="13">
        <v>0.19139999999999999</v>
      </c>
      <c r="D10" s="13">
        <v>3.0300000000000001E-2</v>
      </c>
      <c r="E10" s="15">
        <v>2.3999999999999998E-3</v>
      </c>
      <c r="F10" s="14"/>
      <c r="G10" s="13">
        <v>-6.93E-2</v>
      </c>
      <c r="H10" s="4"/>
      <c r="I10" s="4"/>
    </row>
    <row r="11" spans="1:9" x14ac:dyDescent="0.25">
      <c r="A11" s="2" t="s">
        <v>26</v>
      </c>
      <c r="B11" s="14"/>
      <c r="C11" s="13">
        <v>-7.4999999999999997E-2</v>
      </c>
      <c r="D11" s="13">
        <v>3.0200000000000001E-2</v>
      </c>
      <c r="E11" s="13">
        <v>-0.16950000000000001</v>
      </c>
      <c r="F11" s="14"/>
      <c r="G11" s="13">
        <v>1.0800000000000001E-2</v>
      </c>
      <c r="H11" s="4"/>
      <c r="I11" s="4"/>
    </row>
    <row r="12" spans="1:9" ht="15.75" customHeight="1" x14ac:dyDescent="0.2">
      <c r="A12" s="9"/>
      <c r="B12" s="14"/>
      <c r="C12" s="14"/>
      <c r="D12" s="14"/>
      <c r="E12" s="14"/>
      <c r="F12" s="14"/>
      <c r="G12" s="14"/>
      <c r="H12" s="4"/>
      <c r="I12" s="4"/>
    </row>
    <row r="13" spans="1:9" ht="15.75" customHeight="1" x14ac:dyDescent="0.2">
      <c r="B13" s="4"/>
      <c r="C13" s="4"/>
      <c r="D13" s="4"/>
      <c r="E13" s="4"/>
      <c r="F13" s="4"/>
      <c r="G13" s="4"/>
      <c r="H13" s="4"/>
      <c r="I13" s="4"/>
    </row>
    <row r="15" spans="1:9" ht="15" x14ac:dyDescent="0.25">
      <c r="A15" s="10"/>
      <c r="B15" s="10"/>
      <c r="C15" s="10"/>
      <c r="D15" s="3" t="s">
        <v>29</v>
      </c>
      <c r="E15" s="3">
        <v>2.7799999999999998E-2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7" sqref="A7"/>
    </sheetView>
  </sheetViews>
  <sheetFormatPr defaultColWidth="14.42578125" defaultRowHeight="15.75" customHeight="1" x14ac:dyDescent="0.2"/>
  <cols>
    <col min="1" max="1" width="17.140625" customWidth="1"/>
  </cols>
  <sheetData>
    <row r="1" spans="1:12" ht="15.75" customHeight="1" x14ac:dyDescent="0.2">
      <c r="A1" s="3" t="s">
        <v>1</v>
      </c>
      <c r="B1" s="16"/>
      <c r="C1" s="16"/>
      <c r="D1" s="5" t="s">
        <v>10</v>
      </c>
      <c r="E1" s="16"/>
      <c r="F1" s="16"/>
      <c r="G1" s="16"/>
      <c r="H1" s="16"/>
      <c r="I1" s="16"/>
      <c r="J1" s="16"/>
      <c r="K1" s="16"/>
      <c r="L1" s="16"/>
    </row>
    <row r="2" spans="1:12" ht="15.75" customHeight="1" x14ac:dyDescent="0.2">
      <c r="A2" s="7" t="s">
        <v>14</v>
      </c>
      <c r="B2" s="7">
        <v>20</v>
      </c>
      <c r="C2" s="3" t="s">
        <v>18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16"/>
      <c r="L2" s="16"/>
    </row>
    <row r="3" spans="1:12" ht="15.75" customHeight="1" x14ac:dyDescent="0.2">
      <c r="A3" s="3"/>
      <c r="B3" s="16"/>
      <c r="C3" s="16"/>
      <c r="D3" s="17">
        <f>(1.38/2)*TAN(30/180*PI())/2</f>
        <v>0.19918584287042085</v>
      </c>
      <c r="E3" s="18">
        <v>1.05</v>
      </c>
      <c r="F3" s="19">
        <f>(1.38/2)*TAN(30/180*PI())*0.15*2</f>
        <v>0.1195115057222525</v>
      </c>
      <c r="G3" s="18">
        <v>0.20799999999999999</v>
      </c>
      <c r="H3" s="3">
        <v>0.85</v>
      </c>
      <c r="I3" s="3">
        <v>5.51</v>
      </c>
      <c r="J3" s="3">
        <v>1.7000000000000001E-2</v>
      </c>
      <c r="K3" s="16"/>
      <c r="L3" s="16"/>
    </row>
    <row r="4" spans="1:12" ht="15.75" customHeight="1" x14ac:dyDescent="0.2">
      <c r="A4" s="16"/>
      <c r="B4" s="3" t="s">
        <v>19</v>
      </c>
      <c r="C4" s="3" t="s">
        <v>20</v>
      </c>
      <c r="D4" s="16"/>
      <c r="E4" s="16"/>
      <c r="F4" s="16"/>
      <c r="G4" s="16"/>
      <c r="H4" s="29" t="s">
        <v>49</v>
      </c>
      <c r="I4" s="16"/>
      <c r="J4" s="16"/>
      <c r="K4" s="16"/>
      <c r="L4" s="16"/>
    </row>
    <row r="5" spans="1:12" ht="15.75" customHeight="1" x14ac:dyDescent="0.2">
      <c r="A5" s="3" t="s">
        <v>55</v>
      </c>
      <c r="B5" s="20">
        <v>-34.450000000000003</v>
      </c>
      <c r="C5" s="12">
        <f>B5/(0.5*'Datos referencia'!$B$6*B2^2*'Datos referencia'!B8*'Datos referencia'!B9)*2*B2/'Datos referencia'!B9</f>
        <v>-0.8332577475434616</v>
      </c>
      <c r="D5" s="3" t="s">
        <v>50</v>
      </c>
      <c r="E5" s="3" t="s">
        <v>22</v>
      </c>
      <c r="F5" s="16"/>
      <c r="G5" s="16"/>
      <c r="H5" s="30"/>
      <c r="I5" s="16"/>
      <c r="J5" s="16"/>
      <c r="K5" s="16"/>
      <c r="L5" s="16"/>
    </row>
    <row r="6" spans="1:12" ht="15.75" customHeight="1" x14ac:dyDescent="0.2">
      <c r="A6" s="3" t="s">
        <v>56</v>
      </c>
      <c r="B6" s="20">
        <f>0.5*'Datos referencia'!B6*B2^2*F3*I3*H3*(ATAN(1*E3/B2))*D3</f>
        <v>1.432733995589371</v>
      </c>
      <c r="C6" s="12">
        <f>B6/(0.5*'Datos referencia'!$B$6*B2^2*'Datos referencia'!B8*'Datos referencia'!B9)*2*B2/'Datos referencia'!B9</f>
        <v>3.4654185834361195E-2</v>
      </c>
      <c r="D6" s="16"/>
      <c r="E6" s="3" t="s">
        <v>31</v>
      </c>
      <c r="F6" s="16"/>
      <c r="G6" s="16"/>
      <c r="H6" s="30"/>
      <c r="I6" s="16"/>
      <c r="J6" s="16"/>
      <c r="K6" s="16"/>
      <c r="L6" s="16"/>
    </row>
    <row r="7" spans="1:12" ht="15.75" customHeight="1" x14ac:dyDescent="0.2">
      <c r="A7" s="3" t="s">
        <v>63</v>
      </c>
      <c r="B7" s="21">
        <f>-0.5*'Datos referencia'!B6*B2^2*F3*I3*H3*(ATAN(1*E3/B2))*E3</f>
        <v>-7.5525984863668194</v>
      </c>
      <c r="C7" s="12">
        <f>B7/(0.5*'Datos referencia'!$B$6*B2^2*'Datos referencia'!B8*'Datos referencia'!B9)*2*B2/'Datos referencia'!B9</f>
        <v>-0.18267811909579604</v>
      </c>
      <c r="D7" s="16"/>
      <c r="E7" s="3" t="s">
        <v>39</v>
      </c>
      <c r="F7" s="16"/>
      <c r="G7" s="16"/>
      <c r="H7" s="30"/>
      <c r="I7" s="16"/>
      <c r="J7" s="16"/>
      <c r="K7" s="16"/>
      <c r="L7" s="16"/>
    </row>
    <row r="8" spans="1:12" ht="15.75" customHeight="1" x14ac:dyDescent="0.2">
      <c r="A8" s="3" t="s">
        <v>62</v>
      </c>
      <c r="B8" s="20">
        <f>-0.5*'Datos referencia'!B6*B2^2*F3*I3*H3*(ATAN(1*D3/B2))*D3</f>
        <v>-0.27203131978632139</v>
      </c>
      <c r="C8" s="12">
        <f>B8/(0.5*'Datos referencia'!$B$6*B2^2*'Datos referencia'!B8*'Datos referencia'!B9)*2*B2/'Datos referencia'!B9</f>
        <v>-6.5797446962677876E-3</v>
      </c>
      <c r="D8" s="16"/>
      <c r="E8" s="3" t="s">
        <v>40</v>
      </c>
      <c r="F8" s="16"/>
      <c r="G8" s="16"/>
      <c r="H8" s="16"/>
      <c r="I8" s="16"/>
      <c r="J8" s="16"/>
      <c r="K8" s="16"/>
      <c r="L8" s="16"/>
    </row>
    <row r="9" spans="1:12" ht="15.75" customHeight="1" x14ac:dyDescent="0.2">
      <c r="A9" s="3" t="s">
        <v>61</v>
      </c>
      <c r="B9" s="20">
        <f>-0.5*'Datos referencia'!B6*B2^2*G3*I3*H3*(ATAN(1*E3/20))*E3</f>
        <v>-13.144679883920135</v>
      </c>
      <c r="C9" s="12">
        <f>B9/(0.5*'Datos referencia'!$B$6*B2^2*'Datos referencia'!B8*'Datos referencia'!B10)*2*B2/'Datos referencia'!B10</f>
        <v>-45.782830616102778</v>
      </c>
      <c r="D9" s="3"/>
      <c r="E9" s="3" t="s">
        <v>41</v>
      </c>
      <c r="F9" s="16"/>
      <c r="G9" s="16"/>
      <c r="H9" s="16"/>
      <c r="I9" s="16"/>
      <c r="J9" s="16"/>
      <c r="K9" s="16"/>
      <c r="L9" s="16"/>
    </row>
    <row r="10" spans="1:12" ht="15.75" customHeight="1" x14ac:dyDescent="0.2">
      <c r="A10" s="3" t="s">
        <v>57</v>
      </c>
      <c r="B10" s="21">
        <f>0.5*'Datos referencia'!B6*B2^2*G3*I3*H3*(ATAN(1*E3/20))</f>
        <v>12.518742746590604</v>
      </c>
      <c r="C10" s="12">
        <f>B10/(0.5*'Datos referencia'!$B$6*B2^2*'Datos referencia'!B8)*2*B2/'Datos referencia'!B10</f>
        <v>10.900673956214945</v>
      </c>
      <c r="D10" s="16"/>
      <c r="E10" s="3" t="s">
        <v>51</v>
      </c>
      <c r="F10" s="16"/>
      <c r="G10" s="16"/>
      <c r="H10" s="16"/>
      <c r="I10" s="16"/>
      <c r="J10" s="16"/>
      <c r="K10" s="16"/>
      <c r="L10" s="16"/>
    </row>
    <row r="11" spans="1:12" ht="15.75" customHeight="1" x14ac:dyDescent="0.2">
      <c r="A11" s="3" t="s">
        <v>58</v>
      </c>
      <c r="B11" s="21">
        <f>0.5*'Datos referencia'!B6*B2^2*G3*J3*H3*(ATAN(1*E3/20))</f>
        <v>3.8624070180043608E-2</v>
      </c>
      <c r="C11" s="12">
        <f>B11/(0.5*'Datos referencia'!$B$6*B2^2*'Datos referencia'!B8)*2*B2/'Datos referencia'!B10</f>
        <v>3.3631843422078783E-2</v>
      </c>
      <c r="D11" s="16"/>
      <c r="E11" s="3" t="s">
        <v>52</v>
      </c>
      <c r="F11" s="16"/>
      <c r="G11" s="16"/>
      <c r="H11" s="16"/>
      <c r="I11" s="16"/>
      <c r="J11" s="16"/>
      <c r="K11" s="16"/>
      <c r="L11" s="16"/>
    </row>
    <row r="12" spans="1:12" ht="15.75" customHeight="1" x14ac:dyDescent="0.2">
      <c r="A12" s="24" t="s">
        <v>60</v>
      </c>
      <c r="B12" s="12">
        <f>-0.5*'Datos referencia'!B6*B2^2*F3*I3*H3*(ATAN(1*D3/20))</f>
        <v>-1.3657161365794945</v>
      </c>
      <c r="C12" s="12">
        <f>B12/(0.5*'Datos referencia'!$B$6*B2^2*'Datos referencia'!B8)*2*B2/'Datos referencia'!B9</f>
        <v>-9.9099583606675326E-2</v>
      </c>
      <c r="D12" s="16"/>
      <c r="E12" s="3" t="s">
        <v>53</v>
      </c>
      <c r="F12" s="16"/>
      <c r="G12" s="16"/>
      <c r="H12" s="16"/>
      <c r="I12" s="16"/>
      <c r="J12" s="16"/>
      <c r="K12" s="16"/>
      <c r="L12" s="16"/>
    </row>
    <row r="13" spans="1:12" ht="15.75" customHeight="1" x14ac:dyDescent="0.2">
      <c r="A13" s="3" t="s">
        <v>59</v>
      </c>
      <c r="B13" s="12">
        <f>0.5*'Datos referencia'!B6*B2^2*F3*I3*H3*(ATAN(1*E3/B2))</f>
        <v>7.1929509393969706</v>
      </c>
      <c r="C13" s="12">
        <f>B13/(0.5*'Datos referencia'!$B$6*B2^2*'Datos referencia'!B8)*2*B2/'Datos referencia'!B9</f>
        <v>0.52193748313084587</v>
      </c>
      <c r="D13" s="16"/>
      <c r="E13" s="3" t="s">
        <v>54</v>
      </c>
      <c r="F13" s="16"/>
      <c r="G13" s="16"/>
      <c r="H13" s="16"/>
      <c r="I13" s="16"/>
      <c r="J13" s="16"/>
      <c r="K13" s="16"/>
      <c r="L13" s="16"/>
    </row>
    <row r="14" spans="1:12" ht="15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5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ht="15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15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</sheetData>
  <mergeCells count="1">
    <mergeCell ref="H4:H7"/>
  </mergeCells>
  <hyperlinks>
    <hyperlink ref="D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abSelected="1" workbookViewId="0">
      <selection activeCell="K1" sqref="K1:M131"/>
    </sheetView>
  </sheetViews>
  <sheetFormatPr defaultColWidth="11.42578125" defaultRowHeight="12.75" x14ac:dyDescent="0.2"/>
  <sheetData>
    <row r="1" spans="1:13" x14ac:dyDescent="0.2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5</v>
      </c>
      <c r="J1" t="s">
        <v>6</v>
      </c>
      <c r="K1" t="s">
        <v>7</v>
      </c>
      <c r="L1" t="s">
        <v>2</v>
      </c>
      <c r="M1" t="s">
        <v>4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-10</v>
      </c>
      <c r="F2">
        <v>-7.4490027051789587E-2</v>
      </c>
      <c r="G2">
        <v>-7.6917774627449545E-2</v>
      </c>
      <c r="H2">
        <v>-0.48471178785748092</v>
      </c>
      <c r="I2">
        <v>1.3212256198328E-2</v>
      </c>
      <c r="J2">
        <v>0.46126470316603774</v>
      </c>
      <c r="K2">
        <v>2.8751945710494855E-2</v>
      </c>
      <c r="L2">
        <v>0.48471178785748092</v>
      </c>
      <c r="M2">
        <v>7.4490027051789587E-2</v>
      </c>
    </row>
    <row r="3" spans="1:13" x14ac:dyDescent="0.2">
      <c r="A3">
        <v>0</v>
      </c>
      <c r="B3">
        <v>0</v>
      </c>
      <c r="C3">
        <v>0</v>
      </c>
      <c r="D3">
        <v>0</v>
      </c>
      <c r="E3">
        <v>-20</v>
      </c>
      <c r="F3">
        <v>-0.10600634011132104</v>
      </c>
      <c r="G3">
        <v>-8.8203285761490863E-2</v>
      </c>
      <c r="H3">
        <v>-0.49481088200660506</v>
      </c>
      <c r="I3">
        <v>1.4728934437256178E-2</v>
      </c>
      <c r="J3">
        <v>0.42570580517021545</v>
      </c>
      <c r="K3">
        <v>3.3140743827171734E-2</v>
      </c>
      <c r="L3">
        <v>0.49481088200660506</v>
      </c>
      <c r="M3">
        <v>0.10600634011132104</v>
      </c>
    </row>
    <row r="4" spans="1:13" x14ac:dyDescent="0.2">
      <c r="A4">
        <v>0</v>
      </c>
      <c r="B4">
        <v>0</v>
      </c>
      <c r="C4">
        <v>0</v>
      </c>
      <c r="D4">
        <v>0</v>
      </c>
      <c r="E4">
        <v>-5</v>
      </c>
      <c r="F4">
        <v>-6.5872406439159592E-2</v>
      </c>
      <c r="G4">
        <v>-3.9127376896203686E-2</v>
      </c>
      <c r="H4">
        <v>-0.47599562937252643</v>
      </c>
      <c r="I4">
        <v>6.7137802128885262E-3</v>
      </c>
      <c r="J4">
        <v>0.49193412891725102</v>
      </c>
      <c r="K4">
        <v>1.4639619950705157E-2</v>
      </c>
      <c r="L4">
        <v>0.47599562937252643</v>
      </c>
      <c r="M4">
        <v>6.5872406439159592E-2</v>
      </c>
    </row>
    <row r="5" spans="1:13" x14ac:dyDescent="0.2">
      <c r="A5">
        <v>0</v>
      </c>
      <c r="B5">
        <v>0</v>
      </c>
      <c r="C5">
        <v>10</v>
      </c>
      <c r="D5">
        <v>0</v>
      </c>
      <c r="E5">
        <v>0</v>
      </c>
      <c r="F5">
        <v>-6.8050108338328863E-2</v>
      </c>
      <c r="G5">
        <v>-5.8337998284881099E-4</v>
      </c>
      <c r="H5">
        <v>-0.29336394787606235</v>
      </c>
      <c r="I5">
        <v>3.9071358367583936E-2</v>
      </c>
      <c r="J5">
        <v>0.46904257439099706</v>
      </c>
      <c r="K5">
        <v>-4.6721849455454347E-3</v>
      </c>
      <c r="L5">
        <v>0.29336394787606235</v>
      </c>
      <c r="M5">
        <v>6.8050108338328863E-2</v>
      </c>
    </row>
    <row r="6" spans="1:13" x14ac:dyDescent="0.2">
      <c r="A6">
        <v>0</v>
      </c>
      <c r="B6">
        <v>0</v>
      </c>
      <c r="C6">
        <v>20</v>
      </c>
      <c r="D6">
        <v>0</v>
      </c>
      <c r="E6">
        <v>0</v>
      </c>
      <c r="F6">
        <v>-8.9360378513820782E-2</v>
      </c>
      <c r="G6">
        <v>-4.3587077552769736E-3</v>
      </c>
      <c r="H6">
        <v>-0.28549765309434788</v>
      </c>
      <c r="I6">
        <v>9.7105966764503976E-2</v>
      </c>
      <c r="J6">
        <v>0.48547046380726755</v>
      </c>
      <c r="K6">
        <v>-1.181694212371317E-3</v>
      </c>
      <c r="L6">
        <v>0.28549765309434788</v>
      </c>
      <c r="M6">
        <v>8.9360378513820782E-2</v>
      </c>
    </row>
    <row r="7" spans="1:13" x14ac:dyDescent="0.2">
      <c r="A7">
        <v>0</v>
      </c>
      <c r="B7">
        <v>0</v>
      </c>
      <c r="C7">
        <v>5</v>
      </c>
      <c r="D7">
        <v>0</v>
      </c>
      <c r="E7">
        <v>0</v>
      </c>
      <c r="F7">
        <v>-7.6582060899977572E-2</v>
      </c>
      <c r="G7">
        <v>-1.5383203595269789E-3</v>
      </c>
      <c r="H7">
        <v>-0.47280948363190561</v>
      </c>
      <c r="I7">
        <v>3.7952332916030743E-2</v>
      </c>
      <c r="J7">
        <v>0.5088731638614804</v>
      </c>
      <c r="K7">
        <v>4.4877702881303714E-3</v>
      </c>
      <c r="L7">
        <v>0.47280948363190561</v>
      </c>
      <c r="M7">
        <v>7.6582060899977572E-2</v>
      </c>
    </row>
    <row r="8" spans="1:13" x14ac:dyDescent="0.2">
      <c r="A8">
        <v>22</v>
      </c>
      <c r="B8">
        <v>0</v>
      </c>
      <c r="C8">
        <v>0</v>
      </c>
      <c r="D8">
        <v>0</v>
      </c>
      <c r="E8">
        <v>0</v>
      </c>
      <c r="F8">
        <v>0.68352048344034655</v>
      </c>
      <c r="G8">
        <v>2.8088259041305309E-3</v>
      </c>
      <c r="H8">
        <v>-2.7862982251308828</v>
      </c>
      <c r="I8">
        <v>-1.2199433841283166E-3</v>
      </c>
      <c r="J8">
        <v>0.59481354149692967</v>
      </c>
      <c r="K8">
        <v>-2.1021326371235788E-3</v>
      </c>
      <c r="L8">
        <v>2.8394620081810356</v>
      </c>
      <c r="M8">
        <v>0.41001652984550729</v>
      </c>
    </row>
    <row r="9" spans="1:13" x14ac:dyDescent="0.2">
      <c r="A9">
        <v>22</v>
      </c>
      <c r="B9">
        <v>10</v>
      </c>
      <c r="C9">
        <v>0</v>
      </c>
      <c r="D9">
        <v>0</v>
      </c>
      <c r="E9">
        <v>0</v>
      </c>
      <c r="F9">
        <v>0.535672137291896</v>
      </c>
      <c r="G9">
        <v>-9.9235871502633424E-2</v>
      </c>
      <c r="H9">
        <v>-2.6049169385296773</v>
      </c>
      <c r="I9">
        <v>3.3274384027941632E-2</v>
      </c>
      <c r="J9">
        <v>0.3452003871073438</v>
      </c>
      <c r="K9">
        <v>2.3975862491417872E-2</v>
      </c>
      <c r="L9">
        <v>2.6159032424309991</v>
      </c>
      <c r="M9">
        <v>0.48910522850428789</v>
      </c>
    </row>
    <row r="10" spans="1:13" x14ac:dyDescent="0.2">
      <c r="A10">
        <v>22</v>
      </c>
      <c r="B10">
        <v>20</v>
      </c>
      <c r="C10">
        <v>0</v>
      </c>
      <c r="D10">
        <v>0</v>
      </c>
      <c r="E10">
        <v>0</v>
      </c>
      <c r="F10">
        <v>0.40985300023008459</v>
      </c>
      <c r="G10">
        <v>-0.23970385813428832</v>
      </c>
      <c r="H10">
        <v>-2.2094594081753161</v>
      </c>
      <c r="I10">
        <v>3.0325287323513948E-2</v>
      </c>
      <c r="J10">
        <v>0.63032783695423289</v>
      </c>
      <c r="K10">
        <v>1.6423356043662286E-2</v>
      </c>
      <c r="L10">
        <v>2.2021087267983255</v>
      </c>
      <c r="M10">
        <v>0.50265478274679631</v>
      </c>
    </row>
    <row r="11" spans="1:13" x14ac:dyDescent="0.2">
      <c r="A11">
        <v>22</v>
      </c>
      <c r="B11">
        <v>45</v>
      </c>
      <c r="C11">
        <v>0</v>
      </c>
      <c r="D11">
        <v>0</v>
      </c>
      <c r="E11">
        <v>0</v>
      </c>
      <c r="F11">
        <v>0.17464765584815586</v>
      </c>
      <c r="G11">
        <v>-0.44615688617782173</v>
      </c>
      <c r="H11">
        <v>-1.2018030715151875</v>
      </c>
      <c r="I11">
        <v>1.421440787468599E-2</v>
      </c>
      <c r="J11">
        <v>0.33476179948859836</v>
      </c>
      <c r="K11">
        <v>8.7129579145374409E-3</v>
      </c>
      <c r="L11">
        <v>1.1797165676830084</v>
      </c>
      <c r="M11">
        <v>0.51932025936886261</v>
      </c>
    </row>
    <row r="12" spans="1:13" x14ac:dyDescent="0.2">
      <c r="A12">
        <v>22</v>
      </c>
      <c r="B12">
        <v>5</v>
      </c>
      <c r="C12">
        <v>0</v>
      </c>
      <c r="D12">
        <v>0</v>
      </c>
      <c r="E12">
        <v>0</v>
      </c>
      <c r="F12">
        <v>0.61352189603105922</v>
      </c>
      <c r="G12">
        <v>-1.85211590613443E-2</v>
      </c>
      <c r="H12">
        <v>-2.7617260028682145</v>
      </c>
      <c r="I12">
        <v>1.8531000863664358E-2</v>
      </c>
      <c r="J12">
        <v>0.59461242261622338</v>
      </c>
      <c r="K12">
        <v>1.4105502797554981E-2</v>
      </c>
      <c r="L12">
        <v>2.7904571080549445</v>
      </c>
      <c r="M12">
        <v>0.4655552196062786</v>
      </c>
    </row>
    <row r="13" spans="1:13" x14ac:dyDescent="0.2">
      <c r="A13">
        <v>25</v>
      </c>
      <c r="B13">
        <v>0</v>
      </c>
      <c r="C13">
        <v>0</v>
      </c>
      <c r="D13">
        <v>0</v>
      </c>
      <c r="E13">
        <v>0</v>
      </c>
      <c r="F13">
        <v>0.57267126917186117</v>
      </c>
      <c r="G13">
        <v>2.1332622742083369E-3</v>
      </c>
      <c r="H13">
        <v>-2.6652076498403314</v>
      </c>
      <c r="I13">
        <v>1.4946589058184505E-3</v>
      </c>
      <c r="J13">
        <v>0.32756373010974832</v>
      </c>
      <c r="K13">
        <v>9.7323369980814372E-4</v>
      </c>
      <c r="L13">
        <v>2.6575197834461934</v>
      </c>
      <c r="M13">
        <v>0.60734899349091642</v>
      </c>
    </row>
    <row r="14" spans="1:13" x14ac:dyDescent="0.2">
      <c r="A14">
        <v>25</v>
      </c>
      <c r="B14">
        <v>10</v>
      </c>
      <c r="C14">
        <v>0</v>
      </c>
      <c r="D14">
        <v>0</v>
      </c>
      <c r="E14">
        <v>0</v>
      </c>
      <c r="F14">
        <v>0.63434646837613839</v>
      </c>
      <c r="G14">
        <v>-8.2186522028073819E-2</v>
      </c>
      <c r="H14">
        <v>-2.7778429015743122</v>
      </c>
      <c r="I14">
        <v>4.5730038779830451E-2</v>
      </c>
      <c r="J14">
        <v>0.44175777982333736</v>
      </c>
      <c r="K14">
        <v>2.5587755850985352E-2</v>
      </c>
      <c r="L14">
        <v>2.7856670546677567</v>
      </c>
      <c r="M14">
        <v>0.60422455801932451</v>
      </c>
    </row>
    <row r="15" spans="1:13" x14ac:dyDescent="0.2">
      <c r="A15">
        <v>25</v>
      </c>
      <c r="B15">
        <v>20</v>
      </c>
      <c r="C15">
        <v>0</v>
      </c>
      <c r="D15">
        <v>0</v>
      </c>
      <c r="E15">
        <v>0</v>
      </c>
      <c r="F15">
        <v>0.50003251488759726</v>
      </c>
      <c r="G15">
        <v>-0.23290319653396258</v>
      </c>
      <c r="H15">
        <v>-2.3689089784407371</v>
      </c>
      <c r="I15">
        <v>4.5187293800696242E-2</v>
      </c>
      <c r="J15">
        <v>0.56030165654448016</v>
      </c>
      <c r="K15">
        <v>2.3244966572627247E-2</v>
      </c>
      <c r="L15">
        <v>2.3582835261975021</v>
      </c>
      <c r="M15">
        <v>0.59457233560527789</v>
      </c>
    </row>
    <row r="16" spans="1:13" x14ac:dyDescent="0.2">
      <c r="A16">
        <v>25</v>
      </c>
      <c r="B16">
        <v>45</v>
      </c>
      <c r="C16">
        <v>0</v>
      </c>
      <c r="D16">
        <v>0</v>
      </c>
      <c r="E16">
        <v>0</v>
      </c>
      <c r="F16">
        <v>0.22897718229140951</v>
      </c>
      <c r="G16">
        <v>-0.45893171782128195</v>
      </c>
      <c r="H16">
        <v>-1.3175181422107893</v>
      </c>
      <c r="I16">
        <v>1.5748234672435808E-2</v>
      </c>
      <c r="J16">
        <v>0.30874123061501435</v>
      </c>
      <c r="K16">
        <v>1.0850690277558164E-2</v>
      </c>
      <c r="L16">
        <v>1.2908468906059773</v>
      </c>
      <c r="M16">
        <v>0.5714944072333854</v>
      </c>
    </row>
    <row r="17" spans="1:13" x14ac:dyDescent="0.2">
      <c r="A17">
        <v>25</v>
      </c>
      <c r="B17">
        <v>5</v>
      </c>
      <c r="C17">
        <v>0</v>
      </c>
      <c r="D17">
        <v>0</v>
      </c>
      <c r="E17">
        <v>0</v>
      </c>
      <c r="F17">
        <v>0.67653927631525268</v>
      </c>
      <c r="G17">
        <v>-3.5784936282472715E-2</v>
      </c>
      <c r="H17">
        <v>-2.8353976909828948</v>
      </c>
      <c r="I17">
        <v>3.6490880972794799E-2</v>
      </c>
      <c r="J17">
        <v>0.43497585991011822</v>
      </c>
      <c r="K17">
        <v>2.7948607046350743E-2</v>
      </c>
      <c r="L17">
        <v>2.8556608596391975</v>
      </c>
      <c r="M17">
        <v>0.58603026498810507</v>
      </c>
    </row>
    <row r="18" spans="1:13" x14ac:dyDescent="0.2">
      <c r="A18">
        <v>35</v>
      </c>
      <c r="B18">
        <v>0</v>
      </c>
      <c r="C18">
        <v>0</v>
      </c>
      <c r="D18">
        <v>0</v>
      </c>
      <c r="E18">
        <v>0</v>
      </c>
      <c r="F18">
        <v>-1.2973095565680754E-2</v>
      </c>
      <c r="G18">
        <v>-1.8842172165211245E-3</v>
      </c>
      <c r="H18">
        <v>-1.820381329526459</v>
      </c>
      <c r="I18">
        <v>-3.603071159265395E-4</v>
      </c>
      <c r="J18">
        <v>-0.19354607271843077</v>
      </c>
      <c r="K18">
        <v>5.9698588062025431E-4</v>
      </c>
      <c r="L18">
        <v>1.4837280255441072</v>
      </c>
      <c r="M18">
        <v>1.0547547735431495</v>
      </c>
    </row>
    <row r="19" spans="1:13" x14ac:dyDescent="0.2">
      <c r="A19">
        <v>35</v>
      </c>
      <c r="B19">
        <v>10</v>
      </c>
      <c r="C19">
        <v>0</v>
      </c>
      <c r="D19">
        <v>0</v>
      </c>
      <c r="E19">
        <v>0</v>
      </c>
      <c r="F19">
        <v>4.3407393945248188E-3</v>
      </c>
      <c r="G19">
        <v>-0.1276497644408579</v>
      </c>
      <c r="H19">
        <v>-1.7735263682812281</v>
      </c>
      <c r="I19">
        <v>-2.458820649602372E-2</v>
      </c>
      <c r="J19">
        <v>-0.29451637771316697</v>
      </c>
      <c r="K19">
        <v>-1.1737132936834272E-2</v>
      </c>
      <c r="L19">
        <v>1.4552774960110393</v>
      </c>
      <c r="M19">
        <v>1.0204630191563318</v>
      </c>
    </row>
    <row r="20" spans="1:13" x14ac:dyDescent="0.2">
      <c r="A20">
        <v>35</v>
      </c>
      <c r="B20">
        <v>20</v>
      </c>
      <c r="C20">
        <v>0</v>
      </c>
      <c r="D20">
        <v>0</v>
      </c>
      <c r="E20">
        <v>0</v>
      </c>
      <c r="F20">
        <v>7.4122989799509556E-2</v>
      </c>
      <c r="G20">
        <v>-0.24187056230012494</v>
      </c>
      <c r="H20">
        <v>-1.7516202940536467</v>
      </c>
      <c r="I20">
        <v>-4.5331825433132834E-2</v>
      </c>
      <c r="J20">
        <v>-0.38822173730490195</v>
      </c>
      <c r="K20">
        <v>-2.1193933676714675E-2</v>
      </c>
      <c r="L20">
        <v>1.4773585450330173</v>
      </c>
      <c r="M20">
        <v>0.96976636741979672</v>
      </c>
    </row>
    <row r="21" spans="1:13" x14ac:dyDescent="0.2">
      <c r="A21">
        <v>35</v>
      </c>
      <c r="B21">
        <v>45</v>
      </c>
      <c r="C21">
        <v>0</v>
      </c>
      <c r="D21">
        <v>0</v>
      </c>
      <c r="E21">
        <v>0</v>
      </c>
      <c r="F21">
        <v>0.23894553004660132</v>
      </c>
      <c r="G21">
        <v>-0.47070909119100818</v>
      </c>
      <c r="H21">
        <v>-1.397243710082267</v>
      </c>
      <c r="I21">
        <v>-4.8097635057659811E-3</v>
      </c>
      <c r="J21">
        <v>-2.3994115103566766E-2</v>
      </c>
      <c r="K21">
        <v>3.7397128520107265E-2</v>
      </c>
      <c r="L21">
        <v>1.2816085670899657</v>
      </c>
      <c r="M21">
        <v>0.76113146441353707</v>
      </c>
    </row>
    <row r="22" spans="1:13" x14ac:dyDescent="0.2">
      <c r="A22">
        <v>35</v>
      </c>
      <c r="B22">
        <v>5</v>
      </c>
      <c r="C22">
        <v>0</v>
      </c>
      <c r="D22">
        <v>0</v>
      </c>
      <c r="E22">
        <v>0</v>
      </c>
      <c r="F22">
        <v>-2.2465411790738854E-3</v>
      </c>
      <c r="G22">
        <v>-4.4543883915263656E-2</v>
      </c>
      <c r="H22">
        <v>-1.7938763900131081</v>
      </c>
      <c r="I22">
        <v>-6.671188264866193E-3</v>
      </c>
      <c r="J22">
        <v>-0.23249060325972659</v>
      </c>
      <c r="K22">
        <v>-7.8953920327381483E-3</v>
      </c>
      <c r="L22">
        <v>1.4681689489973853</v>
      </c>
      <c r="M22">
        <v>1.0307253672546959</v>
      </c>
    </row>
    <row r="23" spans="1:13" x14ac:dyDescent="0.2">
      <c r="A23">
        <v>90</v>
      </c>
      <c r="B23">
        <v>0</v>
      </c>
      <c r="C23">
        <v>0</v>
      </c>
      <c r="D23">
        <v>0</v>
      </c>
      <c r="E23">
        <v>0</v>
      </c>
      <c r="F23">
        <v>0.40509845602615019</v>
      </c>
      <c r="G23">
        <v>-8.3563578592191351E-3</v>
      </c>
      <c r="H23">
        <v>-1.7614898218215362</v>
      </c>
      <c r="I23">
        <v>-2.4137552639073067E-3</v>
      </c>
      <c r="J23">
        <v>-1.2480834362936954</v>
      </c>
      <c r="K23">
        <v>1.1477498080717985E-3</v>
      </c>
      <c r="L23">
        <v>0.4050984560261503</v>
      </c>
      <c r="M23">
        <v>1.7614898218215362</v>
      </c>
    </row>
    <row r="24" spans="1:13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-6.6967697591863898E-2</v>
      </c>
      <c r="G24">
        <v>0</v>
      </c>
      <c r="H24">
        <v>-0.47286118395287446</v>
      </c>
      <c r="I24">
        <v>0</v>
      </c>
      <c r="J24">
        <v>0.51028211598236661</v>
      </c>
      <c r="K24">
        <v>0</v>
      </c>
      <c r="L24">
        <v>0.47286118395287446</v>
      </c>
      <c r="M24">
        <v>6.6967697591863898E-2</v>
      </c>
    </row>
    <row r="25" spans="1:13" x14ac:dyDescent="0.2">
      <c r="A25">
        <v>12</v>
      </c>
      <c r="B25">
        <v>0</v>
      </c>
      <c r="C25">
        <v>0</v>
      </c>
      <c r="D25">
        <v>0</v>
      </c>
      <c r="E25">
        <v>0</v>
      </c>
      <c r="F25">
        <v>0.21137997655391308</v>
      </c>
      <c r="G25">
        <v>0</v>
      </c>
      <c r="H25">
        <v>-1.8867447069043743</v>
      </c>
      <c r="I25">
        <v>0</v>
      </c>
      <c r="J25">
        <v>0.63536313621467222</v>
      </c>
      <c r="K25">
        <v>0</v>
      </c>
      <c r="L25">
        <v>1.8894631765860634</v>
      </c>
      <c r="M25">
        <v>0.18551546524456805</v>
      </c>
    </row>
    <row r="26" spans="1:13" x14ac:dyDescent="0.2">
      <c r="A26">
        <v>15</v>
      </c>
      <c r="B26">
        <v>0</v>
      </c>
      <c r="C26">
        <v>0</v>
      </c>
      <c r="D26">
        <v>0</v>
      </c>
      <c r="E26">
        <v>0</v>
      </c>
      <c r="F26">
        <v>0.36536814081062885</v>
      </c>
      <c r="G26">
        <v>0</v>
      </c>
      <c r="H26">
        <v>-2.2610833989652912</v>
      </c>
      <c r="I26">
        <v>0</v>
      </c>
      <c r="J26">
        <v>0.67269751360448837</v>
      </c>
      <c r="K26">
        <v>0</v>
      </c>
      <c r="L26">
        <v>2.2786030837695344</v>
      </c>
      <c r="M26">
        <v>0.23229292290515124</v>
      </c>
    </row>
    <row r="27" spans="1:13" x14ac:dyDescent="0.2">
      <c r="A27">
        <v>18</v>
      </c>
      <c r="B27">
        <v>0</v>
      </c>
      <c r="C27">
        <v>0</v>
      </c>
      <c r="D27">
        <v>0</v>
      </c>
      <c r="E27">
        <v>0</v>
      </c>
      <c r="F27">
        <v>0.55847162213707935</v>
      </c>
      <c r="G27">
        <v>0</v>
      </c>
      <c r="H27">
        <v>-2.6339987948482624</v>
      </c>
      <c r="I27">
        <v>0</v>
      </c>
      <c r="J27">
        <v>0.69835427003245021</v>
      </c>
      <c r="K27">
        <v>0</v>
      </c>
      <c r="L27">
        <v>2.6776589398705228</v>
      </c>
      <c r="M27">
        <v>0.2828123153718497</v>
      </c>
    </row>
    <row r="28" spans="1:13" x14ac:dyDescent="0.2">
      <c r="A28">
        <v>3</v>
      </c>
      <c r="B28">
        <v>0</v>
      </c>
      <c r="C28">
        <v>0</v>
      </c>
      <c r="D28">
        <v>0</v>
      </c>
      <c r="E28">
        <v>0</v>
      </c>
      <c r="F28">
        <v>-2.1753720153178752E-2</v>
      </c>
      <c r="G28">
        <v>0</v>
      </c>
      <c r="H28">
        <v>-0.79265197140277466</v>
      </c>
      <c r="I28">
        <v>0</v>
      </c>
      <c r="J28">
        <v>0.5262434022890089</v>
      </c>
      <c r="K28">
        <v>0</v>
      </c>
      <c r="L28">
        <v>0.79042716767819055</v>
      </c>
      <c r="M28">
        <v>6.3208106326968869E-2</v>
      </c>
    </row>
    <row r="29" spans="1:13" x14ac:dyDescent="0.2">
      <c r="A29">
        <v>6</v>
      </c>
      <c r="B29">
        <v>0</v>
      </c>
      <c r="C29">
        <v>0</v>
      </c>
      <c r="D29">
        <v>0</v>
      </c>
      <c r="E29">
        <v>0</v>
      </c>
      <c r="F29">
        <v>2.3062574236263095E-2</v>
      </c>
      <c r="G29">
        <v>0</v>
      </c>
      <c r="H29">
        <v>-1.1557532330474607</v>
      </c>
      <c r="I29">
        <v>0</v>
      </c>
      <c r="J29">
        <v>0.57426304489880331</v>
      </c>
      <c r="K29">
        <v>0</v>
      </c>
      <c r="L29">
        <v>1.1518325913522831</v>
      </c>
      <c r="M29">
        <v>9.7872874325553361E-2</v>
      </c>
    </row>
    <row r="30" spans="1:13" x14ac:dyDescent="0.2">
      <c r="A30">
        <v>-10</v>
      </c>
      <c r="B30">
        <v>0</v>
      </c>
      <c r="C30">
        <v>0</v>
      </c>
      <c r="D30">
        <v>0</v>
      </c>
      <c r="E30">
        <v>0</v>
      </c>
      <c r="F30">
        <v>-4.985516053549531E-2</v>
      </c>
      <c r="G30">
        <v>0</v>
      </c>
      <c r="H30">
        <v>0.37620460456128124</v>
      </c>
      <c r="I30">
        <v>0</v>
      </c>
      <c r="J30">
        <v>0.65093204377041869</v>
      </c>
      <c r="K30">
        <v>0</v>
      </c>
      <c r="L30">
        <v>-0.36183195351656067</v>
      </c>
      <c r="M30">
        <v>0.11442499263499868</v>
      </c>
    </row>
    <row r="31" spans="1:13" x14ac:dyDescent="0.2">
      <c r="A31">
        <v>-3</v>
      </c>
      <c r="B31">
        <v>0</v>
      </c>
      <c r="C31">
        <v>0</v>
      </c>
      <c r="D31">
        <v>0</v>
      </c>
      <c r="E31">
        <v>0</v>
      </c>
      <c r="F31">
        <v>-7.4538276617457086E-2</v>
      </c>
      <c r="G31">
        <v>0</v>
      </c>
      <c r="H31">
        <v>-0.13398232744714891</v>
      </c>
      <c r="I31">
        <v>0</v>
      </c>
      <c r="J31">
        <v>0.47918821351918878</v>
      </c>
      <c r="K31">
        <v>0</v>
      </c>
      <c r="L31">
        <v>0.13769974130735699</v>
      </c>
      <c r="M31">
        <v>6.7424031273297144E-2</v>
      </c>
    </row>
    <row r="32" spans="1:13" x14ac:dyDescent="0.2">
      <c r="A32">
        <v>0</v>
      </c>
      <c r="B32">
        <v>0</v>
      </c>
      <c r="C32">
        <v>0</v>
      </c>
      <c r="D32">
        <v>10</v>
      </c>
      <c r="E32">
        <v>0</v>
      </c>
      <c r="F32">
        <v>-7.4681987612586848E-2</v>
      </c>
      <c r="G32">
        <v>0</v>
      </c>
      <c r="H32">
        <v>-0.65750743101589437</v>
      </c>
      <c r="I32">
        <v>0</v>
      </c>
      <c r="J32">
        <v>-0.26343901632569489</v>
      </c>
      <c r="K32">
        <v>0</v>
      </c>
      <c r="L32">
        <v>0.65750743101589437</v>
      </c>
      <c r="M32">
        <v>7.4681987612586848E-2</v>
      </c>
    </row>
    <row r="33" spans="1:13" x14ac:dyDescent="0.2">
      <c r="A33">
        <v>12</v>
      </c>
      <c r="B33">
        <v>0</v>
      </c>
      <c r="C33">
        <v>0</v>
      </c>
      <c r="D33">
        <v>10</v>
      </c>
      <c r="E33">
        <v>0</v>
      </c>
      <c r="F33">
        <v>0.22653618396510811</v>
      </c>
      <c r="G33">
        <v>0</v>
      </c>
      <c r="H33">
        <v>-2.0705025777114399</v>
      </c>
      <c r="I33">
        <v>0</v>
      </c>
      <c r="J33">
        <v>-0.13700551117229398</v>
      </c>
      <c r="K33">
        <v>0</v>
      </c>
      <c r="L33">
        <v>2.0723566497411938</v>
      </c>
      <c r="M33">
        <v>0.20889586694965218</v>
      </c>
    </row>
    <row r="34" spans="1:13" x14ac:dyDescent="0.2">
      <c r="A34">
        <v>15</v>
      </c>
      <c r="B34">
        <v>0</v>
      </c>
      <c r="C34">
        <v>0</v>
      </c>
      <c r="D34">
        <v>10</v>
      </c>
      <c r="E34">
        <v>0</v>
      </c>
      <c r="F34">
        <v>0.38433949272260276</v>
      </c>
      <c r="G34">
        <v>0</v>
      </c>
      <c r="H34">
        <v>-2.4406084677959718</v>
      </c>
      <c r="I34">
        <v>0</v>
      </c>
      <c r="J34">
        <v>-7.9499234033366797E-2</v>
      </c>
      <c r="K34">
        <v>0</v>
      </c>
      <c r="L34">
        <v>2.4569211314055726</v>
      </c>
      <c r="M34">
        <v>0.26043251102047832</v>
      </c>
    </row>
    <row r="35" spans="1:13" x14ac:dyDescent="0.2">
      <c r="A35">
        <v>18</v>
      </c>
      <c r="B35">
        <v>0</v>
      </c>
      <c r="C35">
        <v>0</v>
      </c>
      <c r="D35">
        <v>10</v>
      </c>
      <c r="E35">
        <v>0</v>
      </c>
      <c r="F35">
        <v>0.58043086328364413</v>
      </c>
      <c r="G35">
        <v>0</v>
      </c>
      <c r="H35">
        <v>-2.8066200370508598</v>
      </c>
      <c r="I35">
        <v>0</v>
      </c>
      <c r="J35">
        <v>-2.7714158216158725E-2</v>
      </c>
      <c r="K35">
        <v>0</v>
      </c>
      <c r="L35">
        <v>2.8486172758161334</v>
      </c>
      <c r="M35">
        <v>0.31527073341722911</v>
      </c>
    </row>
    <row r="36" spans="1:13" x14ac:dyDescent="0.2">
      <c r="A36">
        <v>22</v>
      </c>
      <c r="B36">
        <v>0</v>
      </c>
      <c r="C36">
        <v>0</v>
      </c>
      <c r="D36">
        <v>10</v>
      </c>
      <c r="E36">
        <v>0</v>
      </c>
      <c r="F36">
        <v>0.72257858245084117</v>
      </c>
      <c r="G36">
        <v>0</v>
      </c>
      <c r="H36">
        <v>-2.9578097861150385</v>
      </c>
      <c r="I36">
        <v>0</v>
      </c>
      <c r="J36">
        <v>0.12330119266677141</v>
      </c>
      <c r="K36">
        <v>0</v>
      </c>
      <c r="L36">
        <v>3.0131161798127146</v>
      </c>
      <c r="M36">
        <v>0.43805185264462587</v>
      </c>
    </row>
    <row r="37" spans="1:13" x14ac:dyDescent="0.2">
      <c r="A37">
        <v>25</v>
      </c>
      <c r="B37">
        <v>0</v>
      </c>
      <c r="C37">
        <v>0</v>
      </c>
      <c r="D37">
        <v>10</v>
      </c>
      <c r="E37">
        <v>0</v>
      </c>
      <c r="F37">
        <v>0.58565621338973528</v>
      </c>
      <c r="G37">
        <v>0</v>
      </c>
      <c r="H37">
        <v>-2.7818879292521048</v>
      </c>
      <c r="I37">
        <v>0</v>
      </c>
      <c r="J37">
        <v>4.7748252489993689E-2</v>
      </c>
      <c r="K37">
        <v>0</v>
      </c>
      <c r="L37">
        <v>2.768755703824854</v>
      </c>
      <c r="M37">
        <v>0.64489185429644336</v>
      </c>
    </row>
    <row r="38" spans="1:13" x14ac:dyDescent="0.2">
      <c r="A38">
        <v>35</v>
      </c>
      <c r="B38">
        <v>0</v>
      </c>
      <c r="C38">
        <v>0</v>
      </c>
      <c r="D38">
        <v>10</v>
      </c>
      <c r="E38">
        <v>0</v>
      </c>
      <c r="F38">
        <v>-1.5557685578775272E-2</v>
      </c>
      <c r="G38">
        <v>0</v>
      </c>
      <c r="H38">
        <v>-1.8203475590159175</v>
      </c>
      <c r="I38">
        <v>0</v>
      </c>
      <c r="J38">
        <v>-0.35668664230964209</v>
      </c>
      <c r="K38">
        <v>0</v>
      </c>
      <c r="L38">
        <v>1.4822179024322213</v>
      </c>
      <c r="M38">
        <v>1.0568525757669345</v>
      </c>
    </row>
    <row r="39" spans="1:13" x14ac:dyDescent="0.2">
      <c r="A39">
        <v>3</v>
      </c>
      <c r="B39">
        <v>0</v>
      </c>
      <c r="C39">
        <v>0</v>
      </c>
      <c r="D39">
        <v>10</v>
      </c>
      <c r="E39">
        <v>0</v>
      </c>
      <c r="F39">
        <v>-2.3304508550854926E-2</v>
      </c>
      <c r="G39">
        <v>0</v>
      </c>
      <c r="H39">
        <v>-0.97656185923510674</v>
      </c>
      <c r="I39">
        <v>0</v>
      </c>
      <c r="J39">
        <v>-0.24467922970624151</v>
      </c>
      <c r="K39">
        <v>0</v>
      </c>
      <c r="L39">
        <v>0.97400385140723522</v>
      </c>
      <c r="M39">
        <v>7.4381869265280662E-2</v>
      </c>
    </row>
    <row r="40" spans="1:13" x14ac:dyDescent="0.2">
      <c r="A40">
        <v>6</v>
      </c>
      <c r="B40">
        <v>0</v>
      </c>
      <c r="C40">
        <v>0</v>
      </c>
      <c r="D40">
        <v>10</v>
      </c>
      <c r="E40">
        <v>0</v>
      </c>
      <c r="F40">
        <v>2.6952950831595199E-2</v>
      </c>
      <c r="G40">
        <v>0</v>
      </c>
      <c r="H40">
        <v>-1.3307533742524675</v>
      </c>
      <c r="I40">
        <v>0</v>
      </c>
      <c r="J40">
        <v>-0.21095811311478116</v>
      </c>
      <c r="K40">
        <v>0</v>
      </c>
      <c r="L40">
        <v>1.3262807185602445</v>
      </c>
      <c r="M40">
        <v>0.11229630545204904</v>
      </c>
    </row>
    <row r="41" spans="1:13" x14ac:dyDescent="0.2">
      <c r="A41">
        <v>-10</v>
      </c>
      <c r="B41">
        <v>0</v>
      </c>
      <c r="C41">
        <v>0</v>
      </c>
      <c r="D41">
        <v>10</v>
      </c>
      <c r="E41">
        <v>0</v>
      </c>
      <c r="F41">
        <v>-7.718607828718764E-2</v>
      </c>
      <c r="G41">
        <v>0</v>
      </c>
      <c r="H41">
        <v>0.18832547032290964</v>
      </c>
      <c r="I41">
        <v>0</v>
      </c>
      <c r="J41">
        <v>-0.14746361651005876</v>
      </c>
      <c r="K41">
        <v>0</v>
      </c>
      <c r="L41">
        <v>-0.17206116142784475</v>
      </c>
      <c r="M41">
        <v>0.10871582305167048</v>
      </c>
    </row>
    <row r="42" spans="1:13" x14ac:dyDescent="0.2">
      <c r="A42">
        <v>-3</v>
      </c>
      <c r="B42">
        <v>0</v>
      </c>
      <c r="C42">
        <v>0</v>
      </c>
      <c r="D42">
        <v>10</v>
      </c>
      <c r="E42">
        <v>0</v>
      </c>
      <c r="F42">
        <v>-8.7916609710199989E-2</v>
      </c>
      <c r="G42">
        <v>0</v>
      </c>
      <c r="H42">
        <v>-0.32266759723232541</v>
      </c>
      <c r="I42">
        <v>0</v>
      </c>
      <c r="J42">
        <v>-0.30691885907496097</v>
      </c>
      <c r="K42">
        <v>0</v>
      </c>
      <c r="L42">
        <v>0.32682659234331435</v>
      </c>
      <c r="M42">
        <v>7.0909005802329672E-2</v>
      </c>
    </row>
    <row r="43" spans="1:13" x14ac:dyDescent="0.2">
      <c r="A43">
        <v>0</v>
      </c>
      <c r="B43">
        <v>0</v>
      </c>
      <c r="C43">
        <v>0</v>
      </c>
      <c r="D43">
        <v>15</v>
      </c>
      <c r="E43">
        <v>0</v>
      </c>
      <c r="F43">
        <v>-8.5429671993744891E-2</v>
      </c>
      <c r="G43">
        <v>0</v>
      </c>
      <c r="H43">
        <v>-0.72370940298428799</v>
      </c>
      <c r="I43">
        <v>0</v>
      </c>
      <c r="J43">
        <v>-0.54379963954552524</v>
      </c>
      <c r="K43">
        <v>0</v>
      </c>
      <c r="L43">
        <v>0.72370940298428799</v>
      </c>
      <c r="M43">
        <v>8.5429671993744891E-2</v>
      </c>
    </row>
    <row r="44" spans="1:13" x14ac:dyDescent="0.2">
      <c r="A44">
        <v>12</v>
      </c>
      <c r="B44">
        <v>0</v>
      </c>
      <c r="C44">
        <v>0</v>
      </c>
      <c r="D44">
        <v>15</v>
      </c>
      <c r="E44">
        <v>0</v>
      </c>
      <c r="F44">
        <v>0.21332993320000762</v>
      </c>
      <c r="G44">
        <v>0</v>
      </c>
      <c r="H44">
        <v>-2.0993820970085664</v>
      </c>
      <c r="I44">
        <v>0</v>
      </c>
      <c r="J44">
        <v>-0.25829277660138666</v>
      </c>
      <c r="K44">
        <v>0</v>
      </c>
      <c r="L44">
        <v>2.0978593483260881</v>
      </c>
      <c r="M44">
        <v>0.2278179191372938</v>
      </c>
    </row>
    <row r="45" spans="1:13" x14ac:dyDescent="0.2">
      <c r="A45">
        <v>15</v>
      </c>
      <c r="B45">
        <v>0</v>
      </c>
      <c r="C45">
        <v>0</v>
      </c>
      <c r="D45">
        <v>15</v>
      </c>
      <c r="E45">
        <v>0</v>
      </c>
      <c r="F45">
        <v>0.36775805680102264</v>
      </c>
      <c r="G45">
        <v>0</v>
      </c>
      <c r="H45">
        <v>-2.455894824377868</v>
      </c>
      <c r="I45">
        <v>0</v>
      </c>
      <c r="J45">
        <v>-0.14263048587484461</v>
      </c>
      <c r="K45">
        <v>0</v>
      </c>
      <c r="L45">
        <v>2.4673950266062379</v>
      </c>
      <c r="M45">
        <v>0.28040534842771281</v>
      </c>
    </row>
    <row r="46" spans="1:13" x14ac:dyDescent="0.2">
      <c r="A46">
        <v>18</v>
      </c>
      <c r="B46">
        <v>0</v>
      </c>
      <c r="C46">
        <v>0</v>
      </c>
      <c r="D46">
        <v>15</v>
      </c>
      <c r="E46">
        <v>0</v>
      </c>
      <c r="F46">
        <v>0.55303757989544111</v>
      </c>
      <c r="G46">
        <v>0</v>
      </c>
      <c r="H46">
        <v>-2.787104511410142</v>
      </c>
      <c r="I46">
        <v>0</v>
      </c>
      <c r="J46">
        <v>5.6639586294437348E-2</v>
      </c>
      <c r="K46">
        <v>0</v>
      </c>
      <c r="L46">
        <v>2.8215919178879201</v>
      </c>
      <c r="M46">
        <v>0.3352926650091575</v>
      </c>
    </row>
    <row r="47" spans="1:13" x14ac:dyDescent="0.2">
      <c r="A47">
        <v>22</v>
      </c>
      <c r="B47">
        <v>0</v>
      </c>
      <c r="C47">
        <v>0</v>
      </c>
      <c r="D47">
        <v>15</v>
      </c>
      <c r="E47">
        <v>0</v>
      </c>
      <c r="F47">
        <v>0.68116461703126108</v>
      </c>
      <c r="G47">
        <v>0</v>
      </c>
      <c r="H47">
        <v>-2.8980406823460374</v>
      </c>
      <c r="I47">
        <v>0</v>
      </c>
      <c r="J47">
        <v>0.31872311046694207</v>
      </c>
      <c r="K47">
        <v>0</v>
      </c>
      <c r="L47">
        <v>2.9421852872904966</v>
      </c>
      <c r="M47">
        <v>0.45406031238082001</v>
      </c>
    </row>
    <row r="48" spans="1:13" x14ac:dyDescent="0.2">
      <c r="A48">
        <v>25</v>
      </c>
      <c r="B48">
        <v>0</v>
      </c>
      <c r="C48">
        <v>0</v>
      </c>
      <c r="D48">
        <v>15</v>
      </c>
      <c r="E48">
        <v>0</v>
      </c>
      <c r="F48">
        <v>0.52641255960326594</v>
      </c>
      <c r="G48">
        <v>0</v>
      </c>
      <c r="H48">
        <v>-2.670212924281651</v>
      </c>
      <c r="I48">
        <v>0</v>
      </c>
      <c r="J48">
        <v>5.9318386681059529E-2</v>
      </c>
      <c r="K48">
        <v>0</v>
      </c>
      <c r="L48">
        <v>2.6425063272203695</v>
      </c>
      <c r="M48">
        <v>0.65138894257512669</v>
      </c>
    </row>
    <row r="49" spans="1:13" x14ac:dyDescent="0.2">
      <c r="A49">
        <v>35</v>
      </c>
      <c r="B49">
        <v>0</v>
      </c>
      <c r="C49">
        <v>0</v>
      </c>
      <c r="D49">
        <v>15</v>
      </c>
      <c r="E49">
        <v>0</v>
      </c>
      <c r="F49">
        <v>-1.6539195382390338E-2</v>
      </c>
      <c r="G49">
        <v>0</v>
      </c>
      <c r="H49">
        <v>-1.8891033887224336</v>
      </c>
      <c r="I49">
        <v>0</v>
      </c>
      <c r="J49">
        <v>-0.36987756945978184</v>
      </c>
      <c r="K49">
        <v>0</v>
      </c>
      <c r="L49">
        <v>1.5379764099976985</v>
      </c>
      <c r="M49">
        <v>1.0970933053104786</v>
      </c>
    </row>
    <row r="50" spans="1:13" x14ac:dyDescent="0.2">
      <c r="A50">
        <v>3</v>
      </c>
      <c r="B50">
        <v>0</v>
      </c>
      <c r="C50">
        <v>0</v>
      </c>
      <c r="D50">
        <v>15</v>
      </c>
      <c r="E50">
        <v>0</v>
      </c>
      <c r="F50">
        <v>-3.3598927806487079E-2</v>
      </c>
      <c r="G50">
        <v>0</v>
      </c>
      <c r="H50">
        <v>-1.0353841375278308</v>
      </c>
      <c r="I50">
        <v>0</v>
      </c>
      <c r="J50">
        <v>-0.49392877418713621</v>
      </c>
      <c r="K50">
        <v>0</v>
      </c>
      <c r="L50">
        <v>1.0322067475361931</v>
      </c>
      <c r="M50">
        <v>8.7740700559939391E-2</v>
      </c>
    </row>
    <row r="51" spans="1:13" x14ac:dyDescent="0.2">
      <c r="A51">
        <v>6</v>
      </c>
      <c r="B51">
        <v>0</v>
      </c>
      <c r="C51">
        <v>0</v>
      </c>
      <c r="D51">
        <v>15</v>
      </c>
      <c r="E51">
        <v>0</v>
      </c>
      <c r="F51">
        <v>1.6491058929627832E-2</v>
      </c>
      <c r="G51">
        <v>0</v>
      </c>
      <c r="H51">
        <v>-1.3852009656776634</v>
      </c>
      <c r="I51">
        <v>0</v>
      </c>
      <c r="J51">
        <v>-0.41934117520233494</v>
      </c>
      <c r="K51">
        <v>0</v>
      </c>
      <c r="L51">
        <v>1.3793364748992825</v>
      </c>
      <c r="M51">
        <v>0.1283922090758324</v>
      </c>
    </row>
    <row r="52" spans="1:13" x14ac:dyDescent="0.2">
      <c r="A52">
        <v>-10</v>
      </c>
      <c r="B52">
        <v>0</v>
      </c>
      <c r="C52">
        <v>0</v>
      </c>
      <c r="D52">
        <v>15</v>
      </c>
      <c r="E52">
        <v>0</v>
      </c>
      <c r="F52">
        <v>-9.8626430925695188E-2</v>
      </c>
      <c r="G52">
        <v>0</v>
      </c>
      <c r="H52">
        <v>9.0518855786986888E-2</v>
      </c>
      <c r="I52">
        <v>0</v>
      </c>
      <c r="J52">
        <v>-0.55841392539558155</v>
      </c>
      <c r="K52">
        <v>0</v>
      </c>
      <c r="L52">
        <v>-7.2017370972778313E-2</v>
      </c>
      <c r="M52">
        <v>0.11284650817945356</v>
      </c>
    </row>
    <row r="53" spans="1:13" x14ac:dyDescent="0.2">
      <c r="A53">
        <v>-3</v>
      </c>
      <c r="B53">
        <v>0</v>
      </c>
      <c r="C53">
        <v>0</v>
      </c>
      <c r="D53">
        <v>15</v>
      </c>
      <c r="E53">
        <v>0</v>
      </c>
      <c r="F53">
        <v>-0.10181096777716636</v>
      </c>
      <c r="G53">
        <v>0</v>
      </c>
      <c r="H53">
        <v>-0.40003493281219354</v>
      </c>
      <c r="I53">
        <v>0</v>
      </c>
      <c r="J53">
        <v>-0.62825495094738204</v>
      </c>
      <c r="K53">
        <v>0</v>
      </c>
      <c r="L53">
        <v>0.40481507319445559</v>
      </c>
      <c r="M53">
        <v>8.0735228644916612E-2</v>
      </c>
    </row>
    <row r="54" spans="1:13" x14ac:dyDescent="0.2">
      <c r="A54">
        <v>0</v>
      </c>
      <c r="B54">
        <v>0</v>
      </c>
      <c r="C54">
        <v>0</v>
      </c>
      <c r="D54">
        <v>5</v>
      </c>
      <c r="E54">
        <v>0</v>
      </c>
      <c r="F54">
        <v>-6.8496245088475988E-2</v>
      </c>
      <c r="G54">
        <v>0</v>
      </c>
      <c r="H54">
        <v>-0.56496728530850515</v>
      </c>
      <c r="I54">
        <v>0</v>
      </c>
      <c r="J54">
        <v>0.121901923520936</v>
      </c>
      <c r="K54">
        <v>0</v>
      </c>
      <c r="L54">
        <v>0.56496728530850515</v>
      </c>
      <c r="M54">
        <v>6.8496245088475988E-2</v>
      </c>
    </row>
    <row r="55" spans="1:13" x14ac:dyDescent="0.2">
      <c r="A55">
        <v>12</v>
      </c>
      <c r="B55">
        <v>0</v>
      </c>
      <c r="C55">
        <v>0</v>
      </c>
      <c r="D55">
        <v>5</v>
      </c>
      <c r="E55">
        <v>0</v>
      </c>
      <c r="F55">
        <v>0.22271152705902242</v>
      </c>
      <c r="G55">
        <v>0</v>
      </c>
      <c r="H55">
        <v>-1.9788706129954865</v>
      </c>
      <c r="I55">
        <v>0</v>
      </c>
      <c r="J55">
        <v>0.24523509821471629</v>
      </c>
      <c r="K55">
        <v>0</v>
      </c>
      <c r="L55">
        <v>1.9819318724196169</v>
      </c>
      <c r="M55">
        <v>0.19358558920892263</v>
      </c>
    </row>
    <row r="56" spans="1:13" x14ac:dyDescent="0.2">
      <c r="A56">
        <v>15</v>
      </c>
      <c r="B56">
        <v>0</v>
      </c>
      <c r="C56">
        <v>0</v>
      </c>
      <c r="D56">
        <v>5</v>
      </c>
      <c r="E56">
        <v>0</v>
      </c>
      <c r="F56">
        <v>0.37856085750210883</v>
      </c>
      <c r="G56">
        <v>0</v>
      </c>
      <c r="H56">
        <v>-2.3520082753719005</v>
      </c>
      <c r="I56">
        <v>0</v>
      </c>
      <c r="J56">
        <v>0.28937363651564396</v>
      </c>
      <c r="K56">
        <v>0</v>
      </c>
      <c r="L56">
        <v>2.3698442964792168</v>
      </c>
      <c r="M56">
        <v>0.24308282682155927</v>
      </c>
    </row>
    <row r="57" spans="1:13" x14ac:dyDescent="0.2">
      <c r="A57">
        <v>18</v>
      </c>
      <c r="B57">
        <v>0</v>
      </c>
      <c r="C57">
        <v>0</v>
      </c>
      <c r="D57">
        <v>5</v>
      </c>
      <c r="E57">
        <v>0</v>
      </c>
      <c r="F57">
        <v>0.57310594071170506</v>
      </c>
      <c r="G57">
        <v>0</v>
      </c>
      <c r="H57">
        <v>-2.7216349311976553</v>
      </c>
      <c r="I57">
        <v>0</v>
      </c>
      <c r="J57">
        <v>0.32755054698950536</v>
      </c>
      <c r="K57">
        <v>0</v>
      </c>
      <c r="L57">
        <v>2.7655281115491999</v>
      </c>
      <c r="M57">
        <v>0.29597530678323508</v>
      </c>
    </row>
    <row r="58" spans="1:13" x14ac:dyDescent="0.2">
      <c r="A58">
        <v>22</v>
      </c>
      <c r="B58">
        <v>0</v>
      </c>
      <c r="C58">
        <v>0</v>
      </c>
      <c r="D58">
        <v>5</v>
      </c>
      <c r="E58">
        <v>0</v>
      </c>
      <c r="F58">
        <v>0.70886868953398696</v>
      </c>
      <c r="G58">
        <v>0</v>
      </c>
      <c r="H58">
        <v>-2.8763578652502293</v>
      </c>
      <c r="I58">
        <v>0</v>
      </c>
      <c r="J58">
        <v>0.33843077078853501</v>
      </c>
      <c r="K58">
        <v>0</v>
      </c>
      <c r="L58">
        <v>2.9324594575817322</v>
      </c>
      <c r="M58">
        <v>0.42025101740262394</v>
      </c>
    </row>
    <row r="59" spans="1:13" x14ac:dyDescent="0.2">
      <c r="A59">
        <v>25</v>
      </c>
      <c r="B59">
        <v>0</v>
      </c>
      <c r="C59">
        <v>0</v>
      </c>
      <c r="D59">
        <v>5</v>
      </c>
      <c r="E59">
        <v>0</v>
      </c>
      <c r="F59">
        <v>0.56918423918376349</v>
      </c>
      <c r="G59">
        <v>0</v>
      </c>
      <c r="H59">
        <v>-2.6987792799381118</v>
      </c>
      <c r="I59">
        <v>0</v>
      </c>
      <c r="J59">
        <v>0.22392012366737543</v>
      </c>
      <c r="K59">
        <v>0</v>
      </c>
      <c r="L59">
        <v>2.6864723306751181</v>
      </c>
      <c r="M59">
        <v>0.62469729987848532</v>
      </c>
    </row>
    <row r="60" spans="1:13" x14ac:dyDescent="0.2">
      <c r="A60">
        <v>35</v>
      </c>
      <c r="B60">
        <v>0</v>
      </c>
      <c r="C60">
        <v>0</v>
      </c>
      <c r="D60">
        <v>5</v>
      </c>
      <c r="E60">
        <v>0</v>
      </c>
      <c r="F60">
        <v>-1.835141525929784E-2</v>
      </c>
      <c r="G60">
        <v>0</v>
      </c>
      <c r="H60">
        <v>-1.7914918476078321</v>
      </c>
      <c r="I60">
        <v>0</v>
      </c>
      <c r="J60">
        <v>-0.34324515775510595</v>
      </c>
      <c r="K60">
        <v>0</v>
      </c>
      <c r="L60">
        <v>1.4569782699285925</v>
      </c>
      <c r="M60">
        <v>1.0425901090281018</v>
      </c>
    </row>
    <row r="61" spans="1:13" x14ac:dyDescent="0.2">
      <c r="A61">
        <v>3</v>
      </c>
      <c r="B61">
        <v>0</v>
      </c>
      <c r="C61">
        <v>0</v>
      </c>
      <c r="D61">
        <v>5</v>
      </c>
      <c r="E61">
        <v>0</v>
      </c>
      <c r="F61">
        <v>-1.844713876167519E-2</v>
      </c>
      <c r="G61">
        <v>0</v>
      </c>
      <c r="H61">
        <v>-0.88384405730146687</v>
      </c>
      <c r="I61">
        <v>0</v>
      </c>
      <c r="J61">
        <v>0.14107790350215352</v>
      </c>
      <c r="K61">
        <v>0</v>
      </c>
      <c r="L61">
        <v>0.88166733109152029</v>
      </c>
      <c r="M61">
        <v>6.4678681507640265E-2</v>
      </c>
    </row>
    <row r="62" spans="1:13" x14ac:dyDescent="0.2">
      <c r="A62">
        <v>6</v>
      </c>
      <c r="B62">
        <v>0</v>
      </c>
      <c r="C62">
        <v>0</v>
      </c>
      <c r="D62">
        <v>5</v>
      </c>
      <c r="E62">
        <v>0</v>
      </c>
      <c r="F62">
        <v>2.8352590222335456E-2</v>
      </c>
      <c r="G62">
        <v>0</v>
      </c>
      <c r="H62">
        <v>-1.2563519895601134</v>
      </c>
      <c r="I62">
        <v>0</v>
      </c>
      <c r="J62">
        <v>0.18562367421745316</v>
      </c>
      <c r="K62">
        <v>0</v>
      </c>
      <c r="L62">
        <v>1.2524332145926234</v>
      </c>
      <c r="M62">
        <v>0.10312727102546064</v>
      </c>
    </row>
    <row r="63" spans="1:13" x14ac:dyDescent="0.2">
      <c r="A63">
        <v>-10</v>
      </c>
      <c r="B63">
        <v>0</v>
      </c>
      <c r="C63">
        <v>0</v>
      </c>
      <c r="D63">
        <v>5</v>
      </c>
      <c r="E63">
        <v>0</v>
      </c>
      <c r="F63">
        <v>-6.0064392872935371E-2</v>
      </c>
      <c r="G63">
        <v>0</v>
      </c>
      <c r="H63">
        <v>0.28251967244743303</v>
      </c>
      <c r="I63">
        <v>0</v>
      </c>
      <c r="J63">
        <v>0.25045575785478952</v>
      </c>
      <c r="K63">
        <v>0</v>
      </c>
      <c r="L63">
        <v>-0.26779749143964576</v>
      </c>
      <c r="M63">
        <v>0.10821090605679277</v>
      </c>
    </row>
    <row r="64" spans="1:13" x14ac:dyDescent="0.2">
      <c r="A64">
        <v>-3</v>
      </c>
      <c r="B64">
        <v>0</v>
      </c>
      <c r="C64">
        <v>0</v>
      </c>
      <c r="D64">
        <v>5</v>
      </c>
      <c r="E64">
        <v>0</v>
      </c>
      <c r="F64">
        <v>-7.7799878933980257E-2</v>
      </c>
      <c r="G64">
        <v>0</v>
      </c>
      <c r="H64">
        <v>-0.22835660951135309</v>
      </c>
      <c r="I64">
        <v>0</v>
      </c>
      <c r="J64">
        <v>8.3652201891138964E-2</v>
      </c>
      <c r="K64">
        <v>0</v>
      </c>
      <c r="L64">
        <v>0.23211538577404953</v>
      </c>
      <c r="M64">
        <v>6.5741995380629692E-2</v>
      </c>
    </row>
    <row r="65" spans="1:13" x14ac:dyDescent="0.2">
      <c r="A65">
        <v>0</v>
      </c>
      <c r="B65">
        <v>0</v>
      </c>
      <c r="C65">
        <v>0</v>
      </c>
      <c r="D65">
        <v>-10</v>
      </c>
      <c r="E65">
        <v>0</v>
      </c>
      <c r="F65">
        <v>-7.7195931073887322E-2</v>
      </c>
      <c r="G65">
        <v>0</v>
      </c>
      <c r="H65">
        <v>-0.30548908261149982</v>
      </c>
      <c r="I65">
        <v>0</v>
      </c>
      <c r="J65">
        <v>1.2170847420967017</v>
      </c>
      <c r="K65">
        <v>0</v>
      </c>
      <c r="L65">
        <v>0.30548908261149982</v>
      </c>
      <c r="M65">
        <v>7.7195931073887322E-2</v>
      </c>
    </row>
    <row r="66" spans="1:13" x14ac:dyDescent="0.2">
      <c r="A66">
        <v>12</v>
      </c>
      <c r="B66">
        <v>0</v>
      </c>
      <c r="C66">
        <v>0</v>
      </c>
      <c r="D66">
        <v>-10</v>
      </c>
      <c r="E66">
        <v>0</v>
      </c>
      <c r="F66">
        <v>0.18073217616807821</v>
      </c>
      <c r="G66">
        <v>0</v>
      </c>
      <c r="H66">
        <v>-1.7188149530669425</v>
      </c>
      <c r="I66">
        <v>0</v>
      </c>
      <c r="J66">
        <v>1.3494623786828075</v>
      </c>
      <c r="K66">
        <v>0</v>
      </c>
      <c r="L66">
        <v>1.7188310547800971</v>
      </c>
      <c r="M66">
        <v>0.1805789786007905</v>
      </c>
    </row>
    <row r="67" spans="1:13" x14ac:dyDescent="0.2">
      <c r="A67">
        <v>15</v>
      </c>
      <c r="B67">
        <v>0</v>
      </c>
      <c r="C67">
        <v>0</v>
      </c>
      <c r="D67">
        <v>-10</v>
      </c>
      <c r="E67">
        <v>0</v>
      </c>
      <c r="F67">
        <v>0.3296738451692775</v>
      </c>
      <c r="G67">
        <v>0</v>
      </c>
      <c r="H67">
        <v>-2.0922229843557751</v>
      </c>
      <c r="I67">
        <v>0</v>
      </c>
      <c r="J67">
        <v>1.3871647891826986</v>
      </c>
      <c r="K67">
        <v>0</v>
      </c>
      <c r="L67">
        <v>2.1062580847468211</v>
      </c>
      <c r="M67">
        <v>0.22306667365147909</v>
      </c>
    </row>
    <row r="68" spans="1:13" x14ac:dyDescent="0.2">
      <c r="A68">
        <v>18</v>
      </c>
      <c r="B68">
        <v>0</v>
      </c>
      <c r="C68">
        <v>0</v>
      </c>
      <c r="D68">
        <v>-10</v>
      </c>
      <c r="E68">
        <v>0</v>
      </c>
      <c r="F68">
        <v>0.51972032803105017</v>
      </c>
      <c r="G68">
        <v>0</v>
      </c>
      <c r="H68">
        <v>-2.4682677185949227</v>
      </c>
      <c r="I68">
        <v>0</v>
      </c>
      <c r="J68">
        <v>1.4034418238536202</v>
      </c>
      <c r="K68">
        <v>0</v>
      </c>
      <c r="L68">
        <v>2.5080645114143905</v>
      </c>
      <c r="M68">
        <v>0.26845326708792649</v>
      </c>
    </row>
    <row r="69" spans="1:13" x14ac:dyDescent="0.2">
      <c r="A69">
        <v>22</v>
      </c>
      <c r="B69">
        <v>0</v>
      </c>
      <c r="C69">
        <v>0</v>
      </c>
      <c r="D69">
        <v>-10</v>
      </c>
      <c r="E69">
        <v>0</v>
      </c>
      <c r="F69">
        <v>0.68599736513590925</v>
      </c>
      <c r="G69">
        <v>0</v>
      </c>
      <c r="H69">
        <v>-2.7239339886543155</v>
      </c>
      <c r="I69">
        <v>0</v>
      </c>
      <c r="J69">
        <v>1.1538807318073121</v>
      </c>
      <c r="K69">
        <v>0</v>
      </c>
      <c r="L69">
        <v>2.7825667512318466</v>
      </c>
      <c r="M69">
        <v>0.38435795095023834</v>
      </c>
    </row>
    <row r="70" spans="1:13" x14ac:dyDescent="0.2">
      <c r="A70">
        <v>25</v>
      </c>
      <c r="B70">
        <v>0</v>
      </c>
      <c r="C70">
        <v>0</v>
      </c>
      <c r="D70">
        <v>-10</v>
      </c>
      <c r="E70">
        <v>0</v>
      </c>
      <c r="F70">
        <v>0.54597524770037775</v>
      </c>
      <c r="G70">
        <v>0</v>
      </c>
      <c r="H70">
        <v>-2.5273816121985733</v>
      </c>
      <c r="I70">
        <v>0</v>
      </c>
      <c r="J70">
        <v>0.7076472884268511</v>
      </c>
      <c r="K70">
        <v>0</v>
      </c>
      <c r="L70">
        <v>2.5213247460853911</v>
      </c>
      <c r="M70">
        <v>0.57329600518265156</v>
      </c>
    </row>
    <row r="71" spans="1:13" x14ac:dyDescent="0.2">
      <c r="A71">
        <v>35</v>
      </c>
      <c r="B71">
        <v>0</v>
      </c>
      <c r="C71">
        <v>0</v>
      </c>
      <c r="D71">
        <v>-10</v>
      </c>
      <c r="E71">
        <v>0</v>
      </c>
      <c r="F71">
        <v>-1.1039537451429347E-2</v>
      </c>
      <c r="G71">
        <v>0</v>
      </c>
      <c r="H71">
        <v>-1.7913950011132203</v>
      </c>
      <c r="I71">
        <v>0</v>
      </c>
      <c r="J71">
        <v>2.7652072007542945E-2</v>
      </c>
      <c r="K71">
        <v>0</v>
      </c>
      <c r="L71">
        <v>1.4610928587406207</v>
      </c>
      <c r="M71">
        <v>1.0365450205069424</v>
      </c>
    </row>
    <row r="72" spans="1:13" x14ac:dyDescent="0.2">
      <c r="A72">
        <v>3</v>
      </c>
      <c r="B72">
        <v>0</v>
      </c>
      <c r="C72">
        <v>0</v>
      </c>
      <c r="D72">
        <v>-10</v>
      </c>
      <c r="E72">
        <v>0</v>
      </c>
      <c r="F72">
        <v>-3.5178793356106131E-2</v>
      </c>
      <c r="G72">
        <v>0</v>
      </c>
      <c r="H72">
        <v>-0.62958462063937748</v>
      </c>
      <c r="I72">
        <v>0</v>
      </c>
      <c r="J72">
        <v>1.2167173554646495</v>
      </c>
      <c r="K72">
        <v>0</v>
      </c>
      <c r="L72">
        <v>0.62688068100797167</v>
      </c>
      <c r="M72">
        <v>6.8080495199448407E-2</v>
      </c>
    </row>
    <row r="73" spans="1:13" x14ac:dyDescent="0.2">
      <c r="A73">
        <v>6</v>
      </c>
      <c r="B73">
        <v>0</v>
      </c>
      <c r="C73">
        <v>0</v>
      </c>
      <c r="D73">
        <v>-10</v>
      </c>
      <c r="E73">
        <v>0</v>
      </c>
      <c r="F73">
        <v>4.3461943916355593E-3</v>
      </c>
      <c r="G73">
        <v>0</v>
      </c>
      <c r="H73">
        <v>-0.98649921800662743</v>
      </c>
      <c r="I73">
        <v>0</v>
      </c>
      <c r="J73">
        <v>1.2779142661211149</v>
      </c>
      <c r="K73">
        <v>0</v>
      </c>
      <c r="L73">
        <v>0.98154937309209067</v>
      </c>
      <c r="M73">
        <v>9.8794861788966265E-2</v>
      </c>
    </row>
    <row r="74" spans="1:13" x14ac:dyDescent="0.2">
      <c r="A74">
        <v>-10</v>
      </c>
      <c r="B74">
        <v>0</v>
      </c>
      <c r="C74">
        <v>0</v>
      </c>
      <c r="D74">
        <v>-10</v>
      </c>
      <c r="E74">
        <v>0</v>
      </c>
      <c r="F74">
        <v>-4.7459353129715436E-2</v>
      </c>
      <c r="G74">
        <v>0</v>
      </c>
      <c r="H74">
        <v>0.53483256261998691</v>
      </c>
      <c r="I74">
        <v>0</v>
      </c>
      <c r="J74">
        <v>1.3350547545921554</v>
      </c>
      <c r="K74">
        <v>0</v>
      </c>
      <c r="L74">
        <v>-0.518466024047324</v>
      </c>
      <c r="M74">
        <v>0.1396110387709831</v>
      </c>
    </row>
    <row r="75" spans="1:13" x14ac:dyDescent="0.2">
      <c r="A75">
        <v>-3</v>
      </c>
      <c r="B75">
        <v>0</v>
      </c>
      <c r="C75">
        <v>0</v>
      </c>
      <c r="D75">
        <v>-10</v>
      </c>
      <c r="E75">
        <v>0</v>
      </c>
      <c r="F75">
        <v>-7.9837764981612436E-2</v>
      </c>
      <c r="G75">
        <v>0</v>
      </c>
      <c r="H75">
        <v>3.3530079840469615E-2</v>
      </c>
      <c r="I75">
        <v>0</v>
      </c>
      <c r="J75">
        <v>1.1838308031410509</v>
      </c>
      <c r="K75">
        <v>0</v>
      </c>
      <c r="L75">
        <v>-2.9305742256759783E-2</v>
      </c>
      <c r="M75">
        <v>8.1483178890785865E-2</v>
      </c>
    </row>
    <row r="76" spans="1:13" x14ac:dyDescent="0.2">
      <c r="A76">
        <v>0</v>
      </c>
      <c r="B76">
        <v>0</v>
      </c>
      <c r="C76">
        <v>0</v>
      </c>
      <c r="D76">
        <v>-15</v>
      </c>
      <c r="E76">
        <v>0</v>
      </c>
      <c r="F76">
        <v>-9.4084386734767128E-2</v>
      </c>
      <c r="G76">
        <v>0</v>
      </c>
      <c r="H76">
        <v>-0.29196217368460958</v>
      </c>
      <c r="I76">
        <v>0</v>
      </c>
      <c r="J76">
        <v>1.2767926677740682</v>
      </c>
      <c r="K76">
        <v>0</v>
      </c>
      <c r="L76">
        <v>0.29196217368460958</v>
      </c>
      <c r="M76">
        <v>9.4084386734767128E-2</v>
      </c>
    </row>
    <row r="77" spans="1:13" x14ac:dyDescent="0.2">
      <c r="A77">
        <v>12</v>
      </c>
      <c r="B77">
        <v>0</v>
      </c>
      <c r="C77">
        <v>0</v>
      </c>
      <c r="D77">
        <v>-15</v>
      </c>
      <c r="E77">
        <v>0</v>
      </c>
      <c r="F77">
        <v>0.16224482491377495</v>
      </c>
      <c r="G77">
        <v>0</v>
      </c>
      <c r="H77">
        <v>-1.6758814822736328</v>
      </c>
      <c r="I77">
        <v>0</v>
      </c>
      <c r="J77">
        <v>1.52793577983716</v>
      </c>
      <c r="K77">
        <v>0</v>
      </c>
      <c r="L77">
        <v>1.6729920468744219</v>
      </c>
      <c r="M77">
        <v>0.18973596636879841</v>
      </c>
    </row>
    <row r="78" spans="1:13" x14ac:dyDescent="0.2">
      <c r="A78">
        <v>15</v>
      </c>
      <c r="B78">
        <v>0</v>
      </c>
      <c r="C78">
        <v>0</v>
      </c>
      <c r="D78">
        <v>-15</v>
      </c>
      <c r="E78">
        <v>0</v>
      </c>
      <c r="F78">
        <v>0.30967124915718819</v>
      </c>
      <c r="G78">
        <v>0</v>
      </c>
      <c r="H78">
        <v>-2.0444556517804156</v>
      </c>
      <c r="I78">
        <v>0</v>
      </c>
      <c r="J78">
        <v>1.5881823258710199</v>
      </c>
      <c r="K78">
        <v>0</v>
      </c>
      <c r="L78">
        <v>2.0549413317599217</v>
      </c>
      <c r="M78">
        <v>0.23002460232813388</v>
      </c>
    </row>
    <row r="79" spans="1:13" x14ac:dyDescent="0.2">
      <c r="A79">
        <v>18</v>
      </c>
      <c r="B79">
        <v>0</v>
      </c>
      <c r="C79">
        <v>0</v>
      </c>
      <c r="D79">
        <v>-15</v>
      </c>
      <c r="E79">
        <v>0</v>
      </c>
      <c r="F79">
        <v>0.49826906045543068</v>
      </c>
      <c r="G79">
        <v>0</v>
      </c>
      <c r="H79">
        <v>-2.4167766263258925</v>
      </c>
      <c r="I79">
        <v>0</v>
      </c>
      <c r="J79">
        <v>1.6217210464330269</v>
      </c>
      <c r="K79">
        <v>0</v>
      </c>
      <c r="L79">
        <v>2.4524647663490233</v>
      </c>
      <c r="M79">
        <v>0.27294301232845158</v>
      </c>
    </row>
    <row r="80" spans="1:13" x14ac:dyDescent="0.2">
      <c r="A80">
        <v>22</v>
      </c>
      <c r="B80">
        <v>0</v>
      </c>
      <c r="C80">
        <v>0</v>
      </c>
      <c r="D80">
        <v>-15</v>
      </c>
      <c r="E80">
        <v>0</v>
      </c>
      <c r="F80">
        <v>0.66792475237610327</v>
      </c>
      <c r="G80">
        <v>0</v>
      </c>
      <c r="H80">
        <v>-2.6750815273685014</v>
      </c>
      <c r="I80">
        <v>0</v>
      </c>
      <c r="J80">
        <v>1.3783582285479135</v>
      </c>
      <c r="K80">
        <v>0</v>
      </c>
      <c r="L80">
        <v>2.7305014179717149</v>
      </c>
      <c r="M80">
        <v>0.38281413160870664</v>
      </c>
    </row>
    <row r="81" spans="1:13" x14ac:dyDescent="0.2">
      <c r="A81">
        <v>25</v>
      </c>
      <c r="B81">
        <v>0</v>
      </c>
      <c r="C81">
        <v>0</v>
      </c>
      <c r="D81">
        <v>-15</v>
      </c>
      <c r="E81">
        <v>0</v>
      </c>
      <c r="F81">
        <v>0.54569339438146058</v>
      </c>
      <c r="G81">
        <v>0</v>
      </c>
      <c r="H81">
        <v>-2.523399903135628</v>
      </c>
      <c r="I81">
        <v>0</v>
      </c>
      <c r="J81">
        <v>0.89559177374302767</v>
      </c>
      <c r="K81">
        <v>0</v>
      </c>
      <c r="L81">
        <v>2.5175969757962227</v>
      </c>
      <c r="M81">
        <v>0.57186870807744916</v>
      </c>
    </row>
    <row r="82" spans="1:13" x14ac:dyDescent="0.2">
      <c r="A82">
        <v>35</v>
      </c>
      <c r="B82">
        <v>0</v>
      </c>
      <c r="C82">
        <v>0</v>
      </c>
      <c r="D82">
        <v>-15</v>
      </c>
      <c r="E82">
        <v>0</v>
      </c>
      <c r="F82">
        <v>-2.2582412218437254E-2</v>
      </c>
      <c r="G82">
        <v>0</v>
      </c>
      <c r="H82">
        <v>-1.707294422424021</v>
      </c>
      <c r="I82">
        <v>0</v>
      </c>
      <c r="J82">
        <v>5.8061316401631174E-2</v>
      </c>
      <c r="K82">
        <v>0</v>
      </c>
      <c r="L82">
        <v>1.3855809768073688</v>
      </c>
      <c r="M82">
        <v>0.99776227974969711</v>
      </c>
    </row>
    <row r="83" spans="1:13" x14ac:dyDescent="0.2">
      <c r="A83">
        <v>3</v>
      </c>
      <c r="B83">
        <v>0</v>
      </c>
      <c r="C83">
        <v>0</v>
      </c>
      <c r="D83">
        <v>-15</v>
      </c>
      <c r="E83">
        <v>0</v>
      </c>
      <c r="F83">
        <v>-5.128071050976004E-2</v>
      </c>
      <c r="G83">
        <v>0</v>
      </c>
      <c r="H83">
        <v>-0.60674342555727956</v>
      </c>
      <c r="I83">
        <v>0</v>
      </c>
      <c r="J83">
        <v>1.3126931746017902</v>
      </c>
      <c r="K83">
        <v>0</v>
      </c>
      <c r="L83">
        <v>0.6032280797583166</v>
      </c>
      <c r="M83">
        <v>8.2964929448905295E-2</v>
      </c>
    </row>
    <row r="84" spans="1:13" x14ac:dyDescent="0.2">
      <c r="A84">
        <v>6</v>
      </c>
      <c r="B84">
        <v>0</v>
      </c>
      <c r="C84">
        <v>0</v>
      </c>
      <c r="D84">
        <v>-15</v>
      </c>
      <c r="E84">
        <v>0</v>
      </c>
      <c r="F84">
        <v>-1.1924779959131403E-2</v>
      </c>
      <c r="G84">
        <v>0</v>
      </c>
      <c r="H84">
        <v>-0.95197972830722333</v>
      </c>
      <c r="I84">
        <v>0</v>
      </c>
      <c r="J84">
        <v>1.3932105676535247</v>
      </c>
      <c r="K84">
        <v>0</v>
      </c>
      <c r="L84">
        <v>0.9455182048243409</v>
      </c>
      <c r="M84">
        <v>0.11136843282871729</v>
      </c>
    </row>
    <row r="85" spans="1:13" x14ac:dyDescent="0.2">
      <c r="A85">
        <v>-10</v>
      </c>
      <c r="B85">
        <v>0</v>
      </c>
      <c r="C85">
        <v>0</v>
      </c>
      <c r="D85">
        <v>-15</v>
      </c>
      <c r="E85">
        <v>0</v>
      </c>
      <c r="F85">
        <v>-7.273515734660975E-2</v>
      </c>
      <c r="G85">
        <v>0</v>
      </c>
      <c r="H85">
        <v>0.50501444943067242</v>
      </c>
      <c r="I85">
        <v>0</v>
      </c>
      <c r="J85">
        <v>1.2261210668769142</v>
      </c>
      <c r="K85">
        <v>0</v>
      </c>
      <c r="L85">
        <v>-0.48471181765696153</v>
      </c>
      <c r="M85">
        <v>0.15932498571060855</v>
      </c>
    </row>
    <row r="86" spans="1:13" x14ac:dyDescent="0.2">
      <c r="A86">
        <v>-3</v>
      </c>
      <c r="B86">
        <v>0</v>
      </c>
      <c r="C86">
        <v>0</v>
      </c>
      <c r="D86">
        <v>-15</v>
      </c>
      <c r="E86">
        <v>0</v>
      </c>
      <c r="F86">
        <v>-9.8108715481738343E-2</v>
      </c>
      <c r="G86">
        <v>0</v>
      </c>
      <c r="H86">
        <v>3.6631169446297338E-2</v>
      </c>
      <c r="I86">
        <v>0</v>
      </c>
      <c r="J86">
        <v>1.2019920439586451</v>
      </c>
      <c r="K86">
        <v>0</v>
      </c>
      <c r="L86">
        <v>-3.1446354261168187E-2</v>
      </c>
      <c r="M86">
        <v>9.9891388178166493E-2</v>
      </c>
    </row>
    <row r="87" spans="1:13" x14ac:dyDescent="0.2">
      <c r="A87">
        <v>0</v>
      </c>
      <c r="B87">
        <v>0</v>
      </c>
      <c r="C87">
        <v>0</v>
      </c>
      <c r="D87">
        <v>-5</v>
      </c>
      <c r="E87">
        <v>0</v>
      </c>
      <c r="F87">
        <v>-6.9506435658708704E-2</v>
      </c>
      <c r="G87">
        <v>0</v>
      </c>
      <c r="H87">
        <v>-0.38543276188102249</v>
      </c>
      <c r="I87">
        <v>0</v>
      </c>
      <c r="J87">
        <v>0.8757747552691485</v>
      </c>
      <c r="K87">
        <v>0</v>
      </c>
      <c r="L87">
        <v>0.38543276188102249</v>
      </c>
      <c r="M87">
        <v>6.9506435658708704E-2</v>
      </c>
    </row>
    <row r="88" spans="1:13" x14ac:dyDescent="0.2">
      <c r="A88">
        <v>12</v>
      </c>
      <c r="B88">
        <v>0</v>
      </c>
      <c r="C88">
        <v>0</v>
      </c>
      <c r="D88">
        <v>-5</v>
      </c>
      <c r="E88">
        <v>0</v>
      </c>
      <c r="F88">
        <v>0.19825346612774047</v>
      </c>
      <c r="G88">
        <v>0</v>
      </c>
      <c r="H88">
        <v>-1.8003892255870124</v>
      </c>
      <c r="I88">
        <v>0</v>
      </c>
      <c r="J88">
        <v>1.0042032638441956</v>
      </c>
      <c r="K88">
        <v>0</v>
      </c>
      <c r="L88">
        <v>1.8022656147480305</v>
      </c>
      <c r="M88">
        <v>0.18040081579186193</v>
      </c>
    </row>
    <row r="89" spans="1:13" x14ac:dyDescent="0.2">
      <c r="A89">
        <v>15</v>
      </c>
      <c r="B89">
        <v>0</v>
      </c>
      <c r="C89">
        <v>0</v>
      </c>
      <c r="D89">
        <v>-5</v>
      </c>
      <c r="E89">
        <v>0</v>
      </c>
      <c r="F89">
        <v>0.35013168866706651</v>
      </c>
      <c r="G89">
        <v>0</v>
      </c>
      <c r="H89">
        <v>-2.1757430242328892</v>
      </c>
      <c r="I89">
        <v>0</v>
      </c>
      <c r="J89">
        <v>1.0383394874624312</v>
      </c>
      <c r="K89">
        <v>0</v>
      </c>
      <c r="L89">
        <v>2.1922271277957734</v>
      </c>
      <c r="M89">
        <v>0.22492249123470398</v>
      </c>
    </row>
    <row r="90" spans="1:13" x14ac:dyDescent="0.2">
      <c r="A90">
        <v>18</v>
      </c>
      <c r="B90">
        <v>0</v>
      </c>
      <c r="C90">
        <v>0</v>
      </c>
      <c r="D90">
        <v>-5</v>
      </c>
      <c r="E90">
        <v>0</v>
      </c>
      <c r="F90">
        <v>0.54186440388334123</v>
      </c>
      <c r="G90">
        <v>0</v>
      </c>
      <c r="H90">
        <v>-2.550474490105854</v>
      </c>
      <c r="I90">
        <v>0</v>
      </c>
      <c r="J90">
        <v>1.0574676302980566</v>
      </c>
      <c r="K90">
        <v>0</v>
      </c>
      <c r="L90">
        <v>2.5930906929065345</v>
      </c>
      <c r="M90">
        <v>0.27279628890084689</v>
      </c>
    </row>
    <row r="91" spans="1:13" x14ac:dyDescent="0.2">
      <c r="A91">
        <v>22</v>
      </c>
      <c r="B91">
        <v>0</v>
      </c>
      <c r="C91">
        <v>0</v>
      </c>
      <c r="D91">
        <v>-5</v>
      </c>
      <c r="E91">
        <v>0</v>
      </c>
      <c r="F91">
        <v>0.69502513502635788</v>
      </c>
      <c r="G91">
        <v>0</v>
      </c>
      <c r="H91">
        <v>-2.7704264894431851</v>
      </c>
      <c r="I91">
        <v>0</v>
      </c>
      <c r="J91">
        <v>0.87795100675087234</v>
      </c>
      <c r="K91">
        <v>0</v>
      </c>
      <c r="L91">
        <v>2.8290557094465236</v>
      </c>
      <c r="M91">
        <v>0.39340394580497529</v>
      </c>
    </row>
    <row r="92" spans="1:13" x14ac:dyDescent="0.2">
      <c r="A92">
        <v>25</v>
      </c>
      <c r="B92">
        <v>0</v>
      </c>
      <c r="C92">
        <v>0</v>
      </c>
      <c r="D92">
        <v>-5</v>
      </c>
      <c r="E92">
        <v>0</v>
      </c>
      <c r="F92">
        <v>0.54353953160692858</v>
      </c>
      <c r="G92">
        <v>0</v>
      </c>
      <c r="H92">
        <v>-2.5745798477787449</v>
      </c>
      <c r="I92">
        <v>0</v>
      </c>
      <c r="J92">
        <v>0.54974438996758113</v>
      </c>
      <c r="K92">
        <v>0</v>
      </c>
      <c r="L92">
        <v>2.5630714964245831</v>
      </c>
      <c r="M92">
        <v>0.59545034992327506</v>
      </c>
    </row>
    <row r="93" spans="1:13" x14ac:dyDescent="0.2">
      <c r="A93">
        <v>35</v>
      </c>
      <c r="B93">
        <v>0</v>
      </c>
      <c r="C93">
        <v>0</v>
      </c>
      <c r="D93">
        <v>-5</v>
      </c>
      <c r="E93">
        <v>0</v>
      </c>
      <c r="F93">
        <v>-1.2469282647748162E-2</v>
      </c>
      <c r="G93">
        <v>0</v>
      </c>
      <c r="H93">
        <v>-1.7775514666662569</v>
      </c>
      <c r="I93">
        <v>0</v>
      </c>
      <c r="J93">
        <v>-0.142097312449145</v>
      </c>
      <c r="K93">
        <v>0</v>
      </c>
      <c r="L93">
        <v>1.4489328310436105</v>
      </c>
      <c r="M93">
        <v>1.0297758740527272</v>
      </c>
    </row>
    <row r="94" spans="1:13" x14ac:dyDescent="0.2">
      <c r="A94">
        <v>3</v>
      </c>
      <c r="B94">
        <v>0</v>
      </c>
      <c r="C94">
        <v>0</v>
      </c>
      <c r="D94">
        <v>-5</v>
      </c>
      <c r="E94">
        <v>0</v>
      </c>
      <c r="F94">
        <v>-2.5652572187046505E-2</v>
      </c>
      <c r="G94">
        <v>0</v>
      </c>
      <c r="H94">
        <v>-0.70789263545777181</v>
      </c>
      <c r="I94">
        <v>0</v>
      </c>
      <c r="J94">
        <v>0.88175100866170597</v>
      </c>
      <c r="K94">
        <v>0</v>
      </c>
      <c r="L94">
        <v>0.7055799413078836</v>
      </c>
      <c r="M94">
        <v>6.2665654222428507E-2</v>
      </c>
    </row>
    <row r="95" spans="1:13" x14ac:dyDescent="0.2">
      <c r="A95">
        <v>6</v>
      </c>
      <c r="B95">
        <v>0</v>
      </c>
      <c r="C95">
        <v>0</v>
      </c>
      <c r="D95">
        <v>-5</v>
      </c>
      <c r="E95">
        <v>0</v>
      </c>
      <c r="F95">
        <v>1.6022318341714921E-2</v>
      </c>
      <c r="G95">
        <v>0</v>
      </c>
      <c r="H95">
        <v>-1.0616865599799663</v>
      </c>
      <c r="I95">
        <v>0</v>
      </c>
      <c r="J95">
        <v>0.93396082483092047</v>
      </c>
      <c r="K95">
        <v>0</v>
      </c>
      <c r="L95">
        <v>1.0575453182325425</v>
      </c>
      <c r="M95">
        <v>9.5041918181231089E-2</v>
      </c>
    </row>
    <row r="96" spans="1:13" x14ac:dyDescent="0.2">
      <c r="A96">
        <v>-10</v>
      </c>
      <c r="B96">
        <v>0</v>
      </c>
      <c r="C96">
        <v>0</v>
      </c>
      <c r="D96">
        <v>-5</v>
      </c>
      <c r="E96">
        <v>0</v>
      </c>
      <c r="F96">
        <v>-4.6563791707584221E-2</v>
      </c>
      <c r="G96">
        <v>0</v>
      </c>
      <c r="H96">
        <v>0.46332119055672866</v>
      </c>
      <c r="I96">
        <v>0</v>
      </c>
      <c r="J96">
        <v>1.0152388816190119</v>
      </c>
      <c r="K96">
        <v>0</v>
      </c>
      <c r="L96">
        <v>-0.44819658301982845</v>
      </c>
      <c r="M96">
        <v>0.12631126349792302</v>
      </c>
    </row>
    <row r="97" spans="1:13" x14ac:dyDescent="0.2">
      <c r="A97">
        <v>-3</v>
      </c>
      <c r="B97">
        <v>0</v>
      </c>
      <c r="C97">
        <v>0</v>
      </c>
      <c r="D97">
        <v>-5</v>
      </c>
      <c r="E97">
        <v>0</v>
      </c>
      <c r="F97">
        <v>-7.4515806858318878E-2</v>
      </c>
      <c r="G97">
        <v>0</v>
      </c>
      <c r="H97">
        <v>-4.5358521817180072E-2</v>
      </c>
      <c r="I97">
        <v>0</v>
      </c>
      <c r="J97">
        <v>0.84653828497766881</v>
      </c>
      <c r="K97">
        <v>0</v>
      </c>
      <c r="L97">
        <v>4.9196215546590351E-2</v>
      </c>
      <c r="M97">
        <v>7.203980392171612E-2</v>
      </c>
    </row>
    <row r="98" spans="1:13" x14ac:dyDescent="0.2">
      <c r="A98">
        <v>0</v>
      </c>
      <c r="B98">
        <v>10</v>
      </c>
      <c r="C98">
        <v>0</v>
      </c>
      <c r="D98">
        <v>0</v>
      </c>
      <c r="E98">
        <v>0</v>
      </c>
      <c r="F98">
        <v>-4.7505716244460337E-2</v>
      </c>
      <c r="G98">
        <v>-9.1927912441848697E-2</v>
      </c>
      <c r="H98">
        <v>-0.3972073187545293</v>
      </c>
      <c r="I98">
        <v>-2.7772150835726466E-3</v>
      </c>
      <c r="J98">
        <v>0.60339027191894345</v>
      </c>
      <c r="K98">
        <v>8.3511717676247581E-3</v>
      </c>
      <c r="L98">
        <v>0.3972073187545293</v>
      </c>
      <c r="M98">
        <v>6.2747112142194694E-2</v>
      </c>
    </row>
    <row r="99" spans="1:13" x14ac:dyDescent="0.2">
      <c r="A99">
        <v>12</v>
      </c>
      <c r="B99">
        <v>10</v>
      </c>
      <c r="C99">
        <v>0</v>
      </c>
      <c r="D99">
        <v>0</v>
      </c>
      <c r="E99">
        <v>0</v>
      </c>
      <c r="F99">
        <v>0.21918338527098491</v>
      </c>
      <c r="G99">
        <v>-0.10936143335693478</v>
      </c>
      <c r="H99">
        <v>-1.8066099806573888</v>
      </c>
      <c r="I99">
        <v>3.4781461798756652E-3</v>
      </c>
      <c r="J99">
        <v>0.65452518973355323</v>
      </c>
      <c r="K99">
        <v>1.4571289994414448E-2</v>
      </c>
      <c r="L99">
        <v>1.8127020062726227</v>
      </c>
      <c r="M99">
        <v>0.17776272803974785</v>
      </c>
    </row>
    <row r="100" spans="1:13" x14ac:dyDescent="0.2">
      <c r="A100">
        <v>15</v>
      </c>
      <c r="B100">
        <v>10</v>
      </c>
      <c r="C100">
        <v>0</v>
      </c>
      <c r="D100">
        <v>0</v>
      </c>
      <c r="E100">
        <v>0</v>
      </c>
      <c r="F100">
        <v>0.35502696510795262</v>
      </c>
      <c r="G100">
        <v>-5.632605405318529E-2</v>
      </c>
      <c r="H100">
        <v>-2.1778292202838712</v>
      </c>
      <c r="I100">
        <v>2.3263079710197521E-3</v>
      </c>
      <c r="J100">
        <v>0.66060889480146268</v>
      </c>
      <c r="K100">
        <v>7.8148588022492471E-3</v>
      </c>
      <c r="L100">
        <v>2.1955092292140619</v>
      </c>
      <c r="M100">
        <v>0.2271614362967018</v>
      </c>
    </row>
    <row r="101" spans="1:13" x14ac:dyDescent="0.2">
      <c r="A101">
        <v>18</v>
      </c>
      <c r="B101">
        <v>10</v>
      </c>
      <c r="C101">
        <v>0</v>
      </c>
      <c r="D101">
        <v>0</v>
      </c>
      <c r="E101">
        <v>0</v>
      </c>
      <c r="F101">
        <v>0.55163035281987938</v>
      </c>
      <c r="G101">
        <v>-5.696113208327748E-2</v>
      </c>
      <c r="H101">
        <v>-2.5984390803467101</v>
      </c>
      <c r="I101">
        <v>4.3182000198387091E-3</v>
      </c>
      <c r="J101">
        <v>0.71727025064819516</v>
      </c>
      <c r="K101">
        <v>9.0375173385818137E-3</v>
      </c>
      <c r="L101">
        <v>2.6417255731941154</v>
      </c>
      <c r="M101">
        <v>0.28399292878689086</v>
      </c>
    </row>
    <row r="102" spans="1:13" x14ac:dyDescent="0.2">
      <c r="A102">
        <v>3</v>
      </c>
      <c r="B102">
        <v>10</v>
      </c>
      <c r="C102">
        <v>0</v>
      </c>
      <c r="D102">
        <v>0</v>
      </c>
      <c r="E102">
        <v>0</v>
      </c>
      <c r="F102">
        <v>-3.3400760249008552E-3</v>
      </c>
      <c r="G102">
        <v>-9.4667950871191994E-2</v>
      </c>
      <c r="H102">
        <v>-0.72137281145379484</v>
      </c>
      <c r="I102">
        <v>-2.7330319478969314E-3</v>
      </c>
      <c r="J102">
        <v>0.58733921900315789</v>
      </c>
      <c r="K102">
        <v>1.1036506388339591E-2</v>
      </c>
      <c r="L102">
        <v>0.72020938901401477</v>
      </c>
      <c r="M102">
        <v>5.6903913815647522E-2</v>
      </c>
    </row>
    <row r="103" spans="1:13" x14ac:dyDescent="0.2">
      <c r="A103">
        <v>6</v>
      </c>
      <c r="B103">
        <v>10</v>
      </c>
      <c r="C103">
        <v>0</v>
      </c>
      <c r="D103">
        <v>0</v>
      </c>
      <c r="E103">
        <v>0</v>
      </c>
      <c r="F103">
        <v>4.1247313377936731E-2</v>
      </c>
      <c r="G103">
        <v>-0.1013204080783493</v>
      </c>
      <c r="H103">
        <v>-1.0708453123226094</v>
      </c>
      <c r="I103">
        <v>-1.9956999129138462E-3</v>
      </c>
      <c r="J103">
        <v>0.60730047628207351</v>
      </c>
      <c r="K103">
        <v>1.2228822106443904E-2</v>
      </c>
      <c r="L103">
        <v>1.0692906279386272</v>
      </c>
      <c r="M103">
        <v>8.7429243252462763E-2</v>
      </c>
    </row>
    <row r="104" spans="1:13" x14ac:dyDescent="0.2">
      <c r="A104">
        <v>-10</v>
      </c>
      <c r="B104">
        <v>10</v>
      </c>
      <c r="C104">
        <v>0</v>
      </c>
      <c r="D104">
        <v>0</v>
      </c>
      <c r="E104">
        <v>0</v>
      </c>
      <c r="F104">
        <v>-4.6016027279502686E-2</v>
      </c>
      <c r="G104">
        <v>-7.784002123974218E-2</v>
      </c>
      <c r="H104">
        <v>0.39817095225636107</v>
      </c>
      <c r="I104">
        <v>1.6575631411882306E-2</v>
      </c>
      <c r="J104">
        <v>0.7114984781554804</v>
      </c>
      <c r="K104">
        <v>6.0144605612426332E-3</v>
      </c>
      <c r="L104">
        <v>-0.38413124152576072</v>
      </c>
      <c r="M104">
        <v>0.12623649519322286</v>
      </c>
    </row>
    <row r="105" spans="1:13" x14ac:dyDescent="0.2">
      <c r="A105">
        <v>-3</v>
      </c>
      <c r="B105">
        <v>10</v>
      </c>
      <c r="C105">
        <v>0</v>
      </c>
      <c r="D105">
        <v>0</v>
      </c>
      <c r="E105">
        <v>0</v>
      </c>
      <c r="F105">
        <v>-5.680321631205857E-2</v>
      </c>
      <c r="G105">
        <v>-8.481552613842655E-2</v>
      </c>
      <c r="H105">
        <v>-6.4259441263303296E-2</v>
      </c>
      <c r="I105">
        <v>-3.0187146553080106E-3</v>
      </c>
      <c r="J105">
        <v>0.60023980708646352</v>
      </c>
      <c r="K105">
        <v>6.5520842415802702E-3</v>
      </c>
      <c r="L105">
        <v>6.7144226575727814E-2</v>
      </c>
      <c r="M105">
        <v>6.7279658631792763E-2</v>
      </c>
    </row>
    <row r="106" spans="1:13" x14ac:dyDescent="0.2">
      <c r="A106">
        <v>0</v>
      </c>
      <c r="B106">
        <v>20</v>
      </c>
      <c r="C106">
        <v>0</v>
      </c>
      <c r="D106">
        <v>0</v>
      </c>
      <c r="E106">
        <v>0</v>
      </c>
      <c r="F106">
        <v>-2.3364533049572544E-2</v>
      </c>
      <c r="G106">
        <v>-0.19641942417667502</v>
      </c>
      <c r="H106">
        <v>-0.30084637733205799</v>
      </c>
      <c r="I106">
        <v>-2.4212806579202743E-3</v>
      </c>
      <c r="J106">
        <v>0.60271620419005245</v>
      </c>
      <c r="K106">
        <v>1.5651856650643513E-2</v>
      </c>
      <c r="L106">
        <v>0.30084637733205799</v>
      </c>
      <c r="M106">
        <v>8.9134878903643494E-2</v>
      </c>
    </row>
    <row r="107" spans="1:13" x14ac:dyDescent="0.2">
      <c r="A107">
        <v>12</v>
      </c>
      <c r="B107">
        <v>20</v>
      </c>
      <c r="C107">
        <v>0</v>
      </c>
      <c r="D107">
        <v>0</v>
      </c>
      <c r="E107">
        <v>0</v>
      </c>
      <c r="F107">
        <v>0.20131901999215693</v>
      </c>
      <c r="G107">
        <v>-0.2140853276862541</v>
      </c>
      <c r="H107">
        <v>-1.5978304340908418</v>
      </c>
      <c r="I107">
        <v>2.5996595099345016E-3</v>
      </c>
      <c r="J107">
        <v>0.73759258791242588</v>
      </c>
      <c r="K107">
        <v>1.8409391591195663E-2</v>
      </c>
      <c r="L107">
        <v>1.6047705833257557</v>
      </c>
      <c r="M107">
        <v>0.20035054592369864</v>
      </c>
    </row>
    <row r="108" spans="1:13" x14ac:dyDescent="0.2">
      <c r="A108">
        <v>15</v>
      </c>
      <c r="B108">
        <v>20</v>
      </c>
      <c r="C108">
        <v>0</v>
      </c>
      <c r="D108">
        <v>0</v>
      </c>
      <c r="E108">
        <v>0</v>
      </c>
      <c r="F108">
        <v>0.32793787472970998</v>
      </c>
      <c r="G108">
        <v>-0.21217478562063638</v>
      </c>
      <c r="H108">
        <v>-1.9352948053062868</v>
      </c>
      <c r="I108">
        <v>5.3145576626830839E-3</v>
      </c>
      <c r="J108">
        <v>0.77104684638811694</v>
      </c>
      <c r="K108">
        <v>1.8521905389749266E-2</v>
      </c>
      <c r="L108">
        <v>1.9542278015189098</v>
      </c>
      <c r="M108">
        <v>0.24559129505320115</v>
      </c>
    </row>
    <row r="109" spans="1:13" x14ac:dyDescent="0.2">
      <c r="A109">
        <v>18</v>
      </c>
      <c r="B109">
        <v>20</v>
      </c>
      <c r="C109">
        <v>0</v>
      </c>
      <c r="D109">
        <v>0</v>
      </c>
      <c r="E109">
        <v>0</v>
      </c>
      <c r="F109">
        <v>0.28571565201086574</v>
      </c>
      <c r="G109">
        <v>-0.23380216146242108</v>
      </c>
      <c r="H109">
        <v>-1.9537223938165951</v>
      </c>
      <c r="I109">
        <v>2.1534872412220261E-2</v>
      </c>
      <c r="J109">
        <v>0.52412751484017817</v>
      </c>
      <c r="K109">
        <v>1.7067399436774752E-2</v>
      </c>
      <c r="L109">
        <v>1.946391405701315</v>
      </c>
      <c r="M109">
        <v>0.39194458632299817</v>
      </c>
    </row>
    <row r="110" spans="1:13" x14ac:dyDescent="0.2">
      <c r="A110">
        <v>3</v>
      </c>
      <c r="B110">
        <v>20</v>
      </c>
      <c r="C110">
        <v>0</v>
      </c>
      <c r="D110">
        <v>0</v>
      </c>
      <c r="E110">
        <v>0</v>
      </c>
      <c r="F110">
        <v>1.192535532286151E-2</v>
      </c>
      <c r="G110">
        <v>-0.1977505202515592</v>
      </c>
      <c r="H110">
        <v>-0.59298182651323161</v>
      </c>
      <c r="I110">
        <v>-3.9364841775132121E-3</v>
      </c>
      <c r="J110">
        <v>0.6254041524460493</v>
      </c>
      <c r="K110">
        <v>1.7362751369570727E-2</v>
      </c>
      <c r="L110">
        <v>0.59279329040318485</v>
      </c>
      <c r="M110">
        <v>8.560652592627864E-2</v>
      </c>
    </row>
    <row r="111" spans="1:13" x14ac:dyDescent="0.2">
      <c r="A111">
        <v>6</v>
      </c>
      <c r="B111">
        <v>20</v>
      </c>
      <c r="C111">
        <v>0</v>
      </c>
      <c r="D111">
        <v>0</v>
      </c>
      <c r="E111">
        <v>0</v>
      </c>
      <c r="F111">
        <v>5.1070746880325146E-2</v>
      </c>
      <c r="G111">
        <v>-0.20563943801272749</v>
      </c>
      <c r="H111">
        <v>-0.9084862820756171</v>
      </c>
      <c r="I111">
        <v>-4.4806121859410578E-3</v>
      </c>
      <c r="J111">
        <v>0.67356942233129458</v>
      </c>
      <c r="K111">
        <v>1.8293177597732562E-2</v>
      </c>
      <c r="L111">
        <v>0.90884784585525014</v>
      </c>
      <c r="M111">
        <v>0.11184064964143062</v>
      </c>
    </row>
    <row r="112" spans="1:13" x14ac:dyDescent="0.2">
      <c r="A112">
        <v>-10</v>
      </c>
      <c r="B112">
        <v>20</v>
      </c>
      <c r="C112">
        <v>0</v>
      </c>
      <c r="D112">
        <v>0</v>
      </c>
      <c r="E112">
        <v>0</v>
      </c>
      <c r="F112">
        <v>-5.0027938577338123E-2</v>
      </c>
      <c r="G112">
        <v>-0.16787578987678636</v>
      </c>
      <c r="H112">
        <v>0.38554473622205221</v>
      </c>
      <c r="I112">
        <v>2.575041145684303E-2</v>
      </c>
      <c r="J112">
        <v>0.58381833783153814</v>
      </c>
      <c r="K112">
        <v>1.3972419247413822E-2</v>
      </c>
      <c r="L112">
        <v>-0.37100018499813575</v>
      </c>
      <c r="M112">
        <v>0.1666251990856247</v>
      </c>
    </row>
    <row r="113" spans="1:13" x14ac:dyDescent="0.2">
      <c r="A113">
        <v>-3</v>
      </c>
      <c r="B113">
        <v>20</v>
      </c>
      <c r="C113">
        <v>0</v>
      </c>
      <c r="D113">
        <v>0</v>
      </c>
      <c r="E113">
        <v>0</v>
      </c>
      <c r="F113">
        <v>-4.2445598853748108E-2</v>
      </c>
      <c r="G113">
        <v>-0.17410989314356345</v>
      </c>
      <c r="H113">
        <v>-6.5695455195958236E-2</v>
      </c>
      <c r="I113">
        <v>4.3400079189802607E-3</v>
      </c>
      <c r="J113">
        <v>0.60973770489389667</v>
      </c>
      <c r="K113">
        <v>1.5545018857230822E-2</v>
      </c>
      <c r="L113">
        <v>6.7826852862145043E-2</v>
      </c>
      <c r="M113">
        <v>9.61493609518555E-2</v>
      </c>
    </row>
    <row r="114" spans="1:13" x14ac:dyDescent="0.2">
      <c r="A114">
        <v>0</v>
      </c>
      <c r="B114">
        <v>45</v>
      </c>
      <c r="C114">
        <v>0</v>
      </c>
      <c r="D114">
        <v>0</v>
      </c>
      <c r="E114">
        <v>0</v>
      </c>
      <c r="F114">
        <v>1.4562382430074136E-2</v>
      </c>
      <c r="G114">
        <v>-0.34117274201218539</v>
      </c>
      <c r="H114">
        <v>-0.26292881549732261</v>
      </c>
      <c r="I114">
        <v>1.2974792629972969E-2</v>
      </c>
      <c r="J114">
        <v>0.13071235106523052</v>
      </c>
      <c r="K114">
        <v>3.6569708865806155E-2</v>
      </c>
      <c r="L114">
        <v>0.26292881549732261</v>
      </c>
      <c r="M114">
        <v>0.23094840006628753</v>
      </c>
    </row>
    <row r="115" spans="1:13" x14ac:dyDescent="0.2">
      <c r="A115">
        <v>12</v>
      </c>
      <c r="B115">
        <v>45</v>
      </c>
      <c r="C115">
        <v>0</v>
      </c>
      <c r="D115">
        <v>0</v>
      </c>
      <c r="E115">
        <v>0</v>
      </c>
      <c r="F115">
        <v>6.6744928603131207E-2</v>
      </c>
      <c r="G115">
        <v>-0.35855411499705614</v>
      </c>
      <c r="H115">
        <v>-0.88189487677332457</v>
      </c>
      <c r="I115">
        <v>1.1494985182503414E-3</v>
      </c>
      <c r="J115">
        <v>0.50424292019560746</v>
      </c>
      <c r="K115">
        <v>1.5293832187298809E-2</v>
      </c>
      <c r="L115">
        <v>0.8765004087746503</v>
      </c>
      <c r="M115">
        <v>0.33702404704451111</v>
      </c>
    </row>
    <row r="116" spans="1:13" x14ac:dyDescent="0.2">
      <c r="A116">
        <v>15</v>
      </c>
      <c r="B116">
        <v>45</v>
      </c>
      <c r="C116">
        <v>0</v>
      </c>
      <c r="D116">
        <v>0</v>
      </c>
      <c r="E116">
        <v>0</v>
      </c>
      <c r="F116">
        <v>7.4681583023926496E-2</v>
      </c>
      <c r="G116">
        <v>-0.42493755420952761</v>
      </c>
      <c r="H116">
        <v>-0.89827728298763987</v>
      </c>
      <c r="I116">
        <v>6.6431830838151089E-3</v>
      </c>
      <c r="J116">
        <v>0.35353635633790342</v>
      </c>
      <c r="K116">
        <v>1.2082185600684459E-2</v>
      </c>
      <c r="L116">
        <v>0.88699824281153261</v>
      </c>
      <c r="M116">
        <v>0.41386390896759262</v>
      </c>
    </row>
    <row r="117" spans="1:13" x14ac:dyDescent="0.2">
      <c r="A117">
        <v>18</v>
      </c>
      <c r="B117">
        <v>45</v>
      </c>
      <c r="C117">
        <v>0</v>
      </c>
      <c r="D117">
        <v>0</v>
      </c>
      <c r="E117">
        <v>0</v>
      </c>
      <c r="F117">
        <v>0.12838033746056865</v>
      </c>
      <c r="G117">
        <v>-0.41139940038735839</v>
      </c>
      <c r="H117">
        <v>-1.1484398118795685</v>
      </c>
      <c r="I117">
        <v>1.1027315119311985E-2</v>
      </c>
      <c r="J117">
        <v>0.36333856542398846</v>
      </c>
      <c r="K117">
        <v>1.1973187671428076E-2</v>
      </c>
      <c r="L117">
        <v>1.1319028726797504</v>
      </c>
      <c r="M117">
        <v>0.45551102033549801</v>
      </c>
    </row>
    <row r="118" spans="1:13" x14ac:dyDescent="0.2">
      <c r="A118">
        <v>3</v>
      </c>
      <c r="B118">
        <v>45</v>
      </c>
      <c r="C118">
        <v>0</v>
      </c>
      <c r="D118">
        <v>0</v>
      </c>
      <c r="E118">
        <v>0</v>
      </c>
      <c r="F118">
        <v>4.0050776551835844E-2</v>
      </c>
      <c r="G118">
        <v>-0.34906734647434196</v>
      </c>
      <c r="H118">
        <v>-0.42120721955691437</v>
      </c>
      <c r="I118">
        <v>9.6645159441334314E-3</v>
      </c>
      <c r="J118">
        <v>0.21134821837795698</v>
      </c>
      <c r="K118">
        <v>3.5861930521240704E-2</v>
      </c>
      <c r="L118">
        <v>0.42272606539050189</v>
      </c>
      <c r="M118">
        <v>0.23413418562903801</v>
      </c>
    </row>
    <row r="119" spans="1:13" x14ac:dyDescent="0.2">
      <c r="A119">
        <v>6</v>
      </c>
      <c r="B119">
        <v>45</v>
      </c>
      <c r="C119">
        <v>0</v>
      </c>
      <c r="D119">
        <v>0</v>
      </c>
      <c r="E119">
        <v>0</v>
      </c>
      <c r="F119">
        <v>3.6049260753956452E-2</v>
      </c>
      <c r="G119">
        <v>-0.33714576611907043</v>
      </c>
      <c r="H119">
        <v>-0.58307267326184264</v>
      </c>
      <c r="I119">
        <v>5.1722990716013108E-3</v>
      </c>
      <c r="J119">
        <v>0.37265308151036075</v>
      </c>
      <c r="K119">
        <v>2.5274150641253865E-2</v>
      </c>
      <c r="L119">
        <v>0.58364671397835965</v>
      </c>
      <c r="M119">
        <v>0.25614354658640848</v>
      </c>
    </row>
    <row r="120" spans="1:13" x14ac:dyDescent="0.2">
      <c r="A120">
        <v>-10</v>
      </c>
      <c r="B120">
        <v>45</v>
      </c>
      <c r="C120">
        <v>0</v>
      </c>
      <c r="D120">
        <v>0</v>
      </c>
      <c r="E120">
        <v>0</v>
      </c>
      <c r="F120">
        <v>-5.2596574343978866E-2</v>
      </c>
      <c r="G120">
        <v>-0.36697881086611123</v>
      </c>
      <c r="H120">
        <v>0.16282144189795822</v>
      </c>
      <c r="I120">
        <v>2.054244668063852E-2</v>
      </c>
      <c r="J120">
        <v>1.8191006122906254E-2</v>
      </c>
      <c r="K120">
        <v>3.2009131654802486E-2</v>
      </c>
      <c r="L120">
        <v>-0.15121451905138086</v>
      </c>
      <c r="M120">
        <v>0.3161120665413949</v>
      </c>
    </row>
    <row r="121" spans="1:13" x14ac:dyDescent="0.2">
      <c r="A121">
        <v>-3</v>
      </c>
      <c r="B121">
        <v>45</v>
      </c>
      <c r="C121">
        <v>0</v>
      </c>
      <c r="D121">
        <v>0</v>
      </c>
      <c r="E121">
        <v>0</v>
      </c>
      <c r="F121">
        <v>-1.1467350049231788E-2</v>
      </c>
      <c r="G121">
        <v>-0.33984985556685265</v>
      </c>
      <c r="H121">
        <v>-0.12936593336962468</v>
      </c>
      <c r="I121">
        <v>1.6670300320380294E-2</v>
      </c>
      <c r="J121">
        <v>3.0627950040284596E-2</v>
      </c>
      <c r="K121">
        <v>3.5839742035837806E-2</v>
      </c>
      <c r="L121">
        <v>0.1297887965843986</v>
      </c>
      <c r="M121">
        <v>0.24362020655854169</v>
      </c>
    </row>
    <row r="122" spans="1:13" x14ac:dyDescent="0.2">
      <c r="A122">
        <v>0</v>
      </c>
      <c r="B122">
        <v>5</v>
      </c>
      <c r="C122">
        <v>0</v>
      </c>
      <c r="D122">
        <v>0</v>
      </c>
      <c r="E122">
        <v>0</v>
      </c>
      <c r="F122">
        <v>-5.9277281356348716E-2</v>
      </c>
      <c r="G122">
        <v>-4.5795131572825248E-2</v>
      </c>
      <c r="H122">
        <v>-0.45321817305868006</v>
      </c>
      <c r="I122">
        <v>4.790722037972777E-4</v>
      </c>
      <c r="J122">
        <v>0.53588946501178747</v>
      </c>
      <c r="K122">
        <v>4.556494574114188E-3</v>
      </c>
      <c r="L122">
        <v>0.45321817305868006</v>
      </c>
      <c r="M122">
        <v>6.3043022110943578E-2</v>
      </c>
    </row>
    <row r="123" spans="1:13" x14ac:dyDescent="0.2">
      <c r="A123">
        <v>12</v>
      </c>
      <c r="B123">
        <v>5</v>
      </c>
      <c r="C123">
        <v>0</v>
      </c>
      <c r="D123">
        <v>0</v>
      </c>
      <c r="E123">
        <v>0</v>
      </c>
      <c r="F123">
        <v>0.21367986198260264</v>
      </c>
      <c r="G123">
        <v>-5.5995179334707809E-2</v>
      </c>
      <c r="H123">
        <v>-1.8566323867473109</v>
      </c>
      <c r="I123">
        <v>1.3720205605942724E-3</v>
      </c>
      <c r="J123">
        <v>0.6358839619235559</v>
      </c>
      <c r="K123">
        <v>7.46922132412831E-3</v>
      </c>
      <c r="L123">
        <v>1.8604870559400697</v>
      </c>
      <c r="M123">
        <v>0.18121187790161095</v>
      </c>
    </row>
    <row r="124" spans="1:13" x14ac:dyDescent="0.2">
      <c r="A124">
        <v>15</v>
      </c>
      <c r="B124">
        <v>5</v>
      </c>
      <c r="C124">
        <v>0</v>
      </c>
      <c r="D124">
        <v>0</v>
      </c>
      <c r="E124">
        <v>0</v>
      </c>
      <c r="F124">
        <v>0.36353755884268868</v>
      </c>
      <c r="G124">
        <v>-5.6972347940228305E-2</v>
      </c>
      <c r="H124">
        <v>-2.2294407327960712</v>
      </c>
      <c r="I124">
        <v>2.4192421146164793E-3</v>
      </c>
      <c r="J124">
        <v>0.67650698563225609</v>
      </c>
      <c r="K124">
        <v>7.9294107456995833E-3</v>
      </c>
      <c r="L124">
        <v>2.2475648258271175</v>
      </c>
      <c r="M124">
        <v>0.22997736307633398</v>
      </c>
    </row>
    <row r="125" spans="1:13" x14ac:dyDescent="0.2">
      <c r="A125">
        <v>18</v>
      </c>
      <c r="B125">
        <v>5</v>
      </c>
      <c r="C125">
        <v>0</v>
      </c>
      <c r="D125">
        <v>0</v>
      </c>
      <c r="E125">
        <v>0</v>
      </c>
      <c r="F125">
        <v>0.55163035281987971</v>
      </c>
      <c r="G125">
        <v>-5.696113208327757E-2</v>
      </c>
      <c r="H125">
        <v>-2.5984390803467106</v>
      </c>
      <c r="I125">
        <v>4.3182000198383787E-3</v>
      </c>
      <c r="J125">
        <v>0.7172702506481976</v>
      </c>
      <c r="K125">
        <v>9.0375173385817253E-3</v>
      </c>
      <c r="L125">
        <v>2.6417255731941163</v>
      </c>
      <c r="M125">
        <v>0.28223555239936887</v>
      </c>
    </row>
    <row r="126" spans="1:13" x14ac:dyDescent="0.2">
      <c r="A126">
        <v>3</v>
      </c>
      <c r="B126">
        <v>5</v>
      </c>
      <c r="C126">
        <v>0</v>
      </c>
      <c r="D126">
        <v>0</v>
      </c>
      <c r="E126">
        <v>0</v>
      </c>
      <c r="F126">
        <v>-1.244184118689425E-2</v>
      </c>
      <c r="G126">
        <v>-4.7149660580241247E-2</v>
      </c>
      <c r="H126">
        <v>-0.77286250802460776</v>
      </c>
      <c r="I126">
        <v>7.0525740867477874E-5</v>
      </c>
      <c r="J126">
        <v>0.53531573297310986</v>
      </c>
      <c r="K126">
        <v>5.8990528070585998E-3</v>
      </c>
      <c r="L126">
        <v>0.77115217116192813</v>
      </c>
      <c r="M126">
        <v>5.6781453340377055E-2</v>
      </c>
    </row>
    <row r="127" spans="1:13" x14ac:dyDescent="0.2">
      <c r="A127">
        <v>6</v>
      </c>
      <c r="B127">
        <v>5</v>
      </c>
      <c r="C127">
        <v>0</v>
      </c>
      <c r="D127">
        <v>0</v>
      </c>
      <c r="E127">
        <v>0</v>
      </c>
      <c r="F127">
        <v>3.1097407134985693E-2</v>
      </c>
      <c r="G127">
        <v>-5.1040282578760213E-2</v>
      </c>
      <c r="H127">
        <v>-1.1291257642886272</v>
      </c>
      <c r="I127">
        <v>1.1886544626932207E-3</v>
      </c>
      <c r="J127">
        <v>0.57099008130640638</v>
      </c>
      <c r="K127">
        <v>6.4517436041181403E-3</v>
      </c>
      <c r="L127">
        <v>1.1261908593889041</v>
      </c>
      <c r="M127">
        <v>9.121574547178378E-2</v>
      </c>
    </row>
    <row r="128" spans="1:13" x14ac:dyDescent="0.2">
      <c r="A128">
        <v>-10</v>
      </c>
      <c r="B128">
        <v>5</v>
      </c>
      <c r="C128">
        <v>0</v>
      </c>
      <c r="D128">
        <v>0</v>
      </c>
      <c r="E128">
        <v>0</v>
      </c>
      <c r="F128">
        <v>-4.9948081335520665E-2</v>
      </c>
      <c r="G128">
        <v>-5.0781022524719055E-2</v>
      </c>
      <c r="H128">
        <v>0.36739139563870138</v>
      </c>
      <c r="I128">
        <v>1.2529484356126138E-2</v>
      </c>
      <c r="J128">
        <v>0.63690731732829309</v>
      </c>
      <c r="K128">
        <v>6.6491395005249922E-3</v>
      </c>
      <c r="L128">
        <v>-0.35313650151309578</v>
      </c>
      <c r="M128">
        <v>0.11698201558860154</v>
      </c>
    </row>
    <row r="129" spans="1:13" x14ac:dyDescent="0.2">
      <c r="A129">
        <v>-3</v>
      </c>
      <c r="B129">
        <v>5</v>
      </c>
      <c r="C129">
        <v>0</v>
      </c>
      <c r="D129">
        <v>0</v>
      </c>
      <c r="E129">
        <v>0</v>
      </c>
      <c r="F129">
        <v>-6.6442545327944177E-2</v>
      </c>
      <c r="G129">
        <v>-4.4139661548338129E-2</v>
      </c>
      <c r="H129">
        <v>-0.11865632733292179</v>
      </c>
      <c r="I129">
        <v>1.1833717698856931E-3</v>
      </c>
      <c r="J129">
        <v>0.50261730802701676</v>
      </c>
      <c r="K129">
        <v>4.2277992011485969E-3</v>
      </c>
      <c r="L129">
        <v>0.12197104710511522</v>
      </c>
      <c r="M129">
        <v>6.3759664211753803E-2</v>
      </c>
    </row>
    <row r="130" spans="1:13" x14ac:dyDescent="0.2">
      <c r="A130">
        <v>0</v>
      </c>
      <c r="B130">
        <v>90</v>
      </c>
      <c r="C130">
        <v>0</v>
      </c>
      <c r="D130">
        <v>0</v>
      </c>
      <c r="E130">
        <v>0</v>
      </c>
      <c r="F130">
        <v>1.7041213729324382E-2</v>
      </c>
      <c r="G130">
        <v>-0.36392368744617631</v>
      </c>
      <c r="H130">
        <v>-3.6261797567294335E-2</v>
      </c>
      <c r="I130">
        <v>-4.0247807343861446E-4</v>
      </c>
      <c r="J130">
        <v>1.072780736646251E-2</v>
      </c>
      <c r="K130">
        <v>4.3191758762539965E-2</v>
      </c>
      <c r="L130">
        <v>3.6261797567294335E-2</v>
      </c>
      <c r="M130">
        <v>0.36392368744617631</v>
      </c>
    </row>
    <row r="131" spans="1:13" x14ac:dyDescent="0.2">
      <c r="A131">
        <v>-90</v>
      </c>
      <c r="B131">
        <v>0</v>
      </c>
      <c r="C131">
        <v>0</v>
      </c>
      <c r="D131">
        <v>0</v>
      </c>
      <c r="E131">
        <v>0</v>
      </c>
      <c r="F131">
        <v>0.15316996570630381</v>
      </c>
      <c r="G131">
        <v>1.1236940653992767E-2</v>
      </c>
      <c r="H131">
        <v>1.8409158950242044</v>
      </c>
      <c r="I131">
        <v>9.0540662991842619E-3</v>
      </c>
      <c r="J131">
        <v>1.0436648502996442</v>
      </c>
      <c r="K131">
        <v>-6.4741679085321576E-4</v>
      </c>
      <c r="L131">
        <v>-0.15316996570630392</v>
      </c>
      <c r="M131">
        <v>1.8409158950242044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referencia</vt:lpstr>
      <vt:lpstr>Aerosonde</vt:lpstr>
      <vt:lpstr>Estimaciones teóricas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DavidT</cp:lastModifiedBy>
  <dcterms:modified xsi:type="dcterms:W3CDTF">2016-01-24T10:56:19Z</dcterms:modified>
</cp:coreProperties>
</file>