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18"/>
  <workbookPr/>
  <mc:AlternateContent xmlns:mc="http://schemas.openxmlformats.org/markup-compatibility/2006">
    <mc:Choice Requires="x15">
      <x15ac:absPath xmlns:x15ac="http://schemas.microsoft.com/office/spreadsheetml/2010/11/ac" url="/Users/edwinmarin/Downloads/MATRIZ  2/"/>
    </mc:Choice>
  </mc:AlternateContent>
  <xr:revisionPtr revIDLastSave="271" documentId="8_{B4756B40-919D-554D-BB35-0B11BEE86390}" xr6:coauthVersionLast="47" xr6:coauthVersionMax="47" xr10:uidLastSave="{7BDB42FE-FC7D-4AFB-8680-A69131D8B02D}"/>
  <bookViews>
    <workbookView xWindow="0" yWindow="0" windowWidth="28800" windowHeight="18000" firstSheet="4" activeTab="3" xr2:uid="{00000000-000D-0000-FFFF-FFFF00000000}"/>
  </bookViews>
  <sheets>
    <sheet name="Torre admin" sheetId="1" r:id="rId1"/>
    <sheet name="Monitor Admin" sheetId="2" r:id="rId2"/>
    <sheet name="DiscoSolido Admin" sheetId="3" r:id="rId3"/>
    <sheet name="Disco duro interno Admin" sheetId="4" r:id="rId4"/>
    <sheet name="Servidor Admin" sheetId="5" r:id="rId5"/>
    <sheet name="ram Admin" sheetId="6" r:id="rId6"/>
    <sheet name="Teclado Admin" sheetId="7" r:id="rId7"/>
    <sheet name="Mause Admin" sheetId="8" r:id="rId8"/>
    <sheet name="Portatil Nosotros" sheetId="9" r:id="rId9"/>
    <sheet name="Monitor Nosotros" sheetId="10" r:id="rId10"/>
    <sheet name=" Disco mecanico Nosotros" sheetId="11" r:id="rId11"/>
    <sheet name=" ram nosotros" sheetId="12" r:id="rId12"/>
    <sheet name=" Servidor Nosotros" sheetId="13" r:id="rId13"/>
    <sheet name="Tarjeta de video nosotros" sheetId="14" r:id="rId14"/>
    <sheet name="Procesador Nosotros" sheetId="15" r:id="rId15"/>
    <sheet name="Teclado nosostros " sheetId="16" r:id="rId16"/>
    <sheet name="Muse nosotros" sheetId="17" r:id="rId17"/>
    <sheet name="software licencia" sheetId="18" r:id="rId18"/>
    <sheet name="licencia visual" sheetId="19" r:id="rId19"/>
    <sheet name="windows 11 licencia" sheetId="20" r:id="rId20"/>
    <sheet name="licencia SQL" sheetId="21" r:id="rId2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25" roundtripDataChecksum="dple+E52BW4gQwl7jwml3EEemBchMV8NJM0dmOZrTAc="/>
    </ext>
  </extLst>
</workbook>
</file>

<file path=xl/calcChain.xml><?xml version="1.0" encoding="utf-8"?>
<calcChain xmlns="http://schemas.openxmlformats.org/spreadsheetml/2006/main">
  <c r="G8" i="4" l="1"/>
  <c r="F8" i="4"/>
  <c r="G9" i="3"/>
  <c r="F9" i="3"/>
  <c r="G8" i="3"/>
  <c r="F8" i="3"/>
  <c r="G10" i="1"/>
  <c r="F10" i="1"/>
  <c r="F8" i="1"/>
  <c r="G8" i="1" s="1"/>
  <c r="G10" i="2"/>
  <c r="F10" i="2"/>
  <c r="G9" i="2"/>
  <c r="G8" i="2"/>
  <c r="F9" i="2"/>
  <c r="F8" i="2"/>
  <c r="G10" i="5"/>
  <c r="F10" i="5"/>
  <c r="H8" i="5"/>
  <c r="G9" i="5"/>
  <c r="G8" i="5"/>
  <c r="F9" i="5"/>
  <c r="F8" i="5"/>
  <c r="L9" i="14"/>
  <c r="J10" i="19"/>
  <c r="G11" i="18"/>
  <c r="J10" i="18"/>
  <c r="F10" i="7"/>
  <c r="G10" i="7"/>
  <c r="H10" i="7"/>
  <c r="J10" i="7"/>
  <c r="D10" i="7"/>
  <c r="F8" i="6"/>
  <c r="G8" i="6"/>
  <c r="H8" i="6"/>
  <c r="F10" i="4"/>
  <c r="G10" i="4"/>
  <c r="H10" i="4"/>
  <c r="D10" i="4"/>
  <c r="G10" i="3"/>
  <c r="H10" i="3"/>
  <c r="F10" i="3"/>
  <c r="D10" i="3"/>
  <c r="H8" i="2"/>
</calcChain>
</file>

<file path=xl/sharedStrings.xml><?xml version="1.0" encoding="utf-8"?>
<sst xmlns="http://schemas.openxmlformats.org/spreadsheetml/2006/main" count="418" uniqueCount="65">
  <si>
    <t>CUADRO DE COTIZACIONES</t>
  </si>
  <si>
    <t xml:space="preserve">Cuadro Comparativo de Cotizaciones </t>
  </si>
  <si>
    <t xml:space="preserve">Presupuestos (a)
</t>
  </si>
  <si>
    <r>
      <rPr>
        <b/>
        <sz val="10"/>
        <color theme="1"/>
        <rFont val="Trebuchet MS"/>
        <family val="2"/>
      </rPr>
      <t>Empresa</t>
    </r>
    <r>
      <rPr>
        <i/>
        <sz val="8"/>
        <color theme="1"/>
        <rFont val="Trebuchet MS"/>
        <family val="2"/>
      </rPr>
      <t xml:space="preserve">
(Nombre fiscal de la empresa)</t>
    </r>
  </si>
  <si>
    <r>
      <rPr>
        <b/>
        <sz val="10"/>
        <color theme="1"/>
        <rFont val="Trebuchet MS"/>
        <family val="2"/>
      </rPr>
      <t>Nº de CUIT, Dirección, Teléfono</t>
    </r>
    <r>
      <rPr>
        <i/>
        <sz val="10"/>
        <color theme="1"/>
        <rFont val="Trebuchet MS"/>
        <family val="2"/>
      </rPr>
      <t xml:space="preserve">
</t>
    </r>
    <r>
      <rPr>
        <i/>
        <sz val="8"/>
        <color theme="1"/>
        <rFont val="Trebuchet MS"/>
        <family val="2"/>
      </rPr>
      <t>(Datos de la empresa)</t>
    </r>
  </si>
  <si>
    <r>
      <rPr>
        <b/>
        <sz val="10"/>
        <color theme="1"/>
        <rFont val="Trebuchet MS"/>
        <family val="2"/>
      </rPr>
      <t>Descripción del
bien/ servicio (b)</t>
    </r>
    <r>
      <rPr>
        <i/>
        <sz val="10"/>
        <color theme="1"/>
        <rFont val="Trebuchet MS"/>
        <family val="2"/>
      </rPr>
      <t xml:space="preserve">
</t>
    </r>
    <r>
      <rPr>
        <i/>
        <sz val="8"/>
        <color theme="1"/>
        <rFont val="Trebuchet MS"/>
        <family val="2"/>
      </rPr>
      <t>Características de los bienes/ servicios</t>
    </r>
  </si>
  <si>
    <r>
      <rPr>
        <b/>
        <sz val="10"/>
        <color theme="1"/>
        <rFont val="Trebuchet MS"/>
        <family val="2"/>
      </rPr>
      <t xml:space="preserve">Importe Unitario
</t>
    </r>
    <r>
      <rPr>
        <i/>
        <sz val="8"/>
        <color theme="1"/>
        <rFont val="Trebuchet MS"/>
        <family val="2"/>
      </rPr>
      <t>(moneda nacional)</t>
    </r>
  </si>
  <si>
    <r>
      <rPr>
        <b/>
        <u/>
        <sz val="10"/>
        <color theme="1"/>
        <rFont val="Trebuchet MS"/>
        <family val="2"/>
      </rPr>
      <t>Importe Total</t>
    </r>
    <r>
      <rPr>
        <b/>
        <u/>
        <sz val="10"/>
        <color theme="1"/>
        <rFont val="Trebuchet MS"/>
        <family val="2"/>
      </rPr>
      <t xml:space="preserve">
 IVA incluido
</t>
    </r>
    <r>
      <rPr>
        <i/>
        <u/>
        <sz val="8"/>
        <color theme="1"/>
        <rFont val="Trebuchet MS"/>
        <family val="2"/>
      </rPr>
      <t>(moneda nacional)</t>
    </r>
  </si>
  <si>
    <r>
      <rPr>
        <b/>
        <sz val="10"/>
        <color theme="1"/>
        <rFont val="Arial"/>
        <family val="2"/>
      </rPr>
      <t xml:space="preserve">Importe Total
</t>
    </r>
    <r>
      <rPr>
        <i/>
        <sz val="8"/>
        <color theme="1"/>
        <rFont val="Arial"/>
        <family val="2"/>
      </rPr>
      <t>(moneda extranjera)</t>
    </r>
  </si>
  <si>
    <t>Tipo de cambio</t>
  </si>
  <si>
    <r>
      <rPr>
        <b/>
        <sz val="10"/>
        <color theme="1"/>
        <rFont val="Trebuchet MS"/>
        <family val="2"/>
      </rPr>
      <t xml:space="preserve">Forma de Pago 
</t>
    </r>
    <r>
      <rPr>
        <i/>
        <sz val="8"/>
        <color theme="1"/>
        <rFont val="Trebuchet MS"/>
        <family val="2"/>
      </rPr>
      <t>(Contado o Cheque)</t>
    </r>
  </si>
  <si>
    <r>
      <rPr>
        <b/>
        <sz val="10"/>
        <color theme="1"/>
        <rFont val="Trebuchet MS"/>
        <family val="2"/>
      </rPr>
      <t xml:space="preserve">Observaciones </t>
    </r>
    <r>
      <rPr>
        <i/>
        <sz val="10"/>
        <color theme="1"/>
        <rFont val="Trebuchet MS"/>
        <family val="2"/>
      </rPr>
      <t xml:space="preserve">
</t>
    </r>
    <r>
      <rPr>
        <i/>
        <sz val="8"/>
        <color theme="1"/>
        <rFont val="Trebuchet MS"/>
        <family val="2"/>
      </rPr>
      <t>(se debe incluir toda aquella característica que no ha sido posible incluir anteriormente)</t>
    </r>
  </si>
  <si>
    <t>Nº 1</t>
  </si>
  <si>
    <t xml:space="preserve">Mercado Libre </t>
  </si>
  <si>
    <t>https://articulo.mercadolibre.com.co/MCO-907230610-torre-gamer-rgb-amd-ryzen-5-5600g-16gb-ssd-240-pd-_JM#position=17&amp;search_layout=stack&amp;type=item&amp;tracking_id=8b9aaf31-515d-433e-b805-e3bef905502b</t>
  </si>
  <si>
    <t>Torre Gamer Rgb Amd Ryzen 5 5600g + 16gb + Ssd 240</t>
  </si>
  <si>
    <t>contado</t>
  </si>
  <si>
    <t xml:space="preserve">Nº2 </t>
  </si>
  <si>
    <t>Tecnolosys</t>
  </si>
  <si>
    <t>https://www.tecnolosyscolombia.com/MCO-2200421772-torre-gamer-rgb-amd-ryzen-5-5600g-16gb-ram-ssd-nvme-500gb-_JM?gad_source=1&amp;gclid=EAIaIQobChMIxebvwffqhQMVkYJaBR1LzAQFEAYYBCABEgJHxfD_BwE</t>
  </si>
  <si>
    <t>Torre Gamer Rgb Amd Ryzen 5-5600g +16gb Ram +ssd Nvme 500gb</t>
  </si>
  <si>
    <t>Nº 3</t>
  </si>
  <si>
    <t xml:space="preserve">Power Deaal </t>
  </si>
  <si>
    <t>https://powerdeal.com.co/collections/pc-gamer-ensamblados/products/torre-gamer-rgb-athlon-3000g-a320m-8gb-ssd-240gb</t>
  </si>
  <si>
    <t>CPU GAMER GHOST RYZEN 5 4600G</t>
  </si>
  <si>
    <r>
      <rPr>
        <b/>
        <sz val="10"/>
        <color theme="1"/>
        <rFont val="Arial"/>
        <family val="2"/>
      </rPr>
      <t xml:space="preserve">(a) Se deben presentar tres (3) presupuestos cuando:   
   </t>
    </r>
    <r>
      <rPr>
        <sz val="10"/>
        <color theme="1"/>
        <rFont val="Arial"/>
        <family val="2"/>
      </rPr>
      <t>El valor del gasto supere el monto de pesos un mil ($ 1.000,00). 
     Se pueden presentar al menos tres (3)</t>
    </r>
    <r>
      <rPr>
        <sz val="10"/>
        <color theme="1"/>
        <rFont val="Arial"/>
        <family val="2"/>
      </rPr>
      <t xml:space="preserve"> solicitudes de cotización (del bien o servicio a contratar) cursadas</t>
    </r>
    <r>
      <rPr>
        <sz val="10"/>
        <color theme="1"/>
        <rFont val="Arial"/>
        <family val="2"/>
      </rPr>
      <t xml:space="preserve"> a tres o más empresas oferentes.
     L</t>
    </r>
    <r>
      <rPr>
        <sz val="10"/>
        <color theme="1"/>
        <rFont val="Arial"/>
        <family val="2"/>
      </rPr>
      <t xml:space="preserve">a selección del proveedor se hará con el criterio del más bajo precio.
     </t>
    </r>
    <r>
      <rPr>
        <b/>
        <sz val="10"/>
        <color theme="1"/>
        <rFont val="Arial"/>
        <family val="2"/>
      </rPr>
      <t>En caso de no contar con tres (3) presupuestos, o no poder seleccionar al proveedor que ofrece menor precio, presentar este cuadro una nota de justificación siguiendo las pautas del ítem    (XX)</t>
    </r>
    <r>
      <rPr>
        <sz val="10"/>
        <color theme="1"/>
        <rFont val="Arial"/>
        <family val="2"/>
      </rPr>
      <t xml:space="preserve">
</t>
    </r>
  </si>
  <si>
    <r>
      <rPr>
        <b/>
        <sz val="10"/>
        <color theme="1"/>
        <rFont val="Arial"/>
        <family val="2"/>
      </rPr>
      <t>(b) Ejemplos:</t>
    </r>
    <r>
      <rPr>
        <sz val="10"/>
        <color theme="1"/>
        <rFont val="Arial"/>
        <family val="2"/>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</si>
  <si>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t>Mercado libre</t>
  </si>
  <si>
    <t xml:space="preserve">https://www.mercadolibre.com.co/monitor-curvo-27-fhd-diseno-sin-bordes-color-black-100v240v/p/MCO17431651?pdp_filters=category%3AMCO1656&amp;quantity=3
</t>
  </si>
  <si>
    <t>Monitor Curvo 27 Fhd Diseño Sin Bordes Color Black 100V/240V</t>
  </si>
  <si>
    <t>Jumbo</t>
  </si>
  <si>
    <t>https://www.tiendasjumbo.co/monitor-lg-24mk430h-b-24---led-fhd-ips-freesync-20095087/p</t>
  </si>
  <si>
    <t>Monitor LG 24MK430H-B 24"- LED FHD IPS Freesync</t>
  </si>
  <si>
    <t>Samsung</t>
  </si>
  <si>
    <t>https://www.samsung.com/co/monitors/gaming/odyssey-g5-g55c-32-inch-165hz-curved-qhd-ls32cg550enxza/</t>
  </si>
  <si>
    <t>Monitor 32 Odyssey CG550 QHD Tasa de refresco de 165Hz y Tiempo de respuesta de 1 ms</t>
  </si>
  <si>
    <t xml:space="preserve">contado </t>
  </si>
  <si>
    <t>Mpcstore</t>
  </si>
  <si>
    <t>https://mpcstore.co/disco-solido-ssd-patriot-240gb-burst-elite-25-sata-iii</t>
  </si>
  <si>
    <t>Disco duro solido Patriot 240gb SATA III 2.5"</t>
  </si>
  <si>
    <t>Mercado LIbre</t>
  </si>
  <si>
    <t>https://www.mercadolibre.com.co/disco-solido-ssd-interno-kingston-sa400s37240gb-negro/p/MCO19035706?pdp_filters=category:MCO1672#searchVariation=MCO19035706&amp;position=6&amp;search_layout=stack&amp;type=product&amp;tracking_id=1cfb60f2-2293-4aff-9143-6187993e0017</t>
  </si>
  <si>
    <t>Disco sólido SSD interno Kingston SA400S37/240GB Negro</t>
  </si>
  <si>
    <t>HI TECH</t>
  </si>
  <si>
    <t>152 #96-90 Suba Bogotá D.C
3008921440</t>
  </si>
  <si>
    <t>https://www.mercadolibre.com.co/disco-duro-interno-western-digital-wd-black-wd10spsx-1tb/p/MCO17439273?pdp_filters=category:MCO1672#searchVariation=MCO17439273&amp;position=8&amp;search_layout=stack&amp;type=product&amp;tracking_id=0fc841a4-5d0d-4678-a663-d94e3aa0734f</t>
  </si>
  <si>
    <t>Disco duro interno Western Digital WD Black WD10SPSX 1TB</t>
  </si>
  <si>
    <t>Systestore</t>
  </si>
  <si>
    <t>(314) 251 26 38</t>
  </si>
  <si>
    <t xml:space="preserve">
Mercado libre </t>
  </si>
  <si>
    <t xml:space="preserve">https://articulo.mercadolibre.com.co/MCO-1294185577-poweredge-t150-tower-server-intel-xeon-e-2336g16gb2tb-_JM#position=8&amp;search_layout=stack&amp;type=item&amp;tracking_id=6ce23d24-4588-4653-bb99-db7e1509e5aa
</t>
  </si>
  <si>
    <t>Poweredge T150 - Tower Server/ Intel Xeon E-2336g/16gb/2tb</t>
  </si>
  <si>
    <t>Lasus</t>
  </si>
  <si>
    <t>https://lasus.com.co/es/poweredge-t350-tower-serverintel-xeon-e-237816gb2tb-sata-hdd35-8-hpperc-h755idrac9-basic3-</t>
  </si>
  <si>
    <t>Servidor Torre Dell PowerEdge T350 - Intel Xeon E-2378/16GB/2TB HDD SATA/3.5-8 HP</t>
  </si>
  <si>
    <t>https://lasus.com.co/es/servidor-thinksystem-sr650-v2-intel-xeon-s-4314-16c-1x32gb1x750w</t>
  </si>
  <si>
    <t>Potente Servidor Lenovo ThinkSystem SR650 V2 4314 de 16C 32GB</t>
  </si>
  <si>
    <t>Speed logic</t>
  </si>
  <si>
    <t>Calle 77 # 16-20 Of. 311 Ed. El Lago, Barrio El Lago
3123823236</t>
  </si>
  <si>
    <t>Memoria Ram Kingston Fury
 Beast  Rgb Ddr4 32gb 
3200mt/s  Cl16</t>
  </si>
  <si>
    <t>Panamericana</t>
  </si>
  <si>
    <t xml:space="preserve">(601) 364 9000
Calle 12 # 34 - 30, Bogotá D.C.
</t>
  </si>
  <si>
    <r>
      <rPr>
        <b/>
        <sz val="10"/>
        <color theme="1"/>
        <rFont val="Arial"/>
        <family val="2"/>
      </rPr>
      <t xml:space="preserve">Importe Total
</t>
    </r>
    <r>
      <rPr>
        <b/>
        <i/>
        <sz val="8"/>
        <color theme="1"/>
        <rFont val="Arial"/>
        <family val="2"/>
      </rPr>
      <t>(moneda extranjera)</t>
    </r>
  </si>
  <si>
    <t xml:space="preserve">M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</si>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</sst>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0\ &quot;€&quot;;[Red]\-#,##0\ &quot;€&quot;"/>
    <numFmt numFmtId="165" formatCode="#,##0\ [$€-1];[Red]\-#,##0\ [$€-1]"/>
    <numFmt numFmtId="166" formatCode="&quot;$&quot;#,##0.00"/>
    <numFmt numFmtId="167" formatCode="#,##0&quot;€&quot;"/>
    <numFmt numFmtId="168" formatCode="_-[$€-2]\ * #,##0.00_-;\-[$€-2]\ * #,##0.00_-;_-[$€-2]\ * &quot;-&quot;??_-;_-@"/>
    <numFmt numFmtId="169" formatCode="_-[$$-409]* #,##0.00_ ;_-[$$-409]* \-#,##0.00\ ;_-[$$-409]* &quot;-&quot;??_ ;_-@_ "/>
  </numFmts>
  <fonts count="33">
    <font>
      <sz val="10"/>
      <color rgb="FF000000"/>
      <name val="Arial"/>
      <scheme val="minor"/>
    </font>
    <font>
      <sz val="10"/>
      <color theme="1"/>
      <name val="Arial"/>
      <family val="2"/>
    </font>
    <font>
      <b/>
      <sz val="12"/>
      <color theme="1"/>
      <name val="Arial"/>
      <family val="2"/>
    </font>
    <font>
      <sz val="10"/>
      <name val="Arial"/>
      <family val="2"/>
    </font>
    <font>
      <b/>
      <sz val="10"/>
      <color theme="1"/>
      <name val="Arial"/>
      <family val="2"/>
    </font>
    <font>
      <b/>
      <sz val="10"/>
      <color theme="1"/>
      <name val="Trebuchet MS"/>
      <family val="2"/>
    </font>
    <font>
      <b/>
      <u/>
      <sz val="10"/>
      <color theme="1"/>
      <name val="Trebuchet MS"/>
      <family val="2"/>
    </font>
    <font>
      <i/>
      <sz val="10"/>
      <color theme="1"/>
      <name val="Arial"/>
      <family val="2"/>
    </font>
    <font>
      <sz val="10"/>
      <color theme="1"/>
      <name val="Trebuchet MS"/>
      <family val="2"/>
    </font>
    <font>
      <u/>
      <sz val="10"/>
      <color rgb="FF000000"/>
      <name val="Trebuchet MS"/>
      <family val="2"/>
    </font>
    <font>
      <u/>
      <sz val="10"/>
      <color theme="1"/>
      <name val="Trebuchet MS"/>
      <family val="2"/>
    </font>
    <font>
      <sz val="10"/>
      <color rgb="FF000000"/>
      <name val="Arial"/>
      <family val="2"/>
    </font>
    <font>
      <sz val="10"/>
      <color rgb="FF231F20"/>
      <name val="Trebuchet MS"/>
      <family val="2"/>
    </font>
    <font>
      <u/>
      <sz val="10"/>
      <color theme="10"/>
      <name val="Arial"/>
      <family val="2"/>
    </font>
    <font>
      <sz val="12"/>
      <color rgb="FF333333"/>
      <name val="Arial"/>
      <family val="2"/>
    </font>
    <font>
      <sz val="10"/>
      <color theme="1"/>
      <name val="Arial Narrow"/>
      <family val="2"/>
    </font>
    <font>
      <u/>
      <sz val="10"/>
      <color rgb="FF0000FF"/>
      <name val="Trebuchet MS"/>
      <family val="2"/>
    </font>
    <font>
      <sz val="10"/>
      <color rgb="FF000000"/>
      <name val="Trebuchet MS"/>
      <family val="2"/>
    </font>
    <font>
      <sz val="12"/>
      <color theme="1"/>
      <name val="Trebuchet MS"/>
      <family val="2"/>
    </font>
    <font>
      <u/>
      <sz val="10"/>
      <color rgb="FF0000FF"/>
      <name val="Arial"/>
      <family val="2"/>
    </font>
    <font>
      <u/>
      <sz val="10"/>
      <color rgb="FF000000"/>
      <name val="Arial"/>
      <family val="2"/>
    </font>
    <font>
      <sz val="11"/>
      <color rgb="FF000000"/>
      <name val="Arial"/>
      <family val="2"/>
    </font>
    <font>
      <sz val="10"/>
      <color theme="1"/>
      <name val="Arial"/>
      <family val="2"/>
      <scheme val="minor"/>
    </font>
    <font>
      <sz val="11"/>
      <color rgb="FF000000"/>
      <name val="Aptos Narrow"/>
    </font>
    <font>
      <b/>
      <sz val="11"/>
      <color rgb="FF777777"/>
      <name val="Roboto"/>
    </font>
    <font>
      <sz val="11"/>
      <color rgb="FF000000"/>
      <name val="Roboto"/>
    </font>
    <font>
      <i/>
      <sz val="8"/>
      <color theme="1"/>
      <name val="Trebuchet MS"/>
      <family val="2"/>
    </font>
    <font>
      <i/>
      <sz val="10"/>
      <color theme="1"/>
      <name val="Trebuchet MS"/>
      <family val="2"/>
    </font>
    <font>
      <i/>
      <u/>
      <sz val="8"/>
      <color theme="1"/>
      <name val="Trebuchet MS"/>
      <family val="2"/>
    </font>
    <font>
      <i/>
      <sz val="8"/>
      <color theme="1"/>
      <name val="Arial"/>
      <family val="2"/>
    </font>
    <font>
      <b/>
      <i/>
      <sz val="8"/>
      <color theme="1"/>
      <name val="Arial"/>
      <family val="2"/>
    </font>
    <font>
      <u/>
      <sz val="10"/>
      <color theme="10"/>
      <name val="Arial"/>
      <scheme val="minor"/>
    </font>
    <font>
      <sz val="10"/>
      <color rgb="FF000000"/>
      <name val="Trebuchet MS"/>
    </font>
  </fonts>
  <fills count="8">
    <fill>
      <patternFill patternType="none"/>
    </fill>
    <fill>
      <patternFill patternType="gray125"/>
    </fill>
    <fill>
      <patternFill patternType="solid">
        <fgColor rgb="FFC0C0C0"/>
        <bgColor rgb="FFC0C0C0"/>
      </patternFill>
    </fill>
    <fill>
      <patternFill patternType="solid">
        <fgColor rgb="FFFFFF99"/>
        <bgColor rgb="FFFFFF99"/>
      </patternFill>
    </fill>
    <fill>
      <patternFill patternType="solid">
        <fgColor rgb="FFFFCC00"/>
        <bgColor rgb="FFFFCC00"/>
      </patternFill>
    </fill>
    <fill>
      <patternFill patternType="solid">
        <fgColor rgb="FFCCFFCC"/>
        <bgColor rgb="FFCCFFCC"/>
      </patternFill>
    </fill>
    <fill>
      <patternFill patternType="solid">
        <fgColor rgb="FFFFFFFF"/>
        <bgColor rgb="FFFFFFFF"/>
      </patternFill>
    </fill>
    <fill>
      <patternFill patternType="solid">
        <fgColor rgb="FFF8F8F8"/>
        <bgColor rgb="FFF8F8F8"/>
      </patternFill>
    </fill>
  </fills>
  <borders count="7">
    <border>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top/>
      <bottom/>
      <diagonal/>
    </border>
  </borders>
  <cellStyleXfs count="2">
    <xf numFmtId="0" fontId="0" fillId="0" borderId="0"/>
    <xf numFmtId="0" fontId="31" fillId="0" borderId="0" applyNumberFormat="0" applyFill="0" applyBorder="0" applyAlignment="0" applyProtection="0"/>
  </cellStyleXfs>
  <cellXfs count="79">
    <xf numFmtId="0" fontId="0" fillId="0" borderId="0" xfId="0"/>
    <xf numFmtId="0" fontId="1" fillId="0" borderId="0" xfId="0" applyFont="1"/>
    <xf numFmtId="0" fontId="4" fillId="3" borderId="3" xfId="0" applyFont="1" applyFill="1" applyBorder="1" applyAlignment="1">
      <alignment horizontal="center" vertical="center" wrapText="1"/>
    </xf>
    <xf numFmtId="0" fontId="5" fillId="0" borderId="3" xfId="0" applyFont="1" applyBorder="1" applyAlignment="1">
      <alignment horizontal="center" vertical="center" wrapText="1"/>
    </xf>
    <xf numFmtId="0" fontId="6" fillId="4" borderId="3"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7" fillId="0" borderId="0" xfId="0" applyFont="1" applyAlignment="1">
      <alignment horizontal="center" vertical="center"/>
    </xf>
    <xf numFmtId="0" fontId="4" fillId="0" borderId="3" xfId="0" applyFont="1" applyBorder="1" applyAlignment="1">
      <alignment horizontal="center" vertical="center"/>
    </xf>
    <xf numFmtId="0" fontId="8" fillId="0" borderId="3" xfId="0" applyFont="1" applyBorder="1" applyAlignment="1">
      <alignment horizontal="center" vertical="top" wrapText="1"/>
    </xf>
    <xf numFmtId="0" fontId="9" fillId="0" borderId="0" xfId="0" applyFont="1" applyAlignment="1">
      <alignment horizontal="center" vertical="top" wrapText="1"/>
    </xf>
    <xf numFmtId="2" fontId="8" fillId="0" borderId="3" xfId="0" applyNumberFormat="1" applyFont="1" applyBorder="1" applyAlignment="1">
      <alignment horizontal="center" vertical="top" wrapText="1"/>
    </xf>
    <xf numFmtId="3" fontId="8" fillId="0" borderId="3" xfId="0" applyNumberFormat="1" applyFont="1" applyBorder="1" applyAlignment="1">
      <alignment horizontal="center" vertical="top" wrapText="1"/>
    </xf>
    <xf numFmtId="0" fontId="11" fillId="0" borderId="0" xfId="0" applyFont="1"/>
    <xf numFmtId="0" fontId="12" fillId="0" borderId="0" xfId="0" applyFont="1" applyAlignment="1">
      <alignment horizontal="center" vertical="top"/>
    </xf>
    <xf numFmtId="165" fontId="14" fillId="0" borderId="0" xfId="0" applyNumberFormat="1" applyFont="1"/>
    <xf numFmtId="4" fontId="8" fillId="0" borderId="3" xfId="0" applyNumberFormat="1" applyFont="1" applyBorder="1" applyAlignment="1">
      <alignment horizontal="center" vertical="top" wrapText="1"/>
    </xf>
    <xf numFmtId="0" fontId="1" fillId="0" borderId="3" xfId="0" applyFont="1" applyBorder="1"/>
    <xf numFmtId="0" fontId="8" fillId="0" borderId="3" xfId="0" applyFont="1" applyBorder="1" applyAlignment="1">
      <alignment horizontal="left" vertical="top" wrapText="1"/>
    </xf>
    <xf numFmtId="0" fontId="15" fillId="0" borderId="0" xfId="0" applyFont="1" applyAlignment="1">
      <alignment horizontal="center" vertical="center" wrapText="1"/>
    </xf>
    <xf numFmtId="0" fontId="16" fillId="0" borderId="3" xfId="0" applyFont="1" applyBorder="1" applyAlignment="1">
      <alignment horizontal="center" vertical="top" wrapText="1"/>
    </xf>
    <xf numFmtId="0" fontId="17" fillId="6" borderId="6" xfId="0" applyFont="1" applyFill="1" applyBorder="1"/>
    <xf numFmtId="0" fontId="18" fillId="0" borderId="3" xfId="0" applyFont="1" applyBorder="1" applyAlignment="1">
      <alignment horizontal="center" vertical="top" wrapText="1"/>
    </xf>
    <xf numFmtId="0" fontId="17" fillId="0" borderId="3" xfId="0" applyFont="1" applyBorder="1" applyAlignment="1">
      <alignment horizontal="center" vertical="top" wrapText="1"/>
    </xf>
    <xf numFmtId="166" fontId="17" fillId="0" borderId="0" xfId="0" applyNumberFormat="1" applyFont="1" applyAlignment="1">
      <alignment horizontal="center" vertical="top"/>
    </xf>
    <xf numFmtId="2" fontId="17" fillId="0" borderId="3" xfId="0" applyNumberFormat="1" applyFont="1" applyBorder="1" applyAlignment="1">
      <alignment horizontal="center" vertical="top" wrapText="1"/>
    </xf>
    <xf numFmtId="3" fontId="17" fillId="0" borderId="3" xfId="0" applyNumberFormat="1" applyFont="1" applyBorder="1" applyAlignment="1">
      <alignment horizontal="center" vertical="top" wrapText="1"/>
    </xf>
    <xf numFmtId="0" fontId="17" fillId="0" borderId="3" xfId="0" applyFont="1" applyBorder="1" applyAlignment="1">
      <alignment horizontal="center" vertical="top"/>
    </xf>
    <xf numFmtId="0" fontId="17" fillId="0" borderId="0" xfId="0" applyFont="1" applyAlignment="1">
      <alignment horizontal="center" vertical="top" wrapText="1"/>
    </xf>
    <xf numFmtId="166" fontId="17" fillId="0" borderId="3" xfId="0" applyNumberFormat="1" applyFont="1" applyBorder="1" applyAlignment="1">
      <alignment horizontal="center" vertical="top"/>
    </xf>
    <xf numFmtId="3" fontId="17" fillId="0" borderId="3" xfId="0" applyNumberFormat="1" applyFont="1" applyBorder="1" applyAlignment="1">
      <alignment horizontal="center" vertical="top"/>
    </xf>
    <xf numFmtId="3" fontId="17" fillId="0" borderId="0" xfId="0" applyNumberFormat="1" applyFont="1" applyAlignment="1">
      <alignment horizontal="center" vertical="top"/>
    </xf>
    <xf numFmtId="0" fontId="12" fillId="0" borderId="0" xfId="0" applyFont="1" applyAlignment="1">
      <alignment vertical="top" wrapText="1"/>
    </xf>
    <xf numFmtId="0" fontId="12" fillId="0" borderId="3" xfId="0" applyFont="1" applyBorder="1" applyAlignment="1">
      <alignment vertical="top" wrapText="1"/>
    </xf>
    <xf numFmtId="0" fontId="19" fillId="0" borderId="0" xfId="0" applyFont="1"/>
    <xf numFmtId="6" fontId="8" fillId="0" borderId="3" xfId="0" applyNumberFormat="1" applyFont="1" applyBorder="1" applyAlignment="1">
      <alignment horizontal="center" vertical="top" wrapText="1"/>
    </xf>
    <xf numFmtId="9" fontId="8" fillId="0" borderId="3" xfId="0" applyNumberFormat="1" applyFont="1" applyBorder="1" applyAlignment="1">
      <alignment horizontal="center" vertical="top" wrapText="1"/>
    </xf>
    <xf numFmtId="0" fontId="20" fillId="0" borderId="3" xfId="0" applyFont="1" applyBorder="1" applyAlignment="1">
      <alignment horizontal="center" vertical="top" wrapText="1"/>
    </xf>
    <xf numFmtId="0" fontId="12" fillId="0" borderId="0" xfId="0" applyFont="1" applyAlignment="1">
      <alignment vertical="top"/>
    </xf>
    <xf numFmtId="0" fontId="12" fillId="0" borderId="3" xfId="0" applyFont="1" applyBorder="1" applyAlignment="1">
      <alignment vertical="top"/>
    </xf>
    <xf numFmtId="0" fontId="21" fillId="0" borderId="0" xfId="0" applyFont="1" applyAlignment="1">
      <alignment horizontal="center" vertical="top"/>
    </xf>
    <xf numFmtId="0" fontId="11" fillId="0" borderId="0" xfId="0" applyFont="1" applyAlignment="1">
      <alignment horizontal="center" vertical="top"/>
    </xf>
    <xf numFmtId="0" fontId="22" fillId="0" borderId="0" xfId="0" applyFont="1"/>
    <xf numFmtId="167" fontId="8" fillId="0" borderId="3" xfId="0" applyNumberFormat="1" applyFont="1" applyBorder="1" applyAlignment="1">
      <alignment horizontal="center" vertical="top" wrapText="1"/>
    </xf>
    <xf numFmtId="168" fontId="23" fillId="0" borderId="0" xfId="0" applyNumberFormat="1" applyFont="1"/>
    <xf numFmtId="0" fontId="24" fillId="7" borderId="3" xfId="0" applyFont="1" applyFill="1" applyBorder="1" applyAlignment="1">
      <alignment horizontal="left"/>
    </xf>
    <xf numFmtId="0" fontId="25" fillId="0" borderId="3" xfId="0" applyFont="1" applyBorder="1" applyAlignment="1">
      <alignment horizontal="center" vertical="top"/>
    </xf>
    <xf numFmtId="0" fontId="12" fillId="0" borderId="0" xfId="0" applyFont="1" applyAlignment="1">
      <alignment horizontal="center" vertical="center"/>
    </xf>
    <xf numFmtId="0" fontId="0" fillId="0" borderId="0" xfId="0" applyAlignment="1">
      <alignment horizontal="center" vertical="top" wrapText="1"/>
    </xf>
    <xf numFmtId="0" fontId="31" fillId="0" borderId="3" xfId="1" applyBorder="1" applyAlignment="1">
      <alignment horizontal="center" vertical="top" wrapText="1"/>
    </xf>
    <xf numFmtId="3" fontId="0" fillId="0" borderId="0" xfId="0" applyNumberFormat="1" applyAlignment="1">
      <alignment horizontal="center" vertical="top" wrapText="1"/>
    </xf>
    <xf numFmtId="0" fontId="0" fillId="0" borderId="0" xfId="0" applyAlignment="1">
      <alignment horizontal="center" vertical="top"/>
    </xf>
    <xf numFmtId="0" fontId="9" fillId="0" borderId="3" xfId="0" applyFont="1" applyBorder="1" applyAlignment="1">
      <alignment horizontal="center" vertical="top" wrapText="1"/>
    </xf>
    <xf numFmtId="0" fontId="16" fillId="0" borderId="3" xfId="0" applyFont="1" applyBorder="1" applyAlignment="1">
      <alignment horizontal="center" vertical="top"/>
    </xf>
    <xf numFmtId="0" fontId="16" fillId="0" borderId="3" xfId="0" applyFont="1" applyBorder="1" applyAlignment="1">
      <alignment horizontal="left" vertical="top" wrapText="1"/>
    </xf>
    <xf numFmtId="0" fontId="9" fillId="0" borderId="3" xfId="0" applyFont="1" applyBorder="1" applyAlignment="1">
      <alignment horizontal="left" vertical="top" wrapText="1"/>
    </xf>
    <xf numFmtId="0" fontId="9" fillId="0" borderId="0" xfId="0" applyFont="1" applyAlignment="1">
      <alignment horizontal="center" vertical="top"/>
    </xf>
    <xf numFmtId="0" fontId="13" fillId="0" borderId="3" xfId="0" applyFont="1" applyBorder="1" applyAlignment="1">
      <alignment horizontal="center" vertical="top" wrapText="1"/>
    </xf>
    <xf numFmtId="0" fontId="10" fillId="0" borderId="3" xfId="0" applyFont="1" applyBorder="1" applyAlignment="1">
      <alignment horizontal="center" vertical="top" wrapText="1"/>
    </xf>
    <xf numFmtId="0" fontId="2" fillId="0" borderId="0" xfId="0" applyFont="1" applyAlignment="1">
      <alignment horizontal="center" vertical="center"/>
    </xf>
    <xf numFmtId="0" fontId="2" fillId="2" borderId="4" xfId="0" applyFont="1" applyFill="1" applyBorder="1" applyAlignment="1">
      <alignment horizontal="center" vertical="center" wrapText="1"/>
    </xf>
    <xf numFmtId="0" fontId="4" fillId="0" borderId="4" xfId="0" applyFont="1" applyBorder="1" applyAlignment="1">
      <alignment horizontal="left" vertical="center" wrapText="1"/>
    </xf>
    <xf numFmtId="0" fontId="2" fillId="0" borderId="4" xfId="0" applyFont="1" applyBorder="1" applyAlignment="1">
      <alignment horizontal="center" vertical="center" wrapText="1"/>
    </xf>
    <xf numFmtId="0" fontId="8" fillId="0" borderId="3" xfId="0" applyFont="1" applyBorder="1" applyAlignment="1">
      <alignment horizontal="center" vertical="center" wrapText="1"/>
    </xf>
    <xf numFmtId="0" fontId="0" fillId="0" borderId="0" xfId="0" applyFont="1" applyAlignment="1">
      <alignment horizontal="center" wrapText="1"/>
    </xf>
    <xf numFmtId="0" fontId="0" fillId="0" borderId="0" xfId="0" applyFont="1" applyAlignment="1">
      <alignment horizontal="center" vertical="top" wrapText="1"/>
    </xf>
    <xf numFmtId="0" fontId="0" fillId="0" borderId="0" xfId="0" applyFont="1" applyAlignment="1">
      <alignment horizontal="center" vertical="center" wrapText="1"/>
    </xf>
    <xf numFmtId="0" fontId="31" fillId="6" borderId="6" xfId="1" applyFill="1" applyBorder="1" applyAlignment="1">
      <alignment vertical="center" wrapText="1"/>
    </xf>
    <xf numFmtId="3" fontId="0" fillId="0" borderId="0" xfId="0" applyNumberFormat="1" applyAlignment="1">
      <alignment horizontal="center" vertical="top"/>
    </xf>
    <xf numFmtId="0" fontId="18" fillId="0" borderId="3" xfId="0" applyFont="1" applyBorder="1" applyAlignment="1">
      <alignment horizontal="center" vertical="center" wrapText="1"/>
    </xf>
    <xf numFmtId="0" fontId="31" fillId="0" borderId="5" xfId="1" applyBorder="1" applyAlignment="1">
      <alignment horizontal="center" vertical="top" wrapText="1"/>
    </xf>
    <xf numFmtId="3" fontId="32" fillId="0" borderId="0" xfId="0" applyNumberFormat="1" applyFont="1" applyAlignment="1">
      <alignment horizontal="center" vertical="top"/>
    </xf>
    <xf numFmtId="0" fontId="31" fillId="0" borderId="3" xfId="1" applyBorder="1" applyAlignment="1">
      <alignment wrapText="1"/>
    </xf>
    <xf numFmtId="0" fontId="8" fillId="0" borderId="2" xfId="0" applyFont="1" applyBorder="1" applyAlignment="1">
      <alignment horizontal="center" vertical="center" wrapText="1"/>
    </xf>
    <xf numFmtId="169" fontId="8" fillId="0" borderId="3" xfId="0" applyNumberFormat="1" applyFont="1" applyBorder="1" applyAlignment="1">
      <alignment horizontal="center" vertical="top" wrapText="1"/>
    </xf>
    <xf numFmtId="0" fontId="31" fillId="0" borderId="0" xfId="1" applyAlignment="1">
      <alignment wrapText="1"/>
    </xf>
    <xf numFmtId="0" fontId="12" fillId="0" borderId="0" xfId="0" applyFont="1" applyAlignment="1">
      <alignment horizontal="center" vertical="center" wrapText="1"/>
    </xf>
    <xf numFmtId="0" fontId="0" fillId="0" borderId="0" xfId="0" applyAlignment="1"/>
    <xf numFmtId="0" fontId="3" fillId="0" borderId="1" xfId="0" applyFont="1" applyBorder="1" applyAlignment="1"/>
    <xf numFmtId="0" fontId="3" fillId="0" borderId="2" xfId="0" applyFont="1" applyBorder="1" applyAlignment="1"/>
  </cellXfs>
  <cellStyles count="2">
    <cellStyle name="Hyperlink" xfId="1" xr:uid="{00000000-000B-0000-0000-000008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customschemas.google.com/relationships/workbookmetadata" Target="metadata"/><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7"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powerdeal.com.co/collections/pc-gamer-ensamblados/products/torre-gamer-rgb-athlon-3000g-a320m-8gb-ssd-240gb" TargetMode="External"/><Relationship Id="rId2" Type="http://schemas.openxmlformats.org/officeDocument/2006/relationships/hyperlink" Target="https://www.tecnolosyscolombia.com/MCO-2200421772-torre-gamer-rgb-amd-ryzen-5-5600g-16gb-ram-ssd-nvme-500gb-_JM?gad_source=1&amp;gclid=EAIaIQobChMIxebvwffqhQMVkYJaBR1LzAQFEAYYBCABEgJHxfD_BwE" TargetMode="External"/><Relationship Id="rId1" Type="http://schemas.openxmlformats.org/officeDocument/2006/relationships/hyperlink" Target="https://articulo.mercadolibre.com.co/MCO-907230610-torre-gamer-rgb-amd-ryzen-5-5600g-16gb-ssd-240-pd-_J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samsung.com/co/monitors/gaming/odyssey-g5-g55c-32-inch-165hz-curved-qhd-ls32cg550enxza/" TargetMode="External"/><Relationship Id="rId2" Type="http://schemas.openxmlformats.org/officeDocument/2006/relationships/hyperlink" Target="https://www.tiendasjumbo.co/monitor-lg-24mk430h-b-24---led-fhd-ips-freesync-20095087/p" TargetMode="External"/><Relationship Id="rId1" Type="http://schemas.openxmlformats.org/officeDocument/2006/relationships/hyperlink" Target="https://www.mercadolibre.com.co/monitor-curvo-27-fhd-diseno-sin-bordes-color-black-100v240v/p/MCO17431651?pdp_filters=category%3AMCO1656&amp;quantity=3"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www.mercadolibre.com.co/disco-solido-ssd-interno-kingston-sa400s37240gb-negro/p/MCO19035706?pdp_filters=category:MCO1672" TargetMode="External"/><Relationship Id="rId1" Type="http://schemas.openxmlformats.org/officeDocument/2006/relationships/hyperlink" Target="https://mpcstore.co/disco-solido-ssd-patriot-240gb-burst-elite-25-sata-iii"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mercadolibre.com.co/disco-duro-interno-western-digital-wd-black-wd10spsx-1tb/p/MCO17439273?pdp_filters=category:MCO1672"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lasus.com.co/es/servidor-thinksystem-sr650-v2-intel-xeon-s-4314-16c-1x32gb1x750w" TargetMode="External"/><Relationship Id="rId2" Type="http://schemas.openxmlformats.org/officeDocument/2006/relationships/hyperlink" Target="https://lasus.com.co/es/poweredge-t350-tower-serverintel-xeon-e-237816gb2tb-sata-hdd35-8-hpperc-h755idrac9-basic3-" TargetMode="External"/><Relationship Id="rId1" Type="http://schemas.openxmlformats.org/officeDocument/2006/relationships/hyperlink" Target="https://articulo.mercadolibre.com.co/MCO-1294185577-poweredge-t150-tower-server-intel-xeon-e-2336g16gb2tb-_J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zoomScale="125" workbookViewId="0">
      <selection activeCell="I10" sqref="I10"/>
    </sheetView>
  </sheetViews>
  <sheetFormatPr defaultColWidth="12.710937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c r="A1" s="1"/>
    </row>
    <row r="2" spans="1:26" ht="27.75" customHeight="1">
      <c r="D2" s="58" t="s">
        <v>0</v>
      </c>
      <c r="E2" s="76"/>
      <c r="F2" s="76"/>
      <c r="G2" s="76"/>
      <c r="H2" s="76"/>
    </row>
    <row r="3" spans="1:26" ht="12.75" customHeight="1"/>
    <row r="4" spans="1:26" ht="12.75" customHeight="1"/>
    <row r="5" spans="1:26" ht="43.5" customHeight="1">
      <c r="A5" s="59" t="s">
        <v>1</v>
      </c>
      <c r="B5" s="77"/>
      <c r="C5" s="77"/>
      <c r="D5" s="77"/>
      <c r="E5" s="77"/>
      <c r="F5" s="77"/>
      <c r="G5" s="77"/>
      <c r="H5" s="77"/>
      <c r="I5" s="77"/>
      <c r="J5" s="78"/>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8" t="s">
        <v>13</v>
      </c>
      <c r="C8" s="69" t="s">
        <v>14</v>
      </c>
      <c r="D8" s="65" t="s">
        <v>15</v>
      </c>
      <c r="E8" s="70">
        <v>1651700</v>
      </c>
      <c r="F8" s="10">
        <f>E8*17%</f>
        <v>280789</v>
      </c>
      <c r="G8" s="11">
        <f>F8+E8</f>
        <v>1932489</v>
      </c>
      <c r="H8" s="10">
        <v>1932489</v>
      </c>
      <c r="I8" s="8" t="s">
        <v>16</v>
      </c>
      <c r="J8" s="12"/>
    </row>
    <row r="9" spans="1:26" ht="50.25" customHeight="1">
      <c r="A9" s="7" t="s">
        <v>17</v>
      </c>
      <c r="B9" s="13" t="s">
        <v>18</v>
      </c>
      <c r="C9" s="71" t="s">
        <v>19</v>
      </c>
      <c r="D9" s="72" t="s">
        <v>20</v>
      </c>
      <c r="E9" s="73">
        <v>1714000</v>
      </c>
      <c r="F9" s="14"/>
      <c r="G9" s="67">
        <v>1714000</v>
      </c>
      <c r="H9" s="50">
        <v>1714000</v>
      </c>
      <c r="I9" s="8" t="s">
        <v>16</v>
      </c>
      <c r="J9" s="8"/>
    </row>
    <row r="10" spans="1:26" ht="50.25" customHeight="1">
      <c r="A10" s="7" t="s">
        <v>21</v>
      </c>
      <c r="B10" s="8" t="s">
        <v>22</v>
      </c>
      <c r="C10" s="74" t="s">
        <v>23</v>
      </c>
      <c r="D10" s="65" t="s">
        <v>24</v>
      </c>
      <c r="E10" s="11">
        <v>1149000</v>
      </c>
      <c r="F10" s="10">
        <f>E10*12%</f>
        <v>137880</v>
      </c>
      <c r="G10" s="15">
        <f>F10+E10</f>
        <v>1286880</v>
      </c>
      <c r="H10" s="10">
        <v>1286880</v>
      </c>
      <c r="I10" s="8" t="s">
        <v>16</v>
      </c>
      <c r="J10" s="8"/>
    </row>
    <row r="11" spans="1:26" ht="15" hidden="1" customHeight="1">
      <c r="A11" s="16"/>
      <c r="B11" s="17"/>
      <c r="C11" s="17"/>
      <c r="D11" s="17"/>
      <c r="E11" s="17"/>
      <c r="F11" s="17"/>
      <c r="G11" s="17"/>
      <c r="H11" s="17"/>
      <c r="I11" s="17"/>
      <c r="J11" s="17"/>
    </row>
    <row r="12" spans="1:26" ht="12.75" customHeight="1"/>
    <row r="13" spans="1:26" ht="138.75" customHeight="1">
      <c r="A13" s="60" t="s">
        <v>25</v>
      </c>
      <c r="B13" s="77"/>
      <c r="C13" s="77"/>
      <c r="D13" s="77"/>
      <c r="E13" s="77"/>
      <c r="F13" s="77"/>
      <c r="G13" s="77"/>
      <c r="H13" s="77"/>
      <c r="I13" s="77"/>
      <c r="J13" s="78"/>
    </row>
    <row r="14" spans="1:26" ht="12.75" customHeight="1"/>
    <row r="15" spans="1:26" ht="75" customHeight="1">
      <c r="A15" s="60" t="s">
        <v>26</v>
      </c>
      <c r="B15" s="77"/>
      <c r="C15" s="77"/>
      <c r="D15" s="77"/>
      <c r="E15" s="77"/>
      <c r="F15" s="77"/>
      <c r="G15" s="77"/>
      <c r="H15" s="77"/>
      <c r="I15" s="77"/>
      <c r="J15" s="78"/>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8"/>
      <c r="E26" s="18"/>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location="position=17&amp;search_layout=stack&amp;type=item&amp;tracking_id=8b9aaf31-515d-433e-b805-e3bef905502b" xr:uid="{B7D408E6-BED0-41F8-BE12-AF24EE03349A}"/>
    <hyperlink ref="C9" r:id="rId2" xr:uid="{E312D92D-2393-4F5E-A47F-A8E6BD3C9DCF}"/>
    <hyperlink ref="C10" r:id="rId3" xr:uid="{0AB0A322-431C-419F-9FC4-2258B34A34CC}"/>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workbookViewId="0">
      <selection activeCell="B8" sqref="B8:J10"/>
    </sheetView>
  </sheetViews>
  <sheetFormatPr defaultColWidth="12.710937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58" t="s">
        <v>0</v>
      </c>
      <c r="E2" s="76"/>
      <c r="F2" s="76"/>
      <c r="G2" s="76"/>
      <c r="H2" s="76"/>
    </row>
    <row r="3" spans="1:26" ht="12.75" customHeight="1"/>
    <row r="4" spans="1:26" ht="12.75" customHeight="1"/>
    <row r="5" spans="1:26" ht="43.5" customHeight="1">
      <c r="A5" s="59" t="s">
        <v>1</v>
      </c>
      <c r="B5" s="77"/>
      <c r="C5" s="77"/>
      <c r="D5" s="77"/>
      <c r="E5" s="77"/>
      <c r="F5" s="77"/>
      <c r="G5" s="77"/>
      <c r="H5" s="77"/>
      <c r="I5" s="77"/>
      <c r="J5" s="78"/>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8"/>
      <c r="C8" s="56"/>
      <c r="D8" s="8"/>
      <c r="E8" s="8"/>
      <c r="F8" s="10"/>
      <c r="G8" s="11"/>
      <c r="H8" s="10"/>
      <c r="I8" s="8"/>
      <c r="J8" s="8"/>
    </row>
    <row r="9" spans="1:26" ht="50.25" customHeight="1">
      <c r="A9" s="7" t="s">
        <v>17</v>
      </c>
      <c r="B9" s="8"/>
      <c r="C9" s="20"/>
      <c r="D9" s="17"/>
      <c r="E9" s="8"/>
      <c r="F9" s="10"/>
      <c r="G9" s="11"/>
      <c r="H9" s="10"/>
      <c r="I9" s="8"/>
      <c r="J9" s="17"/>
    </row>
    <row r="10" spans="1:26" ht="50.25" customHeight="1">
      <c r="A10" s="7" t="s">
        <v>21</v>
      </c>
      <c r="B10" s="21"/>
      <c r="C10" s="8"/>
      <c r="D10" s="17"/>
      <c r="E10" s="11"/>
      <c r="F10" s="10"/>
      <c r="G10" s="15"/>
      <c r="H10" s="10"/>
      <c r="I10" s="8"/>
      <c r="J10" s="17"/>
    </row>
    <row r="11" spans="1:26" ht="15" hidden="1" customHeight="1">
      <c r="A11" s="16"/>
      <c r="B11" s="17"/>
      <c r="C11" s="17"/>
      <c r="D11" s="17"/>
      <c r="E11" s="17"/>
      <c r="F11" s="17"/>
      <c r="G11" s="17"/>
      <c r="H11" s="17"/>
      <c r="I11" s="17"/>
      <c r="J11" s="17"/>
    </row>
    <row r="12" spans="1:26" ht="12.75" customHeight="1"/>
    <row r="13" spans="1:26" ht="138.75" customHeight="1">
      <c r="A13" s="60" t="s">
        <v>25</v>
      </c>
      <c r="B13" s="77"/>
      <c r="C13" s="77"/>
      <c r="D13" s="77"/>
      <c r="E13" s="77"/>
      <c r="F13" s="77"/>
      <c r="G13" s="77"/>
      <c r="H13" s="77"/>
      <c r="I13" s="77"/>
      <c r="J13" s="78"/>
    </row>
    <row r="14" spans="1:26" ht="12.75" customHeight="1"/>
    <row r="15" spans="1:26" ht="75" customHeight="1">
      <c r="A15" s="60" t="s">
        <v>26</v>
      </c>
      <c r="B15" s="77"/>
      <c r="C15" s="77"/>
      <c r="D15" s="77"/>
      <c r="E15" s="77"/>
      <c r="F15" s="77"/>
      <c r="G15" s="77"/>
      <c r="H15" s="77"/>
      <c r="I15" s="77"/>
      <c r="J15" s="78"/>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8"/>
      <c r="E26" s="18"/>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workbookViewId="0">
      <selection activeCell="B8" sqref="B8:I10"/>
    </sheetView>
  </sheetViews>
  <sheetFormatPr defaultColWidth="12.710937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c r="A1" s="1" t="s">
        <v>63</v>
      </c>
    </row>
    <row r="2" spans="1:26" ht="27.75" customHeight="1">
      <c r="D2" s="58" t="s">
        <v>0</v>
      </c>
      <c r="E2" s="76"/>
      <c r="F2" s="76"/>
      <c r="G2" s="76"/>
      <c r="H2" s="76"/>
    </row>
    <row r="3" spans="1:26" ht="12.75" customHeight="1"/>
    <row r="4" spans="1:26" ht="12.75" customHeight="1"/>
    <row r="5" spans="1:26" ht="43.5" customHeight="1">
      <c r="A5" s="59" t="s">
        <v>1</v>
      </c>
      <c r="B5" s="77"/>
      <c r="C5" s="77"/>
      <c r="D5" s="77"/>
      <c r="E5" s="77"/>
      <c r="F5" s="77"/>
      <c r="G5" s="77"/>
      <c r="H5" s="77"/>
      <c r="I5" s="77"/>
      <c r="J5" s="78"/>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22"/>
      <c r="C8" s="51"/>
      <c r="D8" s="22"/>
      <c r="E8" s="23"/>
      <c r="F8" s="24"/>
      <c r="G8" s="25"/>
      <c r="H8" s="24"/>
      <c r="I8" s="22"/>
      <c r="J8" s="8"/>
    </row>
    <row r="9" spans="1:26" ht="50.25" customHeight="1">
      <c r="A9" s="7" t="s">
        <v>17</v>
      </c>
      <c r="B9" s="26"/>
      <c r="C9" s="56"/>
      <c r="D9" s="27"/>
      <c r="E9" s="28"/>
      <c r="F9" s="24"/>
      <c r="G9" s="25"/>
      <c r="H9" s="24"/>
      <c r="I9" s="22"/>
      <c r="J9" s="17"/>
    </row>
    <row r="10" spans="1:26" ht="50.25" customHeight="1">
      <c r="A10" s="7" t="s">
        <v>21</v>
      </c>
      <c r="B10" s="26"/>
      <c r="C10" s="26"/>
      <c r="D10" s="22"/>
      <c r="E10" s="29"/>
      <c r="F10" s="24"/>
      <c r="G10" s="25"/>
      <c r="H10" s="24"/>
      <c r="I10" s="22"/>
      <c r="J10" s="17"/>
    </row>
    <row r="11" spans="1:26" ht="15" hidden="1" customHeight="1">
      <c r="A11" s="16"/>
      <c r="B11" s="17"/>
      <c r="C11" s="17"/>
      <c r="D11" s="17"/>
      <c r="E11" s="17"/>
      <c r="F11" s="17"/>
      <c r="G11" s="17"/>
      <c r="H11" s="17"/>
      <c r="I11" s="17"/>
      <c r="J11" s="17"/>
    </row>
    <row r="12" spans="1:26" ht="12.75" customHeight="1"/>
    <row r="13" spans="1:26" ht="138.75" customHeight="1">
      <c r="A13" s="60" t="s">
        <v>25</v>
      </c>
      <c r="B13" s="77"/>
      <c r="C13" s="77"/>
      <c r="D13" s="77"/>
      <c r="E13" s="77"/>
      <c r="F13" s="77"/>
      <c r="G13" s="77"/>
      <c r="H13" s="77"/>
      <c r="I13" s="77"/>
      <c r="J13" s="78"/>
    </row>
    <row r="14" spans="1:26" ht="12.75" customHeight="1"/>
    <row r="15" spans="1:26" ht="75" customHeight="1">
      <c r="A15" s="60" t="s">
        <v>26</v>
      </c>
      <c r="B15" s="77"/>
      <c r="C15" s="77"/>
      <c r="D15" s="77"/>
      <c r="E15" s="77"/>
      <c r="F15" s="77"/>
      <c r="G15" s="77"/>
      <c r="H15" s="77"/>
      <c r="I15" s="77"/>
      <c r="J15" s="78"/>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8"/>
      <c r="E26" s="18"/>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8" sqref="B8:I10"/>
    </sheetView>
  </sheetViews>
  <sheetFormatPr defaultColWidth="12.710937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58" t="s">
        <v>0</v>
      </c>
      <c r="E2" s="76"/>
      <c r="F2" s="76"/>
      <c r="G2" s="76"/>
      <c r="H2" s="76"/>
    </row>
    <row r="3" spans="1:26" ht="12.75" customHeight="1"/>
    <row r="4" spans="1:26" ht="12.75" customHeight="1"/>
    <row r="5" spans="1:26" ht="43.5" customHeight="1">
      <c r="A5" s="59" t="s">
        <v>1</v>
      </c>
      <c r="B5" s="77"/>
      <c r="C5" s="77"/>
      <c r="D5" s="77"/>
      <c r="E5" s="77"/>
      <c r="F5" s="77"/>
      <c r="G5" s="77"/>
      <c r="H5" s="77"/>
      <c r="I5" s="77"/>
      <c r="J5" s="78"/>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8"/>
      <c r="C8" s="8"/>
      <c r="D8" s="37"/>
      <c r="E8" s="8"/>
      <c r="F8" s="10"/>
      <c r="G8" s="11"/>
      <c r="H8" s="10"/>
      <c r="I8" s="8"/>
      <c r="J8" s="8"/>
    </row>
    <row r="9" spans="1:26" ht="50.25" customHeight="1">
      <c r="A9" s="7" t="s">
        <v>17</v>
      </c>
      <c r="B9" s="13"/>
      <c r="C9" s="51"/>
      <c r="D9" s="32"/>
      <c r="E9" s="8"/>
      <c r="F9" s="10"/>
      <c r="G9" s="11"/>
      <c r="H9" s="10"/>
      <c r="I9" s="8"/>
      <c r="J9" s="17"/>
    </row>
    <row r="10" spans="1:26" ht="50.25" customHeight="1">
      <c r="A10" s="7" t="s">
        <v>21</v>
      </c>
      <c r="B10" s="8"/>
      <c r="C10" s="53"/>
      <c r="D10" s="38"/>
      <c r="E10" s="11"/>
      <c r="F10" s="10"/>
      <c r="G10" s="11"/>
      <c r="H10" s="10"/>
      <c r="I10" s="8"/>
      <c r="J10" s="17"/>
    </row>
    <row r="11" spans="1:26" ht="15" hidden="1" customHeight="1">
      <c r="A11" s="16"/>
      <c r="B11" s="17"/>
      <c r="C11" s="17"/>
      <c r="D11" s="17"/>
      <c r="E11" s="17"/>
      <c r="F11" s="17"/>
      <c r="G11" s="17"/>
      <c r="H11" s="17"/>
      <c r="I11" s="17"/>
      <c r="J11" s="17"/>
    </row>
    <row r="12" spans="1:26" ht="12.75" customHeight="1"/>
    <row r="13" spans="1:26" ht="138.75" customHeight="1">
      <c r="A13" s="60" t="s">
        <v>25</v>
      </c>
      <c r="B13" s="77"/>
      <c r="C13" s="77"/>
      <c r="D13" s="77"/>
      <c r="E13" s="77"/>
      <c r="F13" s="77"/>
      <c r="G13" s="77"/>
      <c r="H13" s="77"/>
      <c r="I13" s="77"/>
      <c r="J13" s="78"/>
    </row>
    <row r="14" spans="1:26" ht="12.75" customHeight="1"/>
    <row r="15" spans="1:26" ht="75" customHeight="1">
      <c r="A15" s="60" t="s">
        <v>26</v>
      </c>
      <c r="B15" s="77"/>
      <c r="C15" s="77"/>
      <c r="D15" s="77"/>
      <c r="E15" s="77"/>
      <c r="F15" s="77"/>
      <c r="G15" s="77"/>
      <c r="H15" s="77"/>
      <c r="I15" s="77"/>
      <c r="J15" s="78"/>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8"/>
      <c r="E26" s="18"/>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conditionalFormatting sqref="D8">
    <cfRule type="colorScale" priority="1">
      <colorScale>
        <cfvo type="min"/>
        <cfvo type="max"/>
        <color rgb="FF57BB8A"/>
        <color rgb="FFFFFFFF"/>
      </colorScale>
    </cfRule>
  </conditionalFormatting>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000"/>
  <sheetViews>
    <sheetView workbookViewId="0">
      <selection activeCell="B8" sqref="B8:I10"/>
    </sheetView>
  </sheetViews>
  <sheetFormatPr defaultColWidth="12.710937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58" t="s">
        <v>0</v>
      </c>
      <c r="E2" s="76"/>
      <c r="F2" s="76"/>
      <c r="G2" s="76"/>
      <c r="H2" s="76"/>
    </row>
    <row r="3" spans="1:26" ht="12.75" customHeight="1"/>
    <row r="4" spans="1:26" ht="12.75" customHeight="1"/>
    <row r="5" spans="1:26" ht="43.5" customHeight="1">
      <c r="A5" s="59" t="s">
        <v>1</v>
      </c>
      <c r="B5" s="77"/>
      <c r="C5" s="77"/>
      <c r="D5" s="77"/>
      <c r="E5" s="77"/>
      <c r="F5" s="77"/>
      <c r="G5" s="77"/>
      <c r="H5" s="77"/>
      <c r="I5" s="77"/>
      <c r="J5" s="78"/>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8"/>
      <c r="C8" s="8"/>
      <c r="D8" s="8"/>
      <c r="E8" s="11"/>
      <c r="F8" s="10"/>
      <c r="G8" s="11"/>
      <c r="H8" s="10"/>
      <c r="I8" s="8"/>
      <c r="J8" s="8"/>
    </row>
    <row r="9" spans="1:26" ht="50.25" customHeight="1">
      <c r="A9" s="7" t="s">
        <v>17</v>
      </c>
      <c r="B9" s="13"/>
      <c r="C9" s="51"/>
      <c r="D9" s="8"/>
      <c r="E9" s="30"/>
      <c r="F9" s="10"/>
      <c r="G9" s="11"/>
      <c r="H9" s="10"/>
      <c r="I9" s="8"/>
      <c r="J9" s="17"/>
    </row>
    <row r="10" spans="1:26" ht="50.25" customHeight="1">
      <c r="A10" s="7" t="s">
        <v>21</v>
      </c>
      <c r="B10" s="8"/>
      <c r="C10" s="8"/>
      <c r="D10" s="8"/>
      <c r="E10" s="11"/>
      <c r="F10" s="10"/>
      <c r="G10" s="15"/>
      <c r="H10" s="10"/>
      <c r="I10" s="8"/>
      <c r="J10" s="17"/>
    </row>
    <row r="11" spans="1:26" ht="15" hidden="1" customHeight="1">
      <c r="A11" s="16"/>
      <c r="B11" s="17"/>
      <c r="C11" s="17"/>
      <c r="D11" s="17"/>
      <c r="E11" s="17"/>
      <c r="F11" s="17"/>
      <c r="G11" s="17"/>
      <c r="H11" s="17"/>
      <c r="I11" s="17"/>
      <c r="J11" s="17"/>
    </row>
    <row r="12" spans="1:26" ht="12.75" customHeight="1"/>
    <row r="13" spans="1:26" ht="138.75" customHeight="1">
      <c r="A13" s="60" t="s">
        <v>25</v>
      </c>
      <c r="B13" s="77"/>
      <c r="C13" s="77"/>
      <c r="D13" s="77"/>
      <c r="E13" s="77"/>
      <c r="F13" s="77"/>
      <c r="G13" s="77"/>
      <c r="H13" s="77"/>
      <c r="I13" s="77"/>
      <c r="J13" s="78"/>
    </row>
    <row r="14" spans="1:26" ht="12.75" customHeight="1"/>
    <row r="15" spans="1:26" ht="75" customHeight="1">
      <c r="A15" s="60" t="s">
        <v>26</v>
      </c>
      <c r="B15" s="77"/>
      <c r="C15" s="77"/>
      <c r="D15" s="77"/>
      <c r="E15" s="77"/>
      <c r="F15" s="77"/>
      <c r="G15" s="77"/>
      <c r="H15" s="77"/>
      <c r="I15" s="77"/>
      <c r="J15" s="78"/>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8"/>
      <c r="E26" s="18"/>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1000"/>
  <sheetViews>
    <sheetView workbookViewId="0">
      <selection activeCell="B8" sqref="B8:I10"/>
    </sheetView>
  </sheetViews>
  <sheetFormatPr defaultColWidth="12.710937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58" t="s">
        <v>0</v>
      </c>
      <c r="E2" s="76"/>
      <c r="F2" s="76"/>
      <c r="G2" s="76"/>
      <c r="H2" s="76"/>
    </row>
    <row r="3" spans="1:26" ht="12.75" customHeight="1"/>
    <row r="4" spans="1:26" ht="12.75" customHeight="1"/>
    <row r="5" spans="1:26" ht="43.5" customHeight="1">
      <c r="A5" s="59" t="s">
        <v>1</v>
      </c>
      <c r="B5" s="77"/>
      <c r="C5" s="77"/>
      <c r="D5" s="77"/>
      <c r="E5" s="77"/>
      <c r="F5" s="77"/>
      <c r="G5" s="77"/>
      <c r="H5" s="77"/>
      <c r="I5" s="77"/>
      <c r="J5" s="78"/>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39"/>
      <c r="C8" s="19"/>
      <c r="D8" s="9"/>
      <c r="E8" s="11"/>
      <c r="F8" s="10"/>
      <c r="G8" s="11"/>
      <c r="H8" s="10"/>
      <c r="I8" s="8"/>
      <c r="J8" s="8"/>
    </row>
    <row r="9" spans="1:26" ht="50.25" customHeight="1">
      <c r="A9" s="7" t="s">
        <v>17</v>
      </c>
      <c r="B9" s="13"/>
      <c r="C9" s="22"/>
      <c r="D9" s="8"/>
      <c r="E9" s="11"/>
      <c r="F9" s="10"/>
      <c r="G9" s="11"/>
      <c r="H9" s="10"/>
      <c r="I9" s="8"/>
      <c r="J9" s="8"/>
      <c r="L9">
        <f>570+600+300+1000</f>
        <v>2470</v>
      </c>
    </row>
    <row r="10" spans="1:26" ht="50.25" customHeight="1">
      <c r="A10" s="7" t="s">
        <v>21</v>
      </c>
      <c r="B10" s="8"/>
      <c r="C10" s="8"/>
      <c r="D10" s="8"/>
      <c r="E10" s="11"/>
      <c r="F10" s="10"/>
      <c r="G10" s="11"/>
      <c r="H10" s="10"/>
      <c r="I10" s="8"/>
      <c r="J10" s="8"/>
      <c r="L10">
        <v>4100000</v>
      </c>
    </row>
    <row r="11" spans="1:26" ht="15" hidden="1" customHeight="1">
      <c r="A11" s="16"/>
      <c r="B11" s="17"/>
      <c r="C11" s="17"/>
      <c r="D11" s="17"/>
      <c r="E11" s="17"/>
      <c r="F11" s="17"/>
      <c r="G11" s="17"/>
      <c r="H11" s="17"/>
      <c r="I11" s="17"/>
      <c r="J11" s="17"/>
    </row>
    <row r="12" spans="1:26" ht="12.75" customHeight="1"/>
    <row r="13" spans="1:26" ht="138.75" customHeight="1">
      <c r="A13" s="60" t="s">
        <v>25</v>
      </c>
      <c r="B13" s="77"/>
      <c r="C13" s="77"/>
      <c r="D13" s="77"/>
      <c r="E13" s="77"/>
      <c r="F13" s="77"/>
      <c r="G13" s="77"/>
      <c r="H13" s="77"/>
      <c r="I13" s="77"/>
      <c r="J13" s="78"/>
    </row>
    <row r="14" spans="1:26" ht="12.75" customHeight="1"/>
    <row r="15" spans="1:26" ht="75" customHeight="1">
      <c r="A15" s="60" t="s">
        <v>26</v>
      </c>
      <c r="B15" s="77"/>
      <c r="C15" s="77"/>
      <c r="D15" s="77"/>
      <c r="E15" s="77"/>
      <c r="F15" s="77"/>
      <c r="G15" s="77"/>
      <c r="H15" s="77"/>
      <c r="I15" s="77"/>
      <c r="J15" s="78"/>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8"/>
      <c r="E26" s="18"/>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1000"/>
  <sheetViews>
    <sheetView workbookViewId="0">
      <selection activeCell="B8" sqref="B8:K10"/>
    </sheetView>
  </sheetViews>
  <sheetFormatPr defaultColWidth="12.710937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58" t="s">
        <v>0</v>
      </c>
      <c r="E2" s="76"/>
      <c r="F2" s="76"/>
      <c r="G2" s="76"/>
      <c r="H2" s="76"/>
    </row>
    <row r="3" spans="1:26" ht="12.75" customHeight="1"/>
    <row r="4" spans="1:26" ht="12.75" customHeight="1"/>
    <row r="5" spans="1:26" ht="43.5" customHeight="1">
      <c r="A5" s="59" t="s">
        <v>1</v>
      </c>
      <c r="B5" s="77"/>
      <c r="C5" s="77"/>
      <c r="D5" s="77"/>
      <c r="E5" s="77"/>
      <c r="F5" s="77"/>
      <c r="G5" s="77"/>
      <c r="H5" s="77"/>
      <c r="I5" s="77"/>
      <c r="J5" s="78"/>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8"/>
      <c r="C8" s="19"/>
      <c r="D8" s="9"/>
      <c r="E8" s="11"/>
      <c r="F8" s="10"/>
      <c r="G8" s="11"/>
      <c r="H8" s="10"/>
      <c r="I8" s="8"/>
      <c r="J8" s="8"/>
    </row>
    <row r="9" spans="1:26" ht="50.25" customHeight="1">
      <c r="A9" s="7" t="s">
        <v>17</v>
      </c>
      <c r="B9" s="13"/>
      <c r="C9" s="8"/>
      <c r="D9" s="8"/>
      <c r="E9" s="11"/>
      <c r="F9" s="10"/>
      <c r="G9" s="11"/>
      <c r="H9" s="10"/>
      <c r="I9" s="8"/>
      <c r="J9" s="8"/>
    </row>
    <row r="10" spans="1:26" ht="50.25" customHeight="1">
      <c r="A10" s="7" t="s">
        <v>21</v>
      </c>
      <c r="B10" s="40"/>
      <c r="C10" s="8"/>
      <c r="D10" s="8"/>
      <c r="E10" s="11"/>
      <c r="F10" s="10"/>
      <c r="G10" s="11"/>
      <c r="H10" s="10"/>
      <c r="I10" s="8"/>
      <c r="J10" s="8"/>
    </row>
    <row r="11" spans="1:26" ht="15" hidden="1" customHeight="1">
      <c r="A11" s="16"/>
      <c r="B11" s="17"/>
      <c r="C11" s="17"/>
      <c r="D11" s="17"/>
      <c r="E11" s="17"/>
      <c r="F11" s="17"/>
      <c r="G11" s="17"/>
      <c r="H11" s="17"/>
      <c r="I11" s="17"/>
      <c r="J11" s="17"/>
    </row>
    <row r="12" spans="1:26" ht="12.75" customHeight="1"/>
    <row r="13" spans="1:26" ht="138.75" customHeight="1">
      <c r="A13" s="60" t="s">
        <v>25</v>
      </c>
      <c r="B13" s="77"/>
      <c r="C13" s="77"/>
      <c r="D13" s="77"/>
      <c r="E13" s="77"/>
      <c r="F13" s="77"/>
      <c r="G13" s="77"/>
      <c r="H13" s="77"/>
      <c r="I13" s="77"/>
      <c r="J13" s="78"/>
    </row>
    <row r="14" spans="1:26" ht="12.75" customHeight="1"/>
    <row r="15" spans="1:26" ht="75" customHeight="1">
      <c r="A15" s="60" t="s">
        <v>26</v>
      </c>
      <c r="B15" s="77"/>
      <c r="C15" s="77"/>
      <c r="D15" s="77"/>
      <c r="E15" s="77"/>
      <c r="F15" s="77"/>
      <c r="G15" s="77"/>
      <c r="H15" s="77"/>
      <c r="I15" s="77"/>
      <c r="J15" s="78"/>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8"/>
      <c r="E26" s="18"/>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000"/>
  <sheetViews>
    <sheetView workbookViewId="0">
      <selection activeCell="B8" sqref="B8:J10"/>
    </sheetView>
  </sheetViews>
  <sheetFormatPr defaultColWidth="12.710937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58" t="s">
        <v>0</v>
      </c>
      <c r="E2" s="76"/>
      <c r="F2" s="76"/>
      <c r="G2" s="76"/>
      <c r="H2" s="76"/>
    </row>
    <row r="3" spans="1:26" ht="12.75" customHeight="1"/>
    <row r="4" spans="1:26" ht="12.75" customHeight="1"/>
    <row r="5" spans="1:26" ht="43.5" customHeight="1">
      <c r="A5" s="61">
        <v>0</v>
      </c>
      <c r="B5" s="77"/>
      <c r="C5" s="77"/>
      <c r="D5" s="77"/>
      <c r="E5" s="77"/>
      <c r="F5" s="77"/>
      <c r="G5" s="77"/>
      <c r="H5" s="77"/>
      <c r="I5" s="77"/>
      <c r="J5" s="78"/>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8"/>
      <c r="C8" s="33"/>
      <c r="D8" s="8"/>
      <c r="E8" s="8"/>
      <c r="F8" s="10"/>
      <c r="G8" s="11"/>
      <c r="H8" s="10"/>
      <c r="I8" s="8"/>
      <c r="J8" s="8"/>
    </row>
    <row r="9" spans="1:26" ht="50.25" customHeight="1">
      <c r="A9" s="7" t="s">
        <v>17</v>
      </c>
      <c r="B9" s="13"/>
      <c r="C9" s="54"/>
      <c r="D9" s="8"/>
      <c r="E9" s="8"/>
      <c r="F9" s="10"/>
      <c r="G9" s="11"/>
      <c r="H9" s="10"/>
      <c r="I9" s="8"/>
      <c r="J9" s="17"/>
    </row>
    <row r="10" spans="1:26" ht="50.25" customHeight="1">
      <c r="A10" s="7" t="s">
        <v>21</v>
      </c>
      <c r="B10" s="8"/>
      <c r="C10" s="17"/>
      <c r="D10" s="8"/>
      <c r="E10" s="11"/>
      <c r="F10" s="10"/>
      <c r="G10" s="15"/>
      <c r="H10" s="10"/>
      <c r="I10" s="8"/>
      <c r="J10" s="17"/>
    </row>
    <row r="11" spans="1:26" ht="15" hidden="1" customHeight="1">
      <c r="A11" s="16"/>
      <c r="B11" s="17"/>
      <c r="C11" s="17"/>
      <c r="D11" s="17"/>
      <c r="E11" s="17"/>
      <c r="F11" s="17"/>
      <c r="G11" s="17"/>
      <c r="H11" s="17"/>
      <c r="I11" s="17"/>
      <c r="J11" s="17"/>
    </row>
    <row r="12" spans="1:26" ht="12.75" customHeight="1"/>
    <row r="13" spans="1:26" ht="138.75" customHeight="1">
      <c r="A13" s="60" t="s">
        <v>25</v>
      </c>
      <c r="B13" s="77"/>
      <c r="C13" s="77"/>
      <c r="D13" s="77"/>
      <c r="E13" s="77"/>
      <c r="F13" s="77"/>
      <c r="G13" s="77"/>
      <c r="H13" s="77"/>
      <c r="I13" s="77"/>
      <c r="J13" s="78"/>
    </row>
    <row r="14" spans="1:26" ht="12.75" customHeight="1"/>
    <row r="15" spans="1:26" ht="75" customHeight="1">
      <c r="A15" s="60" t="s">
        <v>26</v>
      </c>
      <c r="B15" s="77"/>
      <c r="C15" s="77"/>
      <c r="D15" s="77"/>
      <c r="E15" s="77"/>
      <c r="F15" s="77"/>
      <c r="G15" s="77"/>
      <c r="H15" s="77"/>
      <c r="I15" s="77"/>
      <c r="J15" s="78"/>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8"/>
      <c r="E26" s="18"/>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Z1000"/>
  <sheetViews>
    <sheetView workbookViewId="0">
      <selection activeCell="B8" sqref="B8:J10"/>
    </sheetView>
  </sheetViews>
  <sheetFormatPr defaultColWidth="12.710937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c r="A1" s="41" t="s">
        <v>64</v>
      </c>
    </row>
    <row r="2" spans="1:26" ht="27.75" customHeight="1">
      <c r="D2" s="58" t="s">
        <v>0</v>
      </c>
      <c r="E2" s="76"/>
      <c r="F2" s="76"/>
      <c r="G2" s="76"/>
      <c r="H2" s="76"/>
    </row>
    <row r="3" spans="1:26" ht="12.75" customHeight="1"/>
    <row r="4" spans="1:26" ht="12.75" customHeight="1"/>
    <row r="5" spans="1:26" ht="43.5" customHeight="1">
      <c r="A5" s="59" t="s">
        <v>1</v>
      </c>
      <c r="B5" s="77"/>
      <c r="C5" s="77"/>
      <c r="D5" s="77"/>
      <c r="E5" s="77"/>
      <c r="F5" s="77"/>
      <c r="G5" s="77"/>
      <c r="H5" s="77"/>
      <c r="I5" s="77"/>
      <c r="J5" s="78"/>
    </row>
    <row r="6" spans="1:26" ht="15.75" customHeight="1"/>
    <row r="7" spans="1:26" ht="75.75" customHeight="1">
      <c r="A7" s="2" t="s">
        <v>2</v>
      </c>
      <c r="B7" s="3" t="s">
        <v>3</v>
      </c>
      <c r="C7" s="3" t="s">
        <v>4</v>
      </c>
      <c r="D7" s="3" t="s">
        <v>5</v>
      </c>
      <c r="E7" s="3" t="s">
        <v>6</v>
      </c>
      <c r="F7" s="4" t="s">
        <v>7</v>
      </c>
      <c r="G7" s="5" t="s">
        <v>62</v>
      </c>
      <c r="H7" s="3" t="s">
        <v>9</v>
      </c>
      <c r="I7" s="3" t="s">
        <v>10</v>
      </c>
      <c r="J7" s="3" t="s">
        <v>11</v>
      </c>
      <c r="K7" s="6"/>
      <c r="L7" s="6"/>
      <c r="M7" s="6"/>
      <c r="N7" s="6"/>
      <c r="O7" s="6"/>
      <c r="P7" s="6"/>
      <c r="Q7" s="6"/>
      <c r="R7" s="6"/>
      <c r="S7" s="6"/>
      <c r="T7" s="6"/>
      <c r="U7" s="6"/>
      <c r="V7" s="6"/>
      <c r="W7" s="6"/>
      <c r="X7" s="6"/>
      <c r="Y7" s="6"/>
      <c r="Z7" s="6"/>
    </row>
    <row r="8" spans="1:26" ht="50.25" customHeight="1">
      <c r="A8" s="7" t="s">
        <v>12</v>
      </c>
      <c r="B8" s="8"/>
      <c r="C8" s="8"/>
      <c r="D8" s="9"/>
      <c r="E8" s="8"/>
      <c r="F8" s="10"/>
      <c r="G8" s="11"/>
      <c r="H8" s="10"/>
      <c r="I8" s="8"/>
      <c r="J8" s="8"/>
    </row>
    <row r="9" spans="1:26" ht="50.25" customHeight="1">
      <c r="A9" s="7" t="s">
        <v>17</v>
      </c>
      <c r="B9" s="13"/>
      <c r="C9" s="19"/>
      <c r="D9" s="8"/>
      <c r="E9" s="8"/>
      <c r="F9" s="10"/>
      <c r="G9" s="11"/>
      <c r="H9" s="10"/>
      <c r="I9" s="8"/>
      <c r="J9" s="8"/>
    </row>
    <row r="10" spans="1:26" ht="50.25" customHeight="1">
      <c r="A10" s="7" t="s">
        <v>21</v>
      </c>
      <c r="B10" s="8"/>
      <c r="C10" s="8"/>
      <c r="D10" s="8"/>
      <c r="E10" s="11"/>
      <c r="F10" s="35"/>
      <c r="G10" s="11"/>
      <c r="H10" s="10"/>
      <c r="I10" s="8"/>
      <c r="J10" s="8"/>
    </row>
    <row r="11" spans="1:26" ht="15" hidden="1" customHeight="1">
      <c r="A11" s="16"/>
      <c r="B11" s="17"/>
      <c r="C11" s="17"/>
      <c r="D11" s="17"/>
      <c r="E11" s="17"/>
      <c r="F11" s="17"/>
      <c r="G11" s="17"/>
      <c r="H11" s="17"/>
      <c r="I11" s="17"/>
      <c r="J11" s="17"/>
    </row>
    <row r="12" spans="1:26" ht="12.75" customHeight="1"/>
    <row r="13" spans="1:26" ht="138.75" customHeight="1">
      <c r="A13" s="60" t="s">
        <v>25</v>
      </c>
      <c r="B13" s="77"/>
      <c r="C13" s="77"/>
      <c r="D13" s="77"/>
      <c r="E13" s="77"/>
      <c r="F13" s="77"/>
      <c r="G13" s="77"/>
      <c r="H13" s="77"/>
      <c r="I13" s="77"/>
      <c r="J13" s="78"/>
    </row>
    <row r="14" spans="1:26" ht="12.75" customHeight="1"/>
    <row r="15" spans="1:26" ht="75" customHeight="1">
      <c r="A15" s="60" t="s">
        <v>26</v>
      </c>
      <c r="B15" s="77"/>
      <c r="C15" s="77"/>
      <c r="D15" s="77"/>
      <c r="E15" s="77"/>
      <c r="F15" s="77"/>
      <c r="G15" s="77"/>
      <c r="H15" s="77"/>
      <c r="I15" s="77"/>
      <c r="J15" s="78"/>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8"/>
      <c r="E26" s="18"/>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Z1000"/>
  <sheetViews>
    <sheetView workbookViewId="0">
      <selection activeCell="B8" sqref="B8:I10"/>
    </sheetView>
  </sheetViews>
  <sheetFormatPr defaultColWidth="12.710937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c r="A1" s="1"/>
    </row>
    <row r="2" spans="1:26" ht="27.75" customHeight="1">
      <c r="D2" s="58" t="s">
        <v>0</v>
      </c>
      <c r="E2" s="76"/>
      <c r="F2" s="76"/>
      <c r="G2" s="76"/>
      <c r="H2" s="76"/>
    </row>
    <row r="3" spans="1:26" ht="12.75" customHeight="1"/>
    <row r="4" spans="1:26" ht="12.75" customHeight="1"/>
    <row r="5" spans="1:26" ht="43.5" customHeight="1">
      <c r="A5" s="59" t="s">
        <v>1</v>
      </c>
      <c r="B5" s="77"/>
      <c r="C5" s="77"/>
      <c r="D5" s="77"/>
      <c r="E5" s="77"/>
      <c r="F5" s="77"/>
      <c r="G5" s="77"/>
      <c r="H5" s="77"/>
      <c r="I5" s="77"/>
      <c r="J5" s="78"/>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8"/>
      <c r="C8" s="19"/>
      <c r="D8" s="9"/>
      <c r="E8" s="8"/>
      <c r="F8" s="10"/>
      <c r="G8" s="11"/>
      <c r="H8" s="10"/>
      <c r="I8" s="8"/>
      <c r="J8" s="8"/>
    </row>
    <row r="9" spans="1:26" ht="50.25" customHeight="1">
      <c r="A9" s="7" t="s">
        <v>17</v>
      </c>
      <c r="B9" s="13"/>
      <c r="C9" s="19"/>
      <c r="D9" s="8"/>
      <c r="E9" s="8"/>
      <c r="F9" s="10"/>
      <c r="G9" s="11"/>
      <c r="H9" s="10"/>
      <c r="I9" s="8"/>
      <c r="J9" s="8"/>
    </row>
    <row r="10" spans="1:26" ht="50.25" customHeight="1">
      <c r="A10" s="7" t="s">
        <v>21</v>
      </c>
      <c r="B10" s="8"/>
      <c r="C10" s="19"/>
      <c r="D10" s="8"/>
      <c r="E10" s="11"/>
      <c r="F10" s="10"/>
      <c r="G10" s="11"/>
      <c r="H10" s="10"/>
      <c r="I10" s="8"/>
      <c r="J10" s="8">
        <f>J9</f>
        <v>0</v>
      </c>
    </row>
    <row r="11" spans="1:26" ht="15" hidden="1" customHeight="1">
      <c r="A11" s="16"/>
      <c r="B11" s="17"/>
      <c r="C11" s="17"/>
      <c r="D11" s="17"/>
      <c r="E11" s="17"/>
      <c r="F11" s="17"/>
      <c r="G11" s="11">
        <f t="shared" ref="G8:G11" si="0">F11+E11</f>
        <v>0</v>
      </c>
      <c r="H11" s="17"/>
      <c r="I11" s="17"/>
      <c r="J11" s="17"/>
    </row>
    <row r="12" spans="1:26" ht="12.75" customHeight="1">
      <c r="G12" s="11"/>
    </row>
    <row r="13" spans="1:26" ht="138.75" customHeight="1">
      <c r="A13" s="60" t="s">
        <v>25</v>
      </c>
      <c r="B13" s="77"/>
      <c r="C13" s="77"/>
      <c r="D13" s="77"/>
      <c r="E13" s="77"/>
      <c r="F13" s="77"/>
      <c r="G13" s="77"/>
      <c r="H13" s="77"/>
      <c r="I13" s="77"/>
      <c r="J13" s="78"/>
    </row>
    <row r="14" spans="1:26" ht="12.75" customHeight="1"/>
    <row r="15" spans="1:26" ht="75" customHeight="1">
      <c r="A15" s="60" t="s">
        <v>26</v>
      </c>
      <c r="B15" s="77"/>
      <c r="C15" s="77"/>
      <c r="D15" s="77"/>
      <c r="E15" s="77"/>
      <c r="F15" s="77"/>
      <c r="G15" s="77"/>
      <c r="H15" s="77"/>
      <c r="I15" s="77"/>
      <c r="J15" s="78"/>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8"/>
      <c r="E26" s="18"/>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Z1000"/>
  <sheetViews>
    <sheetView workbookViewId="0">
      <selection activeCell="B8" sqref="B8:I10"/>
    </sheetView>
  </sheetViews>
  <sheetFormatPr defaultColWidth="12.710937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c r="A1" s="1"/>
    </row>
    <row r="2" spans="1:26" ht="27.75" customHeight="1">
      <c r="D2" s="58" t="s">
        <v>0</v>
      </c>
      <c r="E2" s="76"/>
      <c r="F2" s="76"/>
      <c r="G2" s="76"/>
      <c r="H2" s="76"/>
    </row>
    <row r="3" spans="1:26" ht="12.75" customHeight="1"/>
    <row r="4" spans="1:26" ht="12.75" customHeight="1"/>
    <row r="5" spans="1:26" ht="43.5" customHeight="1">
      <c r="A5" s="59" t="s">
        <v>1</v>
      </c>
      <c r="B5" s="77"/>
      <c r="C5" s="77"/>
      <c r="D5" s="77"/>
      <c r="E5" s="77"/>
      <c r="F5" s="77"/>
      <c r="G5" s="77"/>
      <c r="H5" s="77"/>
      <c r="I5" s="77"/>
      <c r="J5" s="78"/>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8"/>
      <c r="C8" s="8"/>
      <c r="D8" s="9"/>
      <c r="E8" s="42"/>
      <c r="F8" s="10"/>
      <c r="G8" s="11"/>
      <c r="H8" s="10"/>
      <c r="I8" s="8"/>
      <c r="J8" s="8"/>
    </row>
    <row r="9" spans="1:26" ht="50.25" customHeight="1">
      <c r="A9" s="7" t="s">
        <v>17</v>
      </c>
      <c r="B9" s="13"/>
      <c r="C9" s="19"/>
      <c r="D9" s="8"/>
      <c r="E9" s="42"/>
      <c r="F9" s="10"/>
      <c r="G9" s="11"/>
      <c r="H9" s="10"/>
      <c r="I9" s="8"/>
      <c r="J9" s="8"/>
    </row>
    <row r="10" spans="1:26" ht="50.25" customHeight="1">
      <c r="A10" s="7" t="s">
        <v>21</v>
      </c>
      <c r="B10" s="8"/>
      <c r="C10" s="57"/>
      <c r="D10" s="8"/>
      <c r="E10" s="43"/>
      <c r="F10" s="10"/>
      <c r="G10" s="11"/>
      <c r="H10" s="10"/>
      <c r="I10" s="8"/>
      <c r="J10" s="8">
        <f>J9</f>
        <v>0</v>
      </c>
    </row>
    <row r="11" spans="1:26" ht="15" hidden="1" customHeight="1">
      <c r="A11" s="16"/>
      <c r="B11" s="17"/>
      <c r="C11" s="17"/>
      <c r="D11" s="17"/>
      <c r="E11" s="17"/>
      <c r="F11" s="17"/>
      <c r="G11" s="17"/>
      <c r="H11" s="17"/>
      <c r="I11" s="17"/>
      <c r="J11" s="17"/>
    </row>
    <row r="12" spans="1:26" ht="12.75" customHeight="1"/>
    <row r="13" spans="1:26" ht="138.75" customHeight="1">
      <c r="A13" s="60" t="s">
        <v>25</v>
      </c>
      <c r="B13" s="77"/>
      <c r="C13" s="77"/>
      <c r="D13" s="77"/>
      <c r="E13" s="77"/>
      <c r="F13" s="77"/>
      <c r="G13" s="77"/>
      <c r="H13" s="77"/>
      <c r="I13" s="77"/>
      <c r="J13" s="78"/>
    </row>
    <row r="14" spans="1:26" ht="12.75" customHeight="1"/>
    <row r="15" spans="1:26" ht="75" customHeight="1">
      <c r="A15" s="60" t="s">
        <v>26</v>
      </c>
      <c r="B15" s="77"/>
      <c r="C15" s="77"/>
      <c r="D15" s="77"/>
      <c r="E15" s="77"/>
      <c r="F15" s="77"/>
      <c r="G15" s="77"/>
      <c r="H15" s="77"/>
      <c r="I15" s="77"/>
      <c r="J15" s="78"/>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8"/>
      <c r="E26" s="18"/>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I10" sqref="I10"/>
    </sheetView>
  </sheetViews>
  <sheetFormatPr defaultColWidth="12.710937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58" t="s">
        <v>0</v>
      </c>
      <c r="E2" s="76"/>
      <c r="F2" s="76"/>
      <c r="G2" s="76"/>
      <c r="H2" s="76"/>
    </row>
    <row r="3" spans="1:26" ht="12.75" customHeight="1"/>
    <row r="4" spans="1:26" ht="12.75" customHeight="1"/>
    <row r="5" spans="1:26" ht="43.5" customHeight="1">
      <c r="A5" s="59" t="s">
        <v>1</v>
      </c>
      <c r="B5" s="77"/>
      <c r="C5" s="77"/>
      <c r="D5" s="77"/>
      <c r="E5" s="77"/>
      <c r="F5" s="77"/>
      <c r="G5" s="77"/>
      <c r="H5" s="77"/>
      <c r="I5" s="77"/>
      <c r="J5" s="78"/>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62" t="s">
        <v>27</v>
      </c>
      <c r="C8" s="19" t="s">
        <v>28</v>
      </c>
      <c r="D8" s="8" t="s">
        <v>29</v>
      </c>
      <c r="E8" s="8">
        <v>715300</v>
      </c>
      <c r="F8" s="10">
        <f>E8*19%</f>
        <v>135907</v>
      </c>
      <c r="G8" s="11">
        <f>E8+F8</f>
        <v>851207</v>
      </c>
      <c r="H8" s="10">
        <f t="shared" ref="H8:H9" si="0">G8</f>
        <v>851207</v>
      </c>
      <c r="I8" s="8" t="s">
        <v>16</v>
      </c>
      <c r="J8" s="8"/>
    </row>
    <row r="9" spans="1:26" ht="50.25" customHeight="1">
      <c r="A9" s="7" t="s">
        <v>17</v>
      </c>
      <c r="B9" s="62" t="s">
        <v>30</v>
      </c>
      <c r="C9" s="66" t="s">
        <v>31</v>
      </c>
      <c r="D9" s="65" t="s">
        <v>32</v>
      </c>
      <c r="E9" s="67">
        <v>542900</v>
      </c>
      <c r="F9" s="10">
        <f>E9*19%</f>
        <v>103151</v>
      </c>
      <c r="G9" s="11">
        <f>F9+E9</f>
        <v>646051</v>
      </c>
      <c r="H9" s="10">
        <v>646051</v>
      </c>
      <c r="I9" s="8" t="s">
        <v>16</v>
      </c>
      <c r="J9" s="17"/>
    </row>
    <row r="10" spans="1:26" ht="50.25" customHeight="1">
      <c r="A10" s="7" t="s">
        <v>21</v>
      </c>
      <c r="B10" s="68" t="s">
        <v>33</v>
      </c>
      <c r="C10" s="48" t="s">
        <v>34</v>
      </c>
      <c r="D10" s="63" t="s">
        <v>35</v>
      </c>
      <c r="E10" s="11">
        <v>840000</v>
      </c>
      <c r="F10" s="10">
        <f>E10*19%</f>
        <v>159600</v>
      </c>
      <c r="G10" s="15">
        <f>F10+E10</f>
        <v>999600</v>
      </c>
      <c r="H10" s="10">
        <v>999600</v>
      </c>
      <c r="I10" s="8" t="s">
        <v>36</v>
      </c>
      <c r="J10" s="17"/>
    </row>
    <row r="11" spans="1:26" ht="15" hidden="1" customHeight="1">
      <c r="A11" s="16"/>
      <c r="B11" s="17"/>
      <c r="C11" s="17"/>
      <c r="D11" s="17"/>
      <c r="E11" s="17"/>
      <c r="F11" s="17"/>
      <c r="G11" s="17"/>
      <c r="H11" s="17"/>
      <c r="I11" s="17"/>
      <c r="J11" s="17"/>
    </row>
    <row r="12" spans="1:26" ht="12.75" customHeight="1"/>
    <row r="13" spans="1:26" ht="138.75" customHeight="1">
      <c r="A13" s="60" t="s">
        <v>25</v>
      </c>
      <c r="B13" s="77"/>
      <c r="C13" s="77"/>
      <c r="D13" s="77"/>
      <c r="E13" s="77"/>
      <c r="F13" s="77"/>
      <c r="G13" s="77"/>
      <c r="H13" s="77"/>
      <c r="I13" s="77"/>
      <c r="J13" s="78"/>
    </row>
    <row r="14" spans="1:26" ht="12.75" customHeight="1"/>
    <row r="15" spans="1:26" ht="75" customHeight="1">
      <c r="A15" s="60" t="s">
        <v>26</v>
      </c>
      <c r="B15" s="77"/>
      <c r="C15" s="77"/>
      <c r="D15" s="77"/>
      <c r="E15" s="77"/>
      <c r="F15" s="77"/>
      <c r="G15" s="77"/>
      <c r="H15" s="77"/>
      <c r="I15" s="77"/>
      <c r="J15" s="78"/>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8"/>
      <c r="E26" s="18"/>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xr:uid="{00000000-0004-0000-0100-000000000000}"/>
    <hyperlink ref="C9" r:id="rId2" xr:uid="{6A904086-26B1-4959-8248-CCEA2C4503B5}"/>
    <hyperlink ref="C10" r:id="rId3" xr:uid="{2DA6AFD0-420C-411E-B435-F36C6022FC09}"/>
  </hyperlinks>
  <pageMargins left="0.7" right="0.7" top="0.75" bottom="0.75" header="0" footer="0"/>
  <pageSetup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Z1000"/>
  <sheetViews>
    <sheetView workbookViewId="0">
      <selection activeCell="B8" sqref="B8:J10"/>
    </sheetView>
  </sheetViews>
  <sheetFormatPr defaultColWidth="12.710937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c r="A1" s="1"/>
    </row>
    <row r="2" spans="1:26" ht="27.75" customHeight="1">
      <c r="D2" s="58" t="s">
        <v>0</v>
      </c>
      <c r="E2" s="76"/>
      <c r="F2" s="76"/>
      <c r="G2" s="76"/>
      <c r="H2" s="76"/>
    </row>
    <row r="3" spans="1:26" ht="12.75" customHeight="1"/>
    <row r="4" spans="1:26" ht="12.75" customHeight="1"/>
    <row r="5" spans="1:26" ht="43.5" customHeight="1">
      <c r="A5" s="59" t="s">
        <v>1</v>
      </c>
      <c r="B5" s="77"/>
      <c r="C5" s="77"/>
      <c r="D5" s="77"/>
      <c r="E5" s="77"/>
      <c r="F5" s="77"/>
      <c r="G5" s="77"/>
      <c r="H5" s="77"/>
      <c r="I5" s="77"/>
      <c r="J5" s="78"/>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8"/>
      <c r="C8" s="44"/>
      <c r="D8" s="9"/>
      <c r="E8" s="8"/>
      <c r="F8" s="10"/>
      <c r="G8" s="11"/>
      <c r="H8" s="10"/>
      <c r="I8" s="8"/>
      <c r="J8" s="8"/>
    </row>
    <row r="9" spans="1:26" ht="50.25" customHeight="1">
      <c r="A9" s="7" t="s">
        <v>17</v>
      </c>
      <c r="B9" s="13"/>
      <c r="C9" s="19"/>
      <c r="D9" s="8"/>
      <c r="E9" s="8"/>
      <c r="F9" s="10"/>
      <c r="G9" s="11"/>
      <c r="H9" s="10"/>
      <c r="I9" s="8"/>
      <c r="J9" s="8"/>
    </row>
    <row r="10" spans="1:26" ht="50.25" customHeight="1">
      <c r="A10" s="7" t="s">
        <v>21</v>
      </c>
      <c r="B10" s="8"/>
      <c r="C10" s="8"/>
      <c r="D10" s="8"/>
      <c r="E10" s="11"/>
      <c r="F10" s="10"/>
      <c r="G10" s="11"/>
      <c r="H10" s="10"/>
      <c r="I10" s="8"/>
      <c r="J10" s="8"/>
    </row>
    <row r="11" spans="1:26" ht="15" hidden="1" customHeight="1">
      <c r="A11" s="16"/>
      <c r="B11" s="17"/>
      <c r="C11" s="17"/>
      <c r="D11" s="17"/>
      <c r="E11" s="17"/>
      <c r="F11" s="17"/>
      <c r="G11" s="17"/>
      <c r="H11" s="17"/>
      <c r="I11" s="17"/>
      <c r="J11" s="17"/>
    </row>
    <row r="12" spans="1:26" ht="12.75" customHeight="1"/>
    <row r="13" spans="1:26" ht="138.75" customHeight="1">
      <c r="A13" s="60" t="s">
        <v>25</v>
      </c>
      <c r="B13" s="77"/>
      <c r="C13" s="77"/>
      <c r="D13" s="77"/>
      <c r="E13" s="77"/>
      <c r="F13" s="77"/>
      <c r="G13" s="77"/>
      <c r="H13" s="77"/>
      <c r="I13" s="77"/>
      <c r="J13" s="78"/>
    </row>
    <row r="14" spans="1:26" ht="12.75" customHeight="1"/>
    <row r="15" spans="1:26" ht="75" customHeight="1">
      <c r="A15" s="60" t="s">
        <v>26</v>
      </c>
      <c r="B15" s="77"/>
      <c r="C15" s="77"/>
      <c r="D15" s="77"/>
      <c r="E15" s="77"/>
      <c r="F15" s="77"/>
      <c r="G15" s="77"/>
      <c r="H15" s="77"/>
      <c r="I15" s="77"/>
      <c r="J15" s="78"/>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8"/>
      <c r="E26" s="18"/>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pageMargins left="0.7" right="0.7" top="0.75" bottom="0.75" header="0" footer="0"/>
  <pageSetup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Z1000"/>
  <sheetViews>
    <sheetView topLeftCell="B1" workbookViewId="0">
      <selection activeCell="M13" sqref="M13"/>
    </sheetView>
  </sheetViews>
  <sheetFormatPr defaultColWidth="12.710937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c r="A1" s="1"/>
    </row>
    <row r="2" spans="1:26" ht="27.75" customHeight="1">
      <c r="D2" s="58" t="s">
        <v>0</v>
      </c>
      <c r="E2" s="76"/>
      <c r="F2" s="76"/>
      <c r="G2" s="76"/>
      <c r="H2" s="76"/>
    </row>
    <row r="3" spans="1:26" ht="12.75" customHeight="1"/>
    <row r="4" spans="1:26" ht="12.75" customHeight="1"/>
    <row r="5" spans="1:26" ht="43.5" customHeight="1">
      <c r="A5" s="59" t="s">
        <v>1</v>
      </c>
      <c r="B5" s="77"/>
      <c r="C5" s="77"/>
      <c r="D5" s="77"/>
      <c r="E5" s="77"/>
      <c r="F5" s="77"/>
      <c r="G5" s="77"/>
      <c r="H5" s="77"/>
      <c r="I5" s="77"/>
      <c r="J5" s="78"/>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8"/>
      <c r="C8" s="45"/>
      <c r="D8" s="9"/>
      <c r="E8" s="8"/>
      <c r="F8" s="10"/>
      <c r="G8" s="11"/>
      <c r="H8" s="10"/>
      <c r="I8" s="8"/>
      <c r="J8" s="8"/>
    </row>
    <row r="9" spans="1:26" ht="50.25" customHeight="1">
      <c r="A9" s="7" t="s">
        <v>17</v>
      </c>
      <c r="B9" s="13"/>
      <c r="C9" s="51"/>
      <c r="D9" s="8"/>
      <c r="E9" s="11"/>
      <c r="F9" s="10"/>
      <c r="G9" s="11"/>
      <c r="H9" s="10"/>
      <c r="I9" s="8"/>
      <c r="J9" s="8"/>
    </row>
    <row r="10" spans="1:26" ht="50.25" customHeight="1">
      <c r="A10" s="7" t="s">
        <v>21</v>
      </c>
      <c r="B10" s="8"/>
      <c r="C10" s="8"/>
      <c r="D10" s="8"/>
      <c r="E10" s="11"/>
      <c r="F10" s="10"/>
      <c r="G10" s="15"/>
      <c r="H10" s="10"/>
      <c r="I10" s="8"/>
      <c r="J10" s="8"/>
    </row>
    <row r="11" spans="1:26" ht="15" hidden="1" customHeight="1">
      <c r="A11" s="16"/>
      <c r="B11" s="17"/>
      <c r="C11" s="17"/>
      <c r="D11" s="17"/>
      <c r="E11" s="17"/>
      <c r="F11" s="17"/>
      <c r="G11" s="17"/>
      <c r="H11" s="17"/>
      <c r="I11" s="17"/>
      <c r="J11" s="17"/>
    </row>
    <row r="12" spans="1:26" ht="12.75" customHeight="1"/>
    <row r="13" spans="1:26" ht="138.75" customHeight="1">
      <c r="A13" s="60" t="s">
        <v>25</v>
      </c>
      <c r="B13" s="77"/>
      <c r="C13" s="77"/>
      <c r="D13" s="77"/>
      <c r="E13" s="77"/>
      <c r="F13" s="77"/>
      <c r="G13" s="77"/>
      <c r="H13" s="77"/>
      <c r="I13" s="77"/>
      <c r="J13" s="78"/>
    </row>
    <row r="14" spans="1:26" ht="12.75" customHeight="1"/>
    <row r="15" spans="1:26" ht="75" customHeight="1">
      <c r="A15" s="60" t="s">
        <v>26</v>
      </c>
      <c r="B15" s="77"/>
      <c r="C15" s="77"/>
      <c r="D15" s="77"/>
      <c r="E15" s="77"/>
      <c r="F15" s="77"/>
      <c r="G15" s="77"/>
      <c r="H15" s="77"/>
      <c r="I15" s="77"/>
      <c r="J15" s="78"/>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8"/>
      <c r="E26" s="18"/>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K9" sqref="K9"/>
    </sheetView>
  </sheetViews>
  <sheetFormatPr defaultColWidth="12.710937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58" t="s">
        <v>0</v>
      </c>
      <c r="E2" s="76"/>
      <c r="F2" s="76"/>
      <c r="G2" s="76"/>
      <c r="H2" s="76"/>
    </row>
    <row r="3" spans="1:26" ht="12.75" customHeight="1"/>
    <row r="4" spans="1:26" ht="12.75" customHeight="1"/>
    <row r="5" spans="1:26" ht="43.5" customHeight="1">
      <c r="A5" s="59" t="s">
        <v>1</v>
      </c>
      <c r="B5" s="77"/>
      <c r="C5" s="77"/>
      <c r="D5" s="77"/>
      <c r="E5" s="77"/>
      <c r="F5" s="77"/>
      <c r="G5" s="77"/>
      <c r="H5" s="77"/>
      <c r="I5" s="77"/>
      <c r="J5" s="78"/>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62" t="s">
        <v>37</v>
      </c>
      <c r="C8" s="48" t="s">
        <v>38</v>
      </c>
      <c r="D8" s="75" t="s">
        <v>39</v>
      </c>
      <c r="E8" s="67">
        <v>97900</v>
      </c>
      <c r="F8" s="10">
        <f>E8*19%</f>
        <v>18601</v>
      </c>
      <c r="G8" s="11">
        <f>F8+E8</f>
        <v>116501</v>
      </c>
      <c r="H8" s="10">
        <v>116501</v>
      </c>
      <c r="I8" s="8" t="s">
        <v>16</v>
      </c>
      <c r="J8" s="8"/>
    </row>
    <row r="9" spans="1:26" ht="50.25" customHeight="1">
      <c r="A9" s="7" t="s">
        <v>17</v>
      </c>
      <c r="B9" s="46" t="s">
        <v>40</v>
      </c>
      <c r="C9" s="48" t="s">
        <v>41</v>
      </c>
      <c r="D9" s="8" t="s">
        <v>42</v>
      </c>
      <c r="E9" s="11">
        <v>105160</v>
      </c>
      <c r="F9" s="10">
        <f>E9*19%</f>
        <v>19980.400000000001</v>
      </c>
      <c r="G9" s="11">
        <f>F9+E9</f>
        <v>125140.4</v>
      </c>
      <c r="H9" s="10">
        <v>125140</v>
      </c>
      <c r="I9" s="8" t="s">
        <v>36</v>
      </c>
      <c r="J9" s="8"/>
    </row>
    <row r="10" spans="1:26" ht="50.25" customHeight="1">
      <c r="A10" s="7" t="s">
        <v>21</v>
      </c>
      <c r="B10" s="22" t="s">
        <v>43</v>
      </c>
      <c r="C10" s="8" t="s">
        <v>44</v>
      </c>
      <c r="D10" s="8" t="str">
        <f t="shared" ref="D9:D10" si="0">D9</f>
        <v>Disco sólido SSD interno Kingston SA400S37/240GB Negro</v>
      </c>
      <c r="E10" s="11">
        <v>304900</v>
      </c>
      <c r="F10" s="10">
        <f t="shared" ref="F8:F10" si="1">E10*19%</f>
        <v>57931</v>
      </c>
      <c r="G10" s="15">
        <f t="shared" ref="G8:G10" si="2">E10+F10</f>
        <v>362831</v>
      </c>
      <c r="H10" s="10">
        <f t="shared" ref="H8:H10" si="3">G10</f>
        <v>362831</v>
      </c>
      <c r="I10" s="8" t="s">
        <v>16</v>
      </c>
      <c r="J10" s="8"/>
    </row>
    <row r="11" spans="1:26" ht="15" hidden="1" customHeight="1">
      <c r="A11" s="16"/>
      <c r="B11" s="17"/>
      <c r="C11" s="17"/>
      <c r="D11" s="17"/>
      <c r="E11" s="17"/>
      <c r="F11" s="17"/>
      <c r="G11" s="17"/>
      <c r="H11" s="17"/>
      <c r="I11" s="17"/>
      <c r="J11" s="17"/>
    </row>
    <row r="12" spans="1:26" ht="12.75" customHeight="1"/>
    <row r="13" spans="1:26" ht="138.75" customHeight="1">
      <c r="A13" s="60" t="s">
        <v>25</v>
      </c>
      <c r="B13" s="77"/>
      <c r="C13" s="77"/>
      <c r="D13" s="77"/>
      <c r="E13" s="77"/>
      <c r="F13" s="77"/>
      <c r="G13" s="77"/>
      <c r="H13" s="77"/>
      <c r="I13" s="77"/>
      <c r="J13" s="78"/>
    </row>
    <row r="14" spans="1:26" ht="12.75" customHeight="1"/>
    <row r="15" spans="1:26" ht="75" customHeight="1">
      <c r="A15" s="60" t="s">
        <v>26</v>
      </c>
      <c r="B15" s="77"/>
      <c r="C15" s="77"/>
      <c r="D15" s="77"/>
      <c r="E15" s="77"/>
      <c r="F15" s="77"/>
      <c r="G15" s="77"/>
      <c r="H15" s="77"/>
      <c r="I15" s="77"/>
      <c r="J15" s="78"/>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8"/>
      <c r="E26" s="18"/>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xr:uid="{F978854E-2DC5-4C81-A40E-F2E1491B5EAE}"/>
    <hyperlink ref="C9" r:id="rId2" location="searchVariation=MCO19035706&amp;position=6&amp;search_layout=stack&amp;type=product&amp;tracking_id=1cfb60f2-2293-4aff-9143-6187993e0017" xr:uid="{76AB4F1F-DDDF-42B9-97BC-7C614DE7BDC1}"/>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abSelected="1" topLeftCell="C1" workbookViewId="0">
      <selection activeCell="I8" sqref="I8"/>
    </sheetView>
  </sheetViews>
  <sheetFormatPr defaultColWidth="12.710937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58" t="s">
        <v>0</v>
      </c>
      <c r="E2" s="76"/>
      <c r="F2" s="76"/>
      <c r="G2" s="76"/>
      <c r="H2" s="76"/>
    </row>
    <row r="3" spans="1:26" ht="12.75" customHeight="1"/>
    <row r="4" spans="1:26" ht="12.75" customHeight="1"/>
    <row r="5" spans="1:26" ht="43.5" customHeight="1">
      <c r="A5" s="59" t="s">
        <v>1</v>
      </c>
      <c r="B5" s="77"/>
      <c r="C5" s="77"/>
      <c r="D5" s="77"/>
      <c r="E5" s="77"/>
      <c r="F5" s="77"/>
      <c r="G5" s="77"/>
      <c r="H5" s="77"/>
      <c r="I5" s="77"/>
      <c r="J5" s="78"/>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22" t="s">
        <v>40</v>
      </c>
      <c r="C8" s="48" t="s">
        <v>45</v>
      </c>
      <c r="D8" s="63" t="s">
        <v>46</v>
      </c>
      <c r="E8" s="23">
        <v>108000</v>
      </c>
      <c r="F8" s="24">
        <f>E8*19%</f>
        <v>20520</v>
      </c>
      <c r="G8" s="25">
        <f>F8+E8</f>
        <v>128520</v>
      </c>
      <c r="H8" s="24">
        <v>128520</v>
      </c>
      <c r="I8" s="22" t="s">
        <v>36</v>
      </c>
      <c r="J8" s="8"/>
    </row>
    <row r="9" spans="1:26" ht="50.25" customHeight="1">
      <c r="A9" s="7" t="s">
        <v>17</v>
      </c>
      <c r="B9" s="26"/>
      <c r="C9" s="52"/>
      <c r="D9" s="27"/>
      <c r="E9" s="28"/>
      <c r="F9" s="24"/>
      <c r="G9" s="25"/>
      <c r="H9" s="24"/>
      <c r="I9" s="22"/>
      <c r="J9" s="17"/>
    </row>
    <row r="10" spans="1:26" ht="50.25" customHeight="1">
      <c r="A10" s="7" t="s">
        <v>21</v>
      </c>
      <c r="B10" s="26" t="s">
        <v>47</v>
      </c>
      <c r="C10" s="26" t="s">
        <v>48</v>
      </c>
      <c r="D10" s="22">
        <f t="shared" ref="D9:D10" si="0">D9</f>
        <v>0</v>
      </c>
      <c r="E10" s="29">
        <v>220000</v>
      </c>
      <c r="F10" s="24">
        <f t="shared" ref="F10:H10" si="1">E10</f>
        <v>220000</v>
      </c>
      <c r="G10" s="25">
        <f t="shared" si="1"/>
        <v>220000</v>
      </c>
      <c r="H10" s="24">
        <f t="shared" si="1"/>
        <v>220000</v>
      </c>
      <c r="I10" s="22" t="s">
        <v>16</v>
      </c>
      <c r="J10" s="17"/>
    </row>
    <row r="11" spans="1:26" ht="15" hidden="1" customHeight="1">
      <c r="A11" s="16"/>
      <c r="B11" s="17"/>
      <c r="C11" s="17"/>
      <c r="D11" s="17"/>
      <c r="E11" s="17"/>
      <c r="F11" s="17"/>
      <c r="G11" s="17"/>
      <c r="H11" s="17"/>
      <c r="I11" s="17"/>
      <c r="J11" s="17"/>
    </row>
    <row r="12" spans="1:26" ht="12.75" customHeight="1"/>
    <row r="13" spans="1:26" ht="138.75" customHeight="1">
      <c r="A13" s="60" t="s">
        <v>25</v>
      </c>
      <c r="B13" s="77"/>
      <c r="C13" s="77"/>
      <c r="D13" s="77"/>
      <c r="E13" s="77"/>
      <c r="F13" s="77"/>
      <c r="G13" s="77"/>
      <c r="H13" s="77"/>
      <c r="I13" s="77"/>
      <c r="J13" s="78"/>
    </row>
    <row r="14" spans="1:26" ht="12.75" customHeight="1"/>
    <row r="15" spans="1:26" ht="75" customHeight="1">
      <c r="A15" s="60" t="s">
        <v>26</v>
      </c>
      <c r="B15" s="77"/>
      <c r="C15" s="77"/>
      <c r="D15" s="77"/>
      <c r="E15" s="77"/>
      <c r="F15" s="77"/>
      <c r="G15" s="77"/>
      <c r="H15" s="77"/>
      <c r="I15" s="77"/>
      <c r="J15" s="78"/>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8"/>
      <c r="E26" s="18"/>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location="searchVariation=MCO17439273&amp;position=8&amp;search_layout=stack&amp;type=product&amp;tracking_id=0fc841a4-5d0d-4678-a663-d94e3aa0734f" xr:uid="{8B91A753-AB0D-45D6-B2FD-F17D00644523}"/>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election activeCell="E9" sqref="E9"/>
    </sheetView>
  </sheetViews>
  <sheetFormatPr defaultColWidth="12.710937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58" t="s">
        <v>0</v>
      </c>
      <c r="E2" s="76"/>
      <c r="F2" s="76"/>
      <c r="G2" s="76"/>
      <c r="H2" s="76"/>
    </row>
    <row r="3" spans="1:26" ht="12.75" customHeight="1"/>
    <row r="4" spans="1:26" ht="12.75" customHeight="1"/>
    <row r="5" spans="1:26" ht="43.5" customHeight="1">
      <c r="A5" s="59" t="s">
        <v>1</v>
      </c>
      <c r="B5" s="77"/>
      <c r="C5" s="77"/>
      <c r="D5" s="77"/>
      <c r="E5" s="77"/>
      <c r="F5" s="77"/>
      <c r="G5" s="77"/>
      <c r="H5" s="77"/>
      <c r="I5" s="77"/>
      <c r="J5" s="78"/>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8" t="s">
        <v>49</v>
      </c>
      <c r="C8" s="19" t="s">
        <v>50</v>
      </c>
      <c r="D8" s="8" t="s">
        <v>51</v>
      </c>
      <c r="E8" s="11">
        <v>8400000</v>
      </c>
      <c r="F8" s="10">
        <f>E8*19%</f>
        <v>1596000</v>
      </c>
      <c r="G8" s="11">
        <f>F8+E8</f>
        <v>9996000</v>
      </c>
      <c r="H8" s="10">
        <f>G8</f>
        <v>9996000</v>
      </c>
      <c r="I8" s="8" t="s">
        <v>16</v>
      </c>
      <c r="J8" s="8"/>
    </row>
    <row r="9" spans="1:26" ht="50.25" customHeight="1">
      <c r="A9" s="7" t="s">
        <v>17</v>
      </c>
      <c r="B9" s="46" t="s">
        <v>52</v>
      </c>
      <c r="C9" s="48" t="s">
        <v>53</v>
      </c>
      <c r="D9" s="47" t="s">
        <v>54</v>
      </c>
      <c r="E9" s="49">
        <v>10384323</v>
      </c>
      <c r="F9" s="50">
        <f>E9*19%</f>
        <v>1973021.37</v>
      </c>
      <c r="G9" s="11">
        <f>F9+E9</f>
        <v>12357344.370000001</v>
      </c>
      <c r="H9" s="10">
        <v>12357344</v>
      </c>
      <c r="I9" s="8" t="s">
        <v>36</v>
      </c>
      <c r="J9" s="17"/>
    </row>
    <row r="10" spans="1:26" ht="50.25" customHeight="1">
      <c r="A10" s="7" t="s">
        <v>21</v>
      </c>
      <c r="B10" s="62" t="s">
        <v>52</v>
      </c>
      <c r="C10" s="48" t="s">
        <v>55</v>
      </c>
      <c r="D10" s="64" t="s">
        <v>56</v>
      </c>
      <c r="E10" s="11">
        <v>18671306</v>
      </c>
      <c r="F10" s="10">
        <f>E10*19%</f>
        <v>3547548.14</v>
      </c>
      <c r="G10" s="15">
        <f>F10+E10</f>
        <v>22218854.140000001</v>
      </c>
      <c r="H10" s="10">
        <v>22218854</v>
      </c>
      <c r="I10" s="8" t="s">
        <v>36</v>
      </c>
      <c r="J10" s="17"/>
    </row>
    <row r="11" spans="1:26" ht="15" hidden="1" customHeight="1">
      <c r="A11" s="16"/>
      <c r="B11" s="17"/>
      <c r="C11" s="17"/>
      <c r="D11" s="17"/>
      <c r="E11" s="17"/>
      <c r="F11" s="17"/>
      <c r="G11" s="17"/>
      <c r="H11" s="17"/>
      <c r="I11" s="17"/>
      <c r="J11" s="17"/>
    </row>
    <row r="12" spans="1:26" ht="12.75" customHeight="1"/>
    <row r="13" spans="1:26" ht="138.75" customHeight="1">
      <c r="A13" s="60" t="s">
        <v>25</v>
      </c>
      <c r="B13" s="77"/>
      <c r="C13" s="77"/>
      <c r="D13" s="77"/>
      <c r="E13" s="77"/>
      <c r="F13" s="77"/>
      <c r="G13" s="77"/>
      <c r="H13" s="77"/>
      <c r="I13" s="77"/>
      <c r="J13" s="78"/>
    </row>
    <row r="14" spans="1:26" ht="12.75" customHeight="1"/>
    <row r="15" spans="1:26" ht="75" customHeight="1">
      <c r="A15" s="60" t="s">
        <v>26</v>
      </c>
      <c r="B15" s="77"/>
      <c r="C15" s="77"/>
      <c r="D15" s="77"/>
      <c r="E15" s="77"/>
      <c r="F15" s="77"/>
      <c r="G15" s="77"/>
      <c r="H15" s="77"/>
      <c r="I15" s="77"/>
      <c r="J15" s="78"/>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8"/>
      <c r="E26" s="18"/>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location="position=8&amp;search_layout=stack&amp;type=item&amp;tracking_id=6ce23d24-4588-4653-bb99-db7e1509e5aa" xr:uid="{00000000-0004-0000-0400-000000000000}"/>
    <hyperlink ref="C9" r:id="rId2" xr:uid="{1C622D85-93C7-4D9E-B523-BAB57F22447B}"/>
    <hyperlink ref="C10" r:id="rId3" xr:uid="{872403D8-442C-421A-B594-BCEE9B4E0034}"/>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election activeCell="B9" sqref="B9:I10"/>
    </sheetView>
  </sheetViews>
  <sheetFormatPr defaultColWidth="12.710937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58" t="s">
        <v>0</v>
      </c>
      <c r="E2" s="76"/>
      <c r="F2" s="76"/>
      <c r="G2" s="76"/>
      <c r="H2" s="76"/>
    </row>
    <row r="3" spans="1:26" ht="12.75" customHeight="1"/>
    <row r="4" spans="1:26" ht="12.75" customHeight="1"/>
    <row r="5" spans="1:26" ht="43.5" customHeight="1">
      <c r="A5" s="59" t="s">
        <v>1</v>
      </c>
      <c r="B5" s="77"/>
      <c r="C5" s="77"/>
      <c r="D5" s="77"/>
      <c r="E5" s="77"/>
      <c r="F5" s="77"/>
      <c r="G5" s="77"/>
      <c r="H5" s="77"/>
      <c r="I5" s="77"/>
      <c r="J5" s="78"/>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8" t="s">
        <v>57</v>
      </c>
      <c r="C8" s="8" t="s">
        <v>58</v>
      </c>
      <c r="D8" s="31" t="s">
        <v>59</v>
      </c>
      <c r="E8" s="8">
        <v>399000</v>
      </c>
      <c r="F8" s="10">
        <f>E8*19%</f>
        <v>75810</v>
      </c>
      <c r="G8" s="11">
        <f>F8+E8</f>
        <v>474810</v>
      </c>
      <c r="H8" s="10">
        <f>G8</f>
        <v>474810</v>
      </c>
      <c r="I8" s="8" t="s">
        <v>16</v>
      </c>
      <c r="J8" s="8"/>
    </row>
    <row r="9" spans="1:26" ht="50.25" customHeight="1">
      <c r="A9" s="7" t="s">
        <v>17</v>
      </c>
      <c r="B9" s="13"/>
      <c r="C9" s="51"/>
      <c r="D9" s="31"/>
      <c r="E9" s="10"/>
      <c r="F9" s="10"/>
      <c r="G9" s="11"/>
      <c r="H9" s="10"/>
      <c r="I9" s="8"/>
      <c r="J9" s="17"/>
    </row>
    <row r="10" spans="1:26" ht="50.25" customHeight="1">
      <c r="A10" s="7" t="s">
        <v>21</v>
      </c>
      <c r="B10" s="8"/>
      <c r="C10" s="53"/>
      <c r="D10" s="32"/>
      <c r="E10" s="11"/>
      <c r="F10" s="10"/>
      <c r="G10" s="11"/>
      <c r="H10" s="10"/>
      <c r="I10" s="8"/>
      <c r="J10" s="17"/>
    </row>
    <row r="11" spans="1:26" ht="15" hidden="1" customHeight="1">
      <c r="A11" s="16"/>
      <c r="B11" s="17"/>
      <c r="C11" s="17"/>
      <c r="D11" s="17"/>
      <c r="E11" s="17"/>
      <c r="F11" s="17"/>
      <c r="G11" s="17"/>
      <c r="H11" s="17"/>
      <c r="I11" s="17"/>
      <c r="J11" s="17"/>
    </row>
    <row r="12" spans="1:26" ht="12.75" customHeight="1"/>
    <row r="13" spans="1:26" ht="138.75" customHeight="1">
      <c r="A13" s="60" t="s">
        <v>25</v>
      </c>
      <c r="B13" s="77"/>
      <c r="C13" s="77"/>
      <c r="D13" s="77"/>
      <c r="E13" s="77"/>
      <c r="F13" s="77"/>
      <c r="G13" s="77"/>
      <c r="H13" s="77"/>
      <c r="I13" s="77"/>
      <c r="J13" s="78"/>
    </row>
    <row r="14" spans="1:26" ht="12.75" customHeight="1"/>
    <row r="15" spans="1:26" ht="75" customHeight="1">
      <c r="A15" s="60" t="s">
        <v>26</v>
      </c>
      <c r="B15" s="77"/>
      <c r="C15" s="77"/>
      <c r="D15" s="77"/>
      <c r="E15" s="77"/>
      <c r="F15" s="77"/>
      <c r="G15" s="77"/>
      <c r="H15" s="77"/>
      <c r="I15" s="77"/>
      <c r="J15" s="78"/>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8"/>
      <c r="E26" s="18"/>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conditionalFormatting sqref="D8">
    <cfRule type="colorScale" priority="1">
      <colorScale>
        <cfvo type="min"/>
        <cfvo type="max"/>
        <color rgb="FF57BB8A"/>
        <color rgb="FFFFFFFF"/>
      </colorScale>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election activeCell="B8" sqref="B8:J9"/>
    </sheetView>
  </sheetViews>
  <sheetFormatPr defaultColWidth="12.710937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58" t="s">
        <v>0</v>
      </c>
      <c r="E2" s="76"/>
      <c r="F2" s="76"/>
      <c r="G2" s="76"/>
      <c r="H2" s="76"/>
    </row>
    <row r="3" spans="1:26" ht="12.75" customHeight="1"/>
    <row r="4" spans="1:26" ht="12.75" customHeight="1"/>
    <row r="5" spans="1:26" ht="43.5" customHeight="1">
      <c r="A5" s="61">
        <v>0</v>
      </c>
      <c r="B5" s="77"/>
      <c r="C5" s="77"/>
      <c r="D5" s="77"/>
      <c r="E5" s="77"/>
      <c r="F5" s="77"/>
      <c r="G5" s="77"/>
      <c r="H5" s="77"/>
      <c r="I5" s="77"/>
      <c r="J5" s="78"/>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8"/>
      <c r="C8" s="33"/>
      <c r="D8" s="8"/>
      <c r="E8" s="8"/>
      <c r="F8" s="10"/>
      <c r="G8" s="11"/>
      <c r="H8" s="10"/>
      <c r="I8" s="8"/>
      <c r="J8" s="8"/>
    </row>
    <row r="9" spans="1:26" ht="50.25" customHeight="1">
      <c r="A9" s="7" t="s">
        <v>17</v>
      </c>
      <c r="B9" s="13"/>
      <c r="C9" s="54"/>
      <c r="D9" s="8"/>
      <c r="E9" s="11"/>
      <c r="F9" s="10"/>
      <c r="G9" s="11"/>
      <c r="H9" s="10"/>
      <c r="I9" s="8"/>
      <c r="J9" s="17"/>
    </row>
    <row r="10" spans="1:26" ht="50.25" customHeight="1">
      <c r="A10" s="7" t="s">
        <v>21</v>
      </c>
      <c r="B10" s="8" t="s">
        <v>60</v>
      </c>
      <c r="C10" s="17" t="s">
        <v>61</v>
      </c>
      <c r="D10" s="8">
        <f t="shared" ref="D9:D10" si="0">D9</f>
        <v>0</v>
      </c>
      <c r="E10" s="11">
        <v>549900</v>
      </c>
      <c r="F10" s="10">
        <f>E10*19%</f>
        <v>104481</v>
      </c>
      <c r="G10" s="15">
        <f>E10+F10</f>
        <v>654381</v>
      </c>
      <c r="H10" s="10">
        <f>G10</f>
        <v>654381</v>
      </c>
      <c r="I10" s="8" t="s">
        <v>16</v>
      </c>
      <c r="J10" s="17">
        <f t="shared" ref="J9:J10" si="1">J9</f>
        <v>0</v>
      </c>
    </row>
    <row r="11" spans="1:26" ht="15" hidden="1" customHeight="1">
      <c r="A11" s="16"/>
      <c r="B11" s="17"/>
      <c r="C11" s="17"/>
      <c r="D11" s="17"/>
      <c r="E11" s="17"/>
      <c r="F11" s="17"/>
      <c r="G11" s="17"/>
      <c r="H11" s="17"/>
      <c r="I11" s="17"/>
      <c r="J11" s="17"/>
    </row>
    <row r="12" spans="1:26" ht="12.75" customHeight="1"/>
    <row r="13" spans="1:26" ht="138.75" customHeight="1">
      <c r="A13" s="60" t="s">
        <v>25</v>
      </c>
      <c r="B13" s="77"/>
      <c r="C13" s="77"/>
      <c r="D13" s="77"/>
      <c r="E13" s="77"/>
      <c r="F13" s="77"/>
      <c r="G13" s="77"/>
      <c r="H13" s="77"/>
      <c r="I13" s="77"/>
      <c r="J13" s="78"/>
    </row>
    <row r="14" spans="1:26" ht="12.75" customHeight="1"/>
    <row r="15" spans="1:26" ht="75" customHeight="1">
      <c r="A15" s="60" t="s">
        <v>26</v>
      </c>
      <c r="B15" s="77"/>
      <c r="C15" s="77"/>
      <c r="D15" s="77"/>
      <c r="E15" s="77"/>
      <c r="F15" s="77"/>
      <c r="G15" s="77"/>
      <c r="H15" s="77"/>
      <c r="I15" s="77"/>
      <c r="J15" s="78"/>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8"/>
      <c r="E26" s="18"/>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election activeCell="B8" sqref="B8:J10"/>
    </sheetView>
  </sheetViews>
  <sheetFormatPr defaultColWidth="12.710937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58" t="s">
        <v>0</v>
      </c>
      <c r="E2" s="76"/>
      <c r="F2" s="76"/>
      <c r="G2" s="76"/>
      <c r="H2" s="76"/>
    </row>
    <row r="3" spans="1:26" ht="12.75" customHeight="1"/>
    <row r="4" spans="1:26" ht="12.75" customHeight="1"/>
    <row r="5" spans="1:26" ht="43.5" customHeight="1">
      <c r="A5" s="59" t="s">
        <v>1</v>
      </c>
      <c r="B5" s="77"/>
      <c r="C5" s="77"/>
      <c r="D5" s="77"/>
      <c r="E5" s="77"/>
      <c r="F5" s="77"/>
      <c r="G5" s="77"/>
      <c r="H5" s="77"/>
      <c r="I5" s="77"/>
      <c r="J5" s="78"/>
    </row>
    <row r="6" spans="1:26" ht="15.75" customHeight="1"/>
    <row r="7" spans="1:26" ht="75.75" customHeight="1">
      <c r="A7" s="2" t="s">
        <v>2</v>
      </c>
      <c r="B7" s="3" t="s">
        <v>3</v>
      </c>
      <c r="C7" s="3" t="s">
        <v>4</v>
      </c>
      <c r="D7" s="3" t="s">
        <v>5</v>
      </c>
      <c r="E7" s="3" t="s">
        <v>6</v>
      </c>
      <c r="F7" s="4" t="s">
        <v>7</v>
      </c>
      <c r="G7" s="5" t="s">
        <v>62</v>
      </c>
      <c r="H7" s="3" t="s">
        <v>9</v>
      </c>
      <c r="I7" s="3" t="s">
        <v>10</v>
      </c>
      <c r="J7" s="3" t="s">
        <v>11</v>
      </c>
      <c r="K7" s="6"/>
      <c r="L7" s="6"/>
      <c r="M7" s="6"/>
      <c r="N7" s="6"/>
      <c r="O7" s="6"/>
      <c r="P7" s="6"/>
      <c r="Q7" s="6"/>
      <c r="R7" s="6"/>
      <c r="S7" s="6"/>
      <c r="T7" s="6"/>
      <c r="U7" s="6"/>
      <c r="V7" s="6"/>
      <c r="W7" s="6"/>
      <c r="X7" s="6"/>
      <c r="Y7" s="6"/>
      <c r="Z7" s="6"/>
    </row>
    <row r="8" spans="1:26" ht="50.25" customHeight="1">
      <c r="A8" s="7" t="s">
        <v>12</v>
      </c>
      <c r="B8" s="8"/>
      <c r="C8" s="8"/>
      <c r="D8" s="55"/>
      <c r="E8" s="8"/>
      <c r="F8" s="10"/>
      <c r="G8" s="11"/>
      <c r="H8" s="10"/>
      <c r="I8" s="8"/>
      <c r="J8" s="8"/>
    </row>
    <row r="9" spans="1:26" ht="50.25" customHeight="1">
      <c r="A9" s="7" t="s">
        <v>17</v>
      </c>
      <c r="B9" s="13"/>
      <c r="C9" s="19"/>
      <c r="D9" s="8"/>
      <c r="E9" s="34"/>
      <c r="F9" s="10"/>
      <c r="G9" s="11"/>
      <c r="H9" s="10"/>
      <c r="I9" s="8"/>
      <c r="J9" s="8"/>
    </row>
    <row r="10" spans="1:26" ht="50.25" customHeight="1">
      <c r="A10" s="7" t="s">
        <v>21</v>
      </c>
      <c r="B10" s="8"/>
      <c r="C10" s="8"/>
      <c r="D10" s="8"/>
      <c r="E10" s="11"/>
      <c r="F10" s="35"/>
      <c r="G10" s="11"/>
      <c r="H10" s="10"/>
      <c r="I10" s="8"/>
      <c r="J10" s="8"/>
    </row>
    <row r="11" spans="1:26" ht="15" hidden="1" customHeight="1">
      <c r="A11" s="16"/>
      <c r="B11" s="17"/>
      <c r="C11" s="17"/>
      <c r="D11" s="17"/>
      <c r="E11" s="17"/>
      <c r="F11" s="17"/>
      <c r="G11" s="17"/>
      <c r="H11" s="17"/>
      <c r="I11" s="17"/>
      <c r="J11" s="17"/>
    </row>
    <row r="12" spans="1:26" ht="12.75" customHeight="1"/>
    <row r="13" spans="1:26" ht="138.75" customHeight="1">
      <c r="A13" s="60" t="s">
        <v>25</v>
      </c>
      <c r="B13" s="77"/>
      <c r="C13" s="77"/>
      <c r="D13" s="77"/>
      <c r="E13" s="77"/>
      <c r="F13" s="77"/>
      <c r="G13" s="77"/>
      <c r="H13" s="77"/>
      <c r="I13" s="77"/>
      <c r="J13" s="78"/>
    </row>
    <row r="14" spans="1:26" ht="12.75" customHeight="1"/>
    <row r="15" spans="1:26" ht="75" customHeight="1">
      <c r="A15" s="60" t="s">
        <v>26</v>
      </c>
      <c r="B15" s="77"/>
      <c r="C15" s="77"/>
      <c r="D15" s="77"/>
      <c r="E15" s="77"/>
      <c r="F15" s="77"/>
      <c r="G15" s="77"/>
      <c r="H15" s="77"/>
      <c r="I15" s="77"/>
      <c r="J15" s="78"/>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8"/>
      <c r="E26" s="18"/>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election activeCell="B8" sqref="B8:J10"/>
    </sheetView>
  </sheetViews>
  <sheetFormatPr defaultColWidth="12.710937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58" t="s">
        <v>0</v>
      </c>
      <c r="E2" s="76"/>
      <c r="F2" s="76"/>
      <c r="G2" s="76"/>
      <c r="H2" s="76"/>
    </row>
    <row r="3" spans="1:26" ht="12.75" customHeight="1"/>
    <row r="4" spans="1:26" ht="12.75" customHeight="1"/>
    <row r="5" spans="1:26" ht="43.5" customHeight="1">
      <c r="A5" s="59" t="s">
        <v>1</v>
      </c>
      <c r="B5" s="77"/>
      <c r="C5" s="77"/>
      <c r="D5" s="77"/>
      <c r="E5" s="77"/>
      <c r="F5" s="77"/>
      <c r="G5" s="77"/>
      <c r="H5" s="77"/>
      <c r="I5" s="77"/>
      <c r="J5" s="78"/>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8"/>
      <c r="C8" s="56"/>
      <c r="D8" s="9"/>
      <c r="E8" s="11"/>
      <c r="F8" s="10"/>
      <c r="G8" s="11"/>
      <c r="H8" s="10"/>
      <c r="I8" s="8"/>
      <c r="J8" s="8"/>
    </row>
    <row r="9" spans="1:26" ht="50.25" customHeight="1">
      <c r="A9" s="7" t="s">
        <v>17</v>
      </c>
      <c r="B9" s="13"/>
      <c r="C9" s="36"/>
      <c r="D9" s="8"/>
      <c r="E9" s="8"/>
      <c r="F9" s="10"/>
      <c r="G9" s="11"/>
      <c r="H9" s="10"/>
      <c r="I9" s="8"/>
      <c r="J9" s="8"/>
    </row>
    <row r="10" spans="1:26" ht="50.25" customHeight="1">
      <c r="A10" s="7" t="s">
        <v>21</v>
      </c>
      <c r="B10" s="8"/>
      <c r="C10" s="8"/>
      <c r="D10" s="8"/>
      <c r="E10" s="11"/>
      <c r="F10" s="10"/>
      <c r="G10" s="15"/>
      <c r="H10" s="10"/>
      <c r="I10" s="8"/>
      <c r="J10" s="8"/>
    </row>
    <row r="11" spans="1:26" ht="15" hidden="1" customHeight="1">
      <c r="A11" s="16"/>
      <c r="B11" s="17"/>
      <c r="C11" s="17"/>
      <c r="D11" s="17"/>
      <c r="E11" s="17"/>
      <c r="F11" s="17"/>
      <c r="G11" s="17"/>
      <c r="H11" s="17"/>
      <c r="I11" s="17"/>
      <c r="J11" s="17"/>
    </row>
    <row r="12" spans="1:26" ht="12.75" customHeight="1"/>
    <row r="13" spans="1:26" ht="138.75" customHeight="1">
      <c r="A13" s="60" t="s">
        <v>25</v>
      </c>
      <c r="B13" s="77"/>
      <c r="C13" s="77"/>
      <c r="D13" s="77"/>
      <c r="E13" s="77"/>
      <c r="F13" s="77"/>
      <c r="G13" s="77"/>
      <c r="H13" s="77"/>
      <c r="I13" s="77"/>
      <c r="J13" s="78"/>
    </row>
    <row r="14" spans="1:26" ht="12.75" customHeight="1"/>
    <row r="15" spans="1:26" ht="75" customHeight="1">
      <c r="A15" s="60" t="s">
        <v>26</v>
      </c>
      <c r="B15" s="77"/>
      <c r="C15" s="77"/>
      <c r="D15" s="77"/>
      <c r="E15" s="77"/>
      <c r="F15" s="77"/>
      <c r="G15" s="77"/>
      <c r="H15" s="77"/>
      <c r="I15" s="77"/>
      <c r="J15" s="78"/>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8"/>
      <c r="E26" s="18"/>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Administrador</dc:creator>
  <cp:keywords/>
  <dc:description/>
  <cp:lastModifiedBy>Cristian David Rueda Bautista</cp:lastModifiedBy>
  <cp:revision/>
  <dcterms:created xsi:type="dcterms:W3CDTF">2010-11-08T17:12:41Z</dcterms:created>
  <dcterms:modified xsi:type="dcterms:W3CDTF">2024-04-30T22:35:34Z</dcterms:modified>
  <cp:category/>
  <cp:contentStatus/>
</cp:coreProperties>
</file>