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Users\David Velozo\Desktop\Senegocia\Desarrollos\ACME\DTE\"/>
    </mc:Choice>
  </mc:AlternateContent>
  <xr:revisionPtr revIDLastSave="0" documentId="13_ncr:1_{B22B605A-8A7C-41C7-BB87-5E853FFCB179}" xr6:coauthVersionLast="33" xr6:coauthVersionMax="33" xr10:uidLastSave="{00000000-0000-0000-0000-000000000000}"/>
  <bookViews>
    <workbookView xWindow="0" yWindow="0" windowWidth="15360" windowHeight="7155" xr2:uid="{00000000-000D-0000-FFFF-FFFF00000000}"/>
  </bookViews>
  <sheets>
    <sheet name="DTE" sheetId="1" r:id="rId1"/>
    <sheet name="Otros" sheetId="3" state="hidden"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4" i="1" l="1"/>
  <c r="B27" i="1"/>
  <c r="B28" i="1" s="1"/>
  <c r="M18" i="1" l="1"/>
  <c r="M22" i="1" l="1"/>
  <c r="M15" i="1" l="1"/>
  <c r="M13" i="1" l="1"/>
  <c r="B6" i="1" l="1"/>
  <c r="B7" i="1" s="1"/>
  <c r="B8" i="1" s="1"/>
  <c r="B9" i="1" s="1"/>
  <c r="B10" i="1" s="1"/>
  <c r="B11" i="1" s="1"/>
  <c r="B12" i="1" s="1"/>
  <c r="B13" i="1" s="1"/>
  <c r="B14" i="1" s="1"/>
  <c r="B15" i="1" s="1"/>
  <c r="B16" i="1" s="1"/>
  <c r="B17" i="1" s="1"/>
  <c r="B18" i="1" s="1"/>
  <c r="B19" i="1" s="1"/>
  <c r="B20" i="1" s="1"/>
  <c r="B21" i="1" s="1"/>
  <c r="B22" i="1" l="1"/>
  <c r="B23" i="1" s="1"/>
  <c r="B24" i="1" s="1"/>
  <c r="B25" i="1" s="1"/>
  <c r="B26" i="1" s="1"/>
  <c r="B29" i="1" s="1"/>
  <c r="B30" i="1" s="1"/>
  <c r="B31" i="1" s="1"/>
  <c r="B32" i="1" s="1"/>
  <c r="B33" i="1" s="1"/>
  <c r="B34" i="1" s="1"/>
  <c r="B35" i="1" s="1"/>
  <c r="B36" i="1" s="1"/>
  <c r="B37" i="1" s="1"/>
  <c r="B38" i="1" s="1"/>
  <c r="B39" i="1" s="1"/>
  <c r="B40" i="1" s="1"/>
  <c r="B41" i="1" s="1"/>
  <c r="L42" i="1"/>
  <c r="Q6" i="3"/>
  <c r="Q5" i="3"/>
  <c r="M42" i="1" l="1"/>
  <c r="L43" i="1" l="1"/>
</calcChain>
</file>

<file path=xl/sharedStrings.xml><?xml version="1.0" encoding="utf-8"?>
<sst xmlns="http://schemas.openxmlformats.org/spreadsheetml/2006/main" count="127" uniqueCount="83">
  <si>
    <t>Id</t>
  </si>
  <si>
    <t xml:space="preserve">%
Avance
</t>
  </si>
  <si>
    <t>Fecha Inicio
Estimada</t>
  </si>
  <si>
    <t>Fecha Fin
Estimada</t>
  </si>
  <si>
    <t>Responsable</t>
  </si>
  <si>
    <t>Fecha Inicio
Real</t>
  </si>
  <si>
    <t>Fecha Término
Real</t>
  </si>
  <si>
    <t>Inicio</t>
  </si>
  <si>
    <t>Kick Off del Proyecto</t>
  </si>
  <si>
    <t>Elaboración Carta Gantt Proyecto</t>
  </si>
  <si>
    <t>Senegocia</t>
  </si>
  <si>
    <t>Planificación y Alcance Preliminar</t>
  </si>
  <si>
    <t>Desarrollo</t>
  </si>
  <si>
    <t>Creación plan de pruebas</t>
  </si>
  <si>
    <t>Ejecución Plan de pruebas</t>
  </si>
  <si>
    <t>Marcha Blanca</t>
  </si>
  <si>
    <t>Análisis y Diseño</t>
  </si>
  <si>
    <t>Plan de Pruebas</t>
  </si>
  <si>
    <t>HH Estimativas</t>
  </si>
  <si>
    <t>-</t>
  </si>
  <si>
    <t>HH Reales</t>
  </si>
  <si>
    <t>Saldo HH:</t>
  </si>
  <si>
    <t>Total HH:</t>
  </si>
  <si>
    <t>Observaciones</t>
  </si>
  <si>
    <t>Documentos tributarios enviados a pago</t>
  </si>
  <si>
    <t>Tipo DT</t>
  </si>
  <si>
    <t>Folio</t>
  </si>
  <si>
    <t>Emisión</t>
  </si>
  <si>
    <t>Vencimiento</t>
  </si>
  <si>
    <t>Rut Emisor</t>
  </si>
  <si>
    <t>Nombre Fantasía Emisor</t>
  </si>
  <si>
    <t>Rut Receptor</t>
  </si>
  <si>
    <t>Monto Neto</t>
  </si>
  <si>
    <t>Monto Exento (CLP)</t>
  </si>
  <si>
    <t>Monto Impuesto país</t>
  </si>
  <si>
    <t>Monto Total</t>
  </si>
  <si>
    <t>Código Proyecto</t>
  </si>
  <si>
    <t>Rut Proveedor/Cliente</t>
  </si>
  <si>
    <t>Línea de Negocio</t>
  </si>
  <si>
    <t>Porcentaje Distribución</t>
  </si>
  <si>
    <t>Valor Distribución</t>
  </si>
  <si>
    <t>96574830-K</t>
  </si>
  <si>
    <t> CALALSA INDUSTRIAL</t>
  </si>
  <si>
    <t>76065596-1</t>
  </si>
  <si>
    <t>0  </t>
  </si>
  <si>
    <t>19000222-1</t>
  </si>
  <si>
    <t>96001222-1</t>
  </si>
  <si>
    <t>Implementación</t>
  </si>
  <si>
    <t>Habilitación de Ambiente Producción</t>
  </si>
  <si>
    <t>Seguimiento del proyecto</t>
  </si>
  <si>
    <t>Observaciones adicionales post ejecución plan de pruebas y correcciones menores</t>
  </si>
  <si>
    <t xml:space="preserve">Creación de maquetas y habilitación en ambiente de pruebas con documento de reglas de negocio según reunión de kick-off </t>
  </si>
  <si>
    <t>Observaciones adicionales post reunión y ejecución de estas</t>
  </si>
  <si>
    <t>Aceptación de Carta Gantt propuesta</t>
  </si>
  <si>
    <t>Cambiar lógica de DTE transversal según maquetas aprobadas</t>
  </si>
  <si>
    <t>Datos de ingreso y conexión a Casilla de intercambio de DTE (copia) que se usará en el proyecto</t>
  </si>
  <si>
    <t>Permitir rechazo comercial en la aprobación y en el mantenedor de DTE sin flujos de aprobación con conexión al SII para reflejar el rechazo comercial</t>
  </si>
  <si>
    <t>Creación de manual tipo para usuario final en formato .ppt</t>
  </si>
  <si>
    <t>Capacitación al cliente en su oficina o en dependencias de Senegocia</t>
  </si>
  <si>
    <t>Auto aprobar DT/DTE que sean emitidos por empresas proveedoras predefinidas</t>
  </si>
  <si>
    <t>Agregar certificado a conector de extracción de DTE desde casilla y setup con conexiones a WS del SII</t>
  </si>
  <si>
    <t>ACME - Senegocia</t>
  </si>
  <si>
    <t>ACME</t>
  </si>
  <si>
    <t>Proyecto DTE ACME - Senegocia</t>
  </si>
  <si>
    <t>Hito: Reunión de presentación de maquetas y revisión de Reglas de Negocio</t>
  </si>
  <si>
    <t>Certificado de ACME en el SII con permisos limitados o en su defecto, dar permisos a certificado de Senegocia para realizar acciones en el SII</t>
  </si>
  <si>
    <t>Hito: Aceptación de maquetas y Reglas de Negocio para el inicio del desarrollo</t>
  </si>
  <si>
    <t>Cargar cadena de aprobación según lo proporcionado por ACME</t>
  </si>
  <si>
    <t>Permitir en funcionalidad de Conciliación, la generación de muchos comprobantes contables de DTE a Softland una vez se haya realizado la precontabilización unitaria</t>
  </si>
  <si>
    <t>Generar aviso mediante correo al usuario aprobador una vez llegue el DTE, tras transcurridos cuatro, seis y siete días sin aprobación, al aprobador copiado a perfiles especiales de finanzas</t>
  </si>
  <si>
    <t>Agregar reporte de DTE por usuario aprobador y agregar al usuario que tiene pendiente de aprobación el DTE</t>
  </si>
  <si>
    <t>Permitir que aprobaciones pueden sean efectuadas por perfil especial de finanzas o por aprobadores dentro del flujo de aprobación</t>
  </si>
  <si>
    <t>Hito: Aceptación de desarrollo y plan de pruebas para paso a producción</t>
  </si>
  <si>
    <t>Permitir en funcionalidad de Conciliación, el ingreso de las cuentas contables con sus valores para crear los asientos contables con RP softland posteriormente, dejando cuentas contables sugeridas con valores sugeridos heredados desde la OC, los cuales se pueden editar, en conjunto con su valor en peso chileno y su valor en dólar. dejar cambio de dólar para corregir y agregar valor dólar a mano y que recalcule valores antes de guardar precontabilizado</t>
  </si>
  <si>
    <t>Hito: Reunión de presentación de desarrollo ejecutado</t>
  </si>
  <si>
    <t>Se modifica según observaciones de ACME</t>
  </si>
  <si>
    <t>Se cambia a día miércoles a petición de ACME</t>
  </si>
  <si>
    <t>Se dejará programado, inicialmente no será automático hasta que ACME se familiarice con el sistema</t>
  </si>
  <si>
    <t>Se poducen nuevos cambios post llamados telefónicos y respuestas de correo</t>
  </si>
  <si>
    <t>Mantenedores estandares y nuevos</t>
  </si>
  <si>
    <t>Se deben coordinar pruebas en conjunto para verificar integraciones de DTE, Cuentas contables y comprobante contable</t>
  </si>
  <si>
    <t>Queda pendiente sólo una que debe ser organizada en conjunto con Hernan para validar integraciones con Softland</t>
  </si>
  <si>
    <t>Hito: Reuniones programadas en conjunto con ACME para pruebas de integración de DTE, asientos contables y comprobantes contables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</si>
</sst>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8"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8"/>
      <name val="Arial"/>
      <family val="2"/>
    </font>
    <font>
      <b/>
      <sz val="8"/>
      <color theme="0"/>
      <name val="Arial"/>
      <family val="2"/>
    </font>
    <font>
      <b/>
      <sz val="8"/>
      <color indexed="9"/>
      <name val="Arial"/>
      <family val="2"/>
    </font>
    <font>
      <sz val="8"/>
      <color rgb="FFFF0000"/>
      <name val="Arial"/>
      <family val="2"/>
    </font>
  </fonts>
  <fills count="8">
    <fill>
      <patternFill patternType="none"/>
    </fill>
    <fill>
      <patternFill patternType="gray125"/>
    </fill>
    <fill>
      <patternFill patternType="solid">
        <fgColor theme="7" tint="0.39997558519241921"/>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bgColor indexed="64"/>
      </patternFill>
    </fill>
    <fill>
      <patternFill patternType="solid">
        <fgColor indexed="23"/>
        <bgColor indexed="64"/>
      </patternFill>
    </fill>
  </fills>
  <borders count="36">
    <border>
      <left/>
      <right/>
      <top/>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s>
  <cellStyleXfs count="2">
    <xf numFmtId="0" fontId="0" fillId="0" borderId="0"/>
    <xf numFmtId="164" fontId="1" fillId="0" borderId="0" applyFont="0" applyFill="0" applyBorder="0" applyAlignment="0" applyProtection="0"/>
  </cellStyleXfs>
  <cellXfs count="105">
    <xf numFmtId="0" fontId="0" fillId="0" borderId="0" xfId="0"/>
    <xf numFmtId="0" fontId="2" fillId="0" borderId="0" xfId="0" applyFont="1"/>
    <xf numFmtId="0" fontId="2" fillId="0" borderId="0" xfId="0" applyFont="1" applyAlignment="1">
      <alignment horizontal="center" vertical="center"/>
    </xf>
    <xf numFmtId="0" fontId="2" fillId="0" borderId="5" xfId="0" applyFont="1" applyBorder="1"/>
    <xf numFmtId="0" fontId="2" fillId="0" borderId="6" xfId="0" applyFont="1" applyBorder="1"/>
    <xf numFmtId="0" fontId="2" fillId="0" borderId="7" xfId="0" applyFont="1" applyBorder="1"/>
    <xf numFmtId="14" fontId="2" fillId="0" borderId="8" xfId="0" applyNumberFormat="1" applyFont="1" applyBorder="1" applyAlignment="1">
      <alignment horizontal="center" vertical="center"/>
    </xf>
    <xf numFmtId="14" fontId="2" fillId="0" borderId="8" xfId="0" applyNumberFormat="1" applyFont="1" applyBorder="1"/>
    <xf numFmtId="14" fontId="2" fillId="0" borderId="9" xfId="0" applyNumberFormat="1" applyFont="1" applyBorder="1"/>
    <xf numFmtId="14" fontId="3" fillId="4" borderId="8" xfId="0" applyNumberFormat="1" applyFont="1" applyFill="1" applyBorder="1" applyAlignment="1">
      <alignment horizontal="center" vertical="center"/>
    </xf>
    <xf numFmtId="0" fontId="2" fillId="4" borderId="8" xfId="0" applyFont="1" applyFill="1" applyBorder="1"/>
    <xf numFmtId="0" fontId="2" fillId="0" borderId="10" xfId="0" applyFont="1" applyBorder="1"/>
    <xf numFmtId="0" fontId="2" fillId="4" borderId="10" xfId="0" applyFont="1" applyFill="1" applyBorder="1"/>
    <xf numFmtId="14" fontId="3" fillId="4" borderId="13" xfId="0" applyNumberFormat="1" applyFont="1" applyFill="1" applyBorder="1" applyAlignment="1">
      <alignment horizontal="center" vertical="center"/>
    </xf>
    <xf numFmtId="14" fontId="2" fillId="0" borderId="13" xfId="0" applyNumberFormat="1" applyFont="1" applyBorder="1" applyAlignment="1">
      <alignment horizontal="center" vertical="center"/>
    </xf>
    <xf numFmtId="0" fontId="3" fillId="2" borderId="16"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2" fillId="0" borderId="18" xfId="0" applyFont="1" applyBorder="1"/>
    <xf numFmtId="14" fontId="2" fillId="0" borderId="19" xfId="0" applyNumberFormat="1" applyFont="1" applyBorder="1" applyAlignment="1">
      <alignment horizontal="center" vertical="center"/>
    </xf>
    <xf numFmtId="9" fontId="3" fillId="4" borderId="22" xfId="0" applyNumberFormat="1" applyFont="1" applyFill="1" applyBorder="1" applyAlignment="1">
      <alignment horizontal="left"/>
    </xf>
    <xf numFmtId="9" fontId="2" fillId="0" borderId="9" xfId="0" applyNumberFormat="1" applyFont="1" applyBorder="1" applyAlignment="1">
      <alignment horizontal="right"/>
    </xf>
    <xf numFmtId="9" fontId="3" fillId="4" borderId="9" xfId="0" applyNumberFormat="1" applyFont="1" applyFill="1" applyBorder="1" applyAlignment="1">
      <alignment horizontal="left"/>
    </xf>
    <xf numFmtId="0" fontId="2" fillId="0" borderId="21" xfId="0" applyFont="1" applyBorder="1"/>
    <xf numFmtId="0" fontId="3" fillId="2" borderId="2" xfId="0" applyFont="1" applyFill="1" applyBorder="1" applyAlignment="1">
      <alignment horizontal="center" vertical="center" wrapText="1"/>
    </xf>
    <xf numFmtId="14" fontId="2" fillId="0" borderId="17" xfId="0" applyNumberFormat="1" applyFont="1" applyBorder="1" applyAlignment="1">
      <alignment horizontal="center" vertical="center"/>
    </xf>
    <xf numFmtId="0" fontId="3" fillId="2" borderId="4" xfId="0" applyFont="1" applyFill="1" applyBorder="1" applyAlignment="1">
      <alignment horizontal="center" vertical="center"/>
    </xf>
    <xf numFmtId="0" fontId="2" fillId="0" borderId="11" xfId="0" applyFont="1" applyBorder="1"/>
    <xf numFmtId="14" fontId="2" fillId="0" borderId="17" xfId="0" applyNumberFormat="1" applyFont="1" applyBorder="1"/>
    <xf numFmtId="0" fontId="2" fillId="3" borderId="10" xfId="0" applyFont="1" applyFill="1" applyBorder="1"/>
    <xf numFmtId="9" fontId="2" fillId="0" borderId="22" xfId="0" applyNumberFormat="1" applyFont="1" applyBorder="1" applyAlignment="1">
      <alignment horizontal="right"/>
    </xf>
    <xf numFmtId="9" fontId="2" fillId="0" borderId="20" xfId="0" applyNumberFormat="1" applyFont="1" applyBorder="1" applyAlignment="1">
      <alignment horizontal="right"/>
    </xf>
    <xf numFmtId="0" fontId="2" fillId="0" borderId="23" xfId="0" applyFont="1" applyBorder="1"/>
    <xf numFmtId="0" fontId="2" fillId="0" borderId="0" xfId="0" applyFont="1" applyBorder="1" applyAlignment="1"/>
    <xf numFmtId="0" fontId="2" fillId="0" borderId="0" xfId="0" applyNumberFormat="1" applyFont="1" applyAlignment="1">
      <alignment horizontal="center" vertical="center"/>
    </xf>
    <xf numFmtId="0" fontId="2" fillId="0" borderId="5" xfId="0" applyNumberFormat="1" applyFont="1" applyBorder="1" applyAlignment="1">
      <alignment horizontal="center" vertical="center"/>
    </xf>
    <xf numFmtId="0" fontId="3" fillId="2" borderId="24" xfId="0" applyNumberFormat="1" applyFont="1" applyFill="1" applyBorder="1" applyAlignment="1">
      <alignment horizontal="center" vertical="center" wrapText="1"/>
    </xf>
    <xf numFmtId="0" fontId="3" fillId="4" borderId="5" xfId="0" applyNumberFormat="1" applyFont="1" applyFill="1" applyBorder="1" applyAlignment="1">
      <alignment horizontal="center" vertical="center"/>
    </xf>
    <xf numFmtId="0" fontId="2" fillId="0" borderId="5" xfId="0" quotePrefix="1" applyNumberFormat="1" applyFont="1" applyBorder="1" applyAlignment="1">
      <alignment horizontal="center" vertical="center"/>
    </xf>
    <xf numFmtId="0" fontId="3" fillId="2" borderId="3" xfId="0" applyNumberFormat="1" applyFont="1" applyFill="1" applyBorder="1" applyAlignment="1">
      <alignment horizontal="center" vertical="center" wrapText="1"/>
    </xf>
    <xf numFmtId="0" fontId="3" fillId="4" borderId="9" xfId="0" applyNumberFormat="1" applyFont="1" applyFill="1" applyBorder="1" applyAlignment="1">
      <alignment horizontal="center" vertical="center"/>
    </xf>
    <xf numFmtId="0" fontId="2" fillId="0" borderId="9" xfId="0" quotePrefix="1" applyNumberFormat="1" applyFont="1" applyBorder="1" applyAlignment="1">
      <alignment horizontal="center" vertical="center"/>
    </xf>
    <xf numFmtId="0" fontId="2" fillId="0" borderId="9" xfId="0" applyNumberFormat="1" applyFont="1" applyBorder="1" applyAlignment="1">
      <alignment horizontal="center" vertical="center"/>
    </xf>
    <xf numFmtId="0" fontId="2" fillId="0" borderId="27" xfId="0" applyNumberFormat="1" applyFont="1" applyBorder="1" applyAlignment="1">
      <alignment horizontal="center" vertical="center"/>
    </xf>
    <xf numFmtId="0" fontId="2" fillId="0" borderId="26" xfId="0" applyNumberFormat="1" applyFont="1" applyBorder="1" applyAlignment="1">
      <alignment horizontal="center" vertical="center"/>
    </xf>
    <xf numFmtId="0" fontId="3" fillId="0" borderId="29" xfId="0" applyNumberFormat="1" applyFont="1" applyBorder="1" applyAlignment="1"/>
    <xf numFmtId="0" fontId="3" fillId="0" borderId="25" xfId="0" applyNumberFormat="1" applyFont="1" applyBorder="1" applyAlignment="1"/>
    <xf numFmtId="14" fontId="2" fillId="0" borderId="20" xfId="0" applyNumberFormat="1" applyFont="1" applyBorder="1"/>
    <xf numFmtId="0" fontId="6" fillId="7" borderId="8" xfId="0" applyFont="1" applyFill="1" applyBorder="1"/>
    <xf numFmtId="0" fontId="6" fillId="7" borderId="13" xfId="0" applyFont="1" applyFill="1" applyBorder="1"/>
    <xf numFmtId="0" fontId="6" fillId="7" borderId="9" xfId="0" applyFont="1" applyFill="1" applyBorder="1"/>
    <xf numFmtId="0" fontId="4" fillId="0" borderId="8" xfId="0" applyFont="1" applyBorder="1"/>
    <xf numFmtId="0" fontId="4" fillId="0" borderId="13" xfId="0" applyFont="1" applyBorder="1"/>
    <xf numFmtId="14" fontId="4" fillId="0" borderId="13" xfId="0" applyNumberFormat="1" applyFont="1" applyBorder="1"/>
    <xf numFmtId="0" fontId="4" fillId="0" borderId="9" xfId="0" applyFont="1" applyBorder="1"/>
    <xf numFmtId="0" fontId="4" fillId="0" borderId="17" xfId="0" applyFont="1" applyBorder="1"/>
    <xf numFmtId="0" fontId="4" fillId="0" borderId="19" xfId="0" applyFont="1" applyBorder="1"/>
    <xf numFmtId="14" fontId="4" fillId="0" borderId="19" xfId="0" applyNumberFormat="1" applyFont="1" applyBorder="1"/>
    <xf numFmtId="0" fontId="4" fillId="0" borderId="20" xfId="0" applyFont="1" applyBorder="1"/>
    <xf numFmtId="0" fontId="4" fillId="0" borderId="0" xfId="0" applyFont="1"/>
    <xf numFmtId="9" fontId="3" fillId="4" borderId="30" xfId="0" applyNumberFormat="1" applyFont="1" applyFill="1" applyBorder="1" applyAlignment="1">
      <alignment horizontal="left"/>
    </xf>
    <xf numFmtId="14" fontId="3" fillId="4" borderId="31" xfId="0" applyNumberFormat="1" applyFont="1" applyFill="1" applyBorder="1" applyAlignment="1">
      <alignment horizontal="center" vertical="center"/>
    </xf>
    <xf numFmtId="14" fontId="3" fillId="4" borderId="32" xfId="0" applyNumberFormat="1" applyFont="1" applyFill="1" applyBorder="1" applyAlignment="1">
      <alignment horizontal="center" vertical="center"/>
    </xf>
    <xf numFmtId="0" fontId="2" fillId="4" borderId="33" xfId="0" applyFont="1" applyFill="1" applyBorder="1"/>
    <xf numFmtId="0" fontId="2" fillId="4" borderId="31" xfId="0" applyFont="1" applyFill="1" applyBorder="1"/>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0" fontId="2" fillId="4" borderId="9" xfId="0" applyFont="1" applyFill="1" applyBorder="1"/>
    <xf numFmtId="14" fontId="2" fillId="0" borderId="0" xfId="0" applyNumberFormat="1" applyFont="1"/>
    <xf numFmtId="0" fontId="2" fillId="4" borderId="26" xfId="0" applyFont="1" applyFill="1" applyBorder="1"/>
    <xf numFmtId="0" fontId="3" fillId="5" borderId="28" xfId="0" applyFont="1" applyFill="1" applyBorder="1" applyAlignment="1">
      <alignment horizontal="right"/>
    </xf>
    <xf numFmtId="0" fontId="2" fillId="0" borderId="0" xfId="0" applyNumberFormat="1" applyFont="1"/>
    <xf numFmtId="0" fontId="2" fillId="0" borderId="0" xfId="0" applyFont="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wrapText="1"/>
    </xf>
    <xf numFmtId="9" fontId="2" fillId="0" borderId="22" xfId="0" applyNumberFormat="1" applyFont="1" applyBorder="1" applyAlignment="1">
      <alignment horizontal="right" vertical="center"/>
    </xf>
    <xf numFmtId="0" fontId="2" fillId="0" borderId="10" xfId="0" applyFont="1" applyBorder="1" applyAlignment="1">
      <alignment vertical="center"/>
    </xf>
    <xf numFmtId="14" fontId="2" fillId="0" borderId="9" xfId="0" applyNumberFormat="1" applyFont="1" applyBorder="1" applyAlignment="1">
      <alignment vertical="center"/>
    </xf>
    <xf numFmtId="14" fontId="2" fillId="0" borderId="34" xfId="0" applyNumberFormat="1" applyFont="1" applyBorder="1" applyAlignment="1">
      <alignment horizontal="center" vertical="center"/>
    </xf>
    <xf numFmtId="14" fontId="2" fillId="0" borderId="31" xfId="0" applyNumberFormat="1" applyFont="1" applyBorder="1" applyAlignment="1">
      <alignment horizontal="center" vertical="center"/>
    </xf>
    <xf numFmtId="14" fontId="2" fillId="0" borderId="32" xfId="0" applyNumberFormat="1" applyFont="1" applyBorder="1" applyAlignment="1">
      <alignment horizontal="center" vertical="center"/>
    </xf>
    <xf numFmtId="0" fontId="2" fillId="0" borderId="33" xfId="0" applyFont="1" applyBorder="1"/>
    <xf numFmtId="14" fontId="2" fillId="0" borderId="31" xfId="0" applyNumberFormat="1" applyFont="1" applyBorder="1"/>
    <xf numFmtId="14" fontId="2" fillId="0" borderId="35" xfId="0" applyNumberFormat="1" applyFont="1" applyBorder="1"/>
    <xf numFmtId="0" fontId="2" fillId="0" borderId="27" xfId="0" quotePrefix="1" applyNumberFormat="1" applyFont="1" applyBorder="1" applyAlignment="1">
      <alignment horizontal="center" vertical="center"/>
    </xf>
    <xf numFmtId="0" fontId="2" fillId="0" borderId="26" xfId="0" quotePrefix="1" applyNumberFormat="1" applyFont="1" applyBorder="1" applyAlignment="1">
      <alignment horizontal="center" vertical="center"/>
    </xf>
    <xf numFmtId="14" fontId="2" fillId="0" borderId="26" xfId="0" applyNumberFormat="1" applyFont="1" applyBorder="1"/>
    <xf numFmtId="0" fontId="7" fillId="0" borderId="7" xfId="0" applyFont="1" applyBorder="1"/>
    <xf numFmtId="14" fontId="2" fillId="0" borderId="9" xfId="0" applyNumberFormat="1" applyFont="1" applyBorder="1" applyAlignment="1">
      <alignment wrapText="1"/>
    </xf>
    <xf numFmtId="14" fontId="2" fillId="0" borderId="8" xfId="0" quotePrefix="1" applyNumberFormat="1" applyFont="1" applyBorder="1" applyAlignment="1">
      <alignment horizontal="center" vertical="center"/>
    </xf>
    <xf numFmtId="14" fontId="2" fillId="0" borderId="13" xfId="0" quotePrefix="1" applyNumberFormat="1" applyFont="1" applyBorder="1" applyAlignment="1">
      <alignment horizontal="center" vertical="center"/>
    </xf>
    <xf numFmtId="0" fontId="2" fillId="3" borderId="10" xfId="0" applyFont="1" applyFill="1" applyBorder="1" applyAlignment="1">
      <alignment vertical="center"/>
    </xf>
    <xf numFmtId="0" fontId="2" fillId="0" borderId="7" xfId="0" applyFont="1" applyBorder="1" applyAlignment="1">
      <alignment vertical="center"/>
    </xf>
    <xf numFmtId="14" fontId="2" fillId="0" borderId="9" xfId="0" applyNumberFormat="1" applyFont="1" applyBorder="1" applyAlignment="1">
      <alignment vertical="center" wrapText="1"/>
    </xf>
    <xf numFmtId="0" fontId="7" fillId="0" borderId="7" xfId="0" applyFont="1" applyBorder="1" applyAlignment="1">
      <alignment wrapText="1"/>
    </xf>
    <xf numFmtId="0" fontId="3" fillId="0" borderId="0" xfId="0" applyFont="1" applyAlignment="1">
      <alignment horizontal="right"/>
    </xf>
    <xf numFmtId="0" fontId="3" fillId="2" borderId="1" xfId="0" applyFont="1" applyFill="1" applyBorder="1" applyAlignment="1">
      <alignment horizontal="center" vertical="center"/>
    </xf>
    <xf numFmtId="0" fontId="3" fillId="2" borderId="15" xfId="0" applyFont="1" applyFill="1" applyBorder="1" applyAlignment="1">
      <alignment horizontal="center" vertical="center"/>
    </xf>
    <xf numFmtId="0" fontId="3" fillId="4" borderId="8" xfId="0" applyFont="1" applyFill="1" applyBorder="1" applyAlignment="1">
      <alignment horizontal="left"/>
    </xf>
    <xf numFmtId="0" fontId="3" fillId="4" borderId="13" xfId="0" applyFont="1" applyFill="1" applyBorder="1" applyAlignment="1">
      <alignment horizontal="left"/>
    </xf>
    <xf numFmtId="0" fontId="3" fillId="4" borderId="12" xfId="0" applyFont="1" applyFill="1" applyBorder="1" applyAlignment="1">
      <alignment horizontal="left"/>
    </xf>
    <xf numFmtId="0" fontId="3" fillId="4" borderId="14" xfId="0" applyFont="1" applyFill="1" applyBorder="1" applyAlignment="1">
      <alignment horizontal="left"/>
    </xf>
    <xf numFmtId="0" fontId="5" fillId="6" borderId="2" xfId="0" applyFont="1" applyFill="1" applyBorder="1" applyAlignment="1">
      <alignment horizontal="center"/>
    </xf>
    <xf numFmtId="0" fontId="5" fillId="6" borderId="16" xfId="0" applyFont="1" applyFill="1" applyBorder="1" applyAlignment="1">
      <alignment horizontal="center"/>
    </xf>
    <xf numFmtId="0" fontId="5" fillId="6" borderId="3" xfId="0" applyFont="1" applyFill="1" applyBorder="1" applyAlignment="1">
      <alignment horizontal="center"/>
    </xf>
  </cellXfs>
  <cellStyles count="2">
    <cellStyle name="Millares 2"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781050</xdr:colOff>
      <xdr:row>2</xdr:row>
      <xdr:rowOff>133350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0"/>
          <a:ext cx="1400175" cy="4572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46"/>
  <sheetViews>
    <sheetView tabSelected="1" zoomScaleNormal="100" workbookViewId="0"/>
  </sheetViews>
  <sheetFormatPr baseColWidth="10" defaultRowHeight="11.25" x14ac:dyDescent="0.2"/>
  <cols>
    <col min="1" max="1" width="2.5703125" style="1" customWidth="1"/>
    <col min="2" max="2" width="3.5703125" style="1" customWidth="1"/>
    <col min="3" max="4" width="2.85546875" style="1" customWidth="1"/>
    <col min="5" max="5" width="86.42578125" style="1" customWidth="1"/>
    <col min="6" max="6" width="6.7109375" style="1" bestFit="1" customWidth="1"/>
    <col min="7" max="7" width="10.140625" style="1" bestFit="1" customWidth="1"/>
    <col min="8" max="8" width="9" style="1" bestFit="1" customWidth="1"/>
    <col min="9" max="9" width="18.85546875" style="1" bestFit="1" customWidth="1"/>
    <col min="10" max="10" width="10.140625" style="1" bestFit="1" customWidth="1"/>
    <col min="11" max="11" width="10.85546875" style="1" customWidth="1"/>
    <col min="12" max="12" width="10.42578125" style="70" customWidth="1"/>
    <col min="13" max="13" width="11.42578125" style="1"/>
    <col min="14" max="14" width="72.85546875" style="1" customWidth="1"/>
    <col min="15" max="16384" width="11.42578125" style="1"/>
  </cols>
  <sheetData>
    <row r="1" spans="2:16" ht="13.5" customHeight="1" x14ac:dyDescent="0.2">
      <c r="G1" s="2"/>
      <c r="H1" s="2"/>
      <c r="L1" s="33"/>
    </row>
    <row r="2" spans="2:16" ht="12" customHeight="1" x14ac:dyDescent="0.2">
      <c r="G2" s="2"/>
      <c r="H2" s="2"/>
      <c r="L2" s="33"/>
    </row>
    <row r="3" spans="2:16" ht="14.25" customHeight="1" thickBot="1" x14ac:dyDescent="0.25">
      <c r="G3" s="2"/>
      <c r="H3" s="2"/>
      <c r="L3" s="33"/>
    </row>
    <row r="4" spans="2:16" ht="33.75" x14ac:dyDescent="0.2">
      <c r="B4" s="25" t="s">
        <v>0</v>
      </c>
      <c r="C4" s="96" t="s">
        <v>63</v>
      </c>
      <c r="D4" s="97"/>
      <c r="E4" s="97"/>
      <c r="F4" s="16" t="s">
        <v>1</v>
      </c>
      <c r="G4" s="23" t="s">
        <v>2</v>
      </c>
      <c r="H4" s="15" t="s">
        <v>3</v>
      </c>
      <c r="I4" s="25" t="s">
        <v>4</v>
      </c>
      <c r="J4" s="23" t="s">
        <v>5</v>
      </c>
      <c r="K4" s="16" t="s">
        <v>6</v>
      </c>
      <c r="L4" s="35" t="s">
        <v>18</v>
      </c>
      <c r="M4" s="38" t="s">
        <v>20</v>
      </c>
      <c r="N4" s="16" t="s">
        <v>23</v>
      </c>
    </row>
    <row r="5" spans="2:16" x14ac:dyDescent="0.2">
      <c r="B5" s="28">
        <v>1</v>
      </c>
      <c r="C5" s="98" t="s">
        <v>7</v>
      </c>
      <c r="D5" s="99"/>
      <c r="E5" s="99"/>
      <c r="F5" s="19"/>
      <c r="G5" s="9"/>
      <c r="H5" s="13"/>
      <c r="I5" s="12"/>
      <c r="J5" s="10"/>
      <c r="K5" s="66"/>
      <c r="L5" s="36"/>
      <c r="M5" s="39"/>
      <c r="N5" s="66"/>
    </row>
    <row r="6" spans="2:16" x14ac:dyDescent="0.2">
      <c r="B6" s="28">
        <f>B5+1</f>
        <v>2</v>
      </c>
      <c r="C6" s="3"/>
      <c r="D6" s="4"/>
      <c r="E6" s="5" t="s">
        <v>8</v>
      </c>
      <c r="F6" s="29">
        <v>1</v>
      </c>
      <c r="G6" s="6">
        <v>43006</v>
      </c>
      <c r="H6" s="14">
        <v>43007</v>
      </c>
      <c r="I6" s="11" t="s">
        <v>61</v>
      </c>
      <c r="J6" s="6">
        <v>43006</v>
      </c>
      <c r="K6" s="14">
        <v>43007</v>
      </c>
      <c r="L6" s="37">
        <v>16</v>
      </c>
      <c r="M6" s="40">
        <v>16</v>
      </c>
      <c r="N6" s="8"/>
    </row>
    <row r="7" spans="2:16" x14ac:dyDescent="0.2">
      <c r="B7" s="28">
        <f t="shared" ref="B7:B41" si="0">B6+1</f>
        <v>3</v>
      </c>
      <c r="C7" s="100" t="s">
        <v>11</v>
      </c>
      <c r="D7" s="101"/>
      <c r="E7" s="101"/>
      <c r="F7" s="21"/>
      <c r="G7" s="9"/>
      <c r="H7" s="13"/>
      <c r="I7" s="12"/>
      <c r="J7" s="10"/>
      <c r="K7" s="66"/>
      <c r="L7" s="36"/>
      <c r="M7" s="39"/>
      <c r="N7" s="66"/>
    </row>
    <row r="8" spans="2:16" x14ac:dyDescent="0.2">
      <c r="B8" s="28">
        <f t="shared" si="0"/>
        <v>4</v>
      </c>
      <c r="C8" s="3"/>
      <c r="D8" s="4"/>
      <c r="E8" s="5" t="s">
        <v>9</v>
      </c>
      <c r="F8" s="29">
        <v>1</v>
      </c>
      <c r="G8" s="6">
        <v>43010</v>
      </c>
      <c r="H8" s="14">
        <v>43010</v>
      </c>
      <c r="I8" s="11" t="s">
        <v>10</v>
      </c>
      <c r="J8" s="6">
        <v>43010</v>
      </c>
      <c r="K8" s="14">
        <v>43031</v>
      </c>
      <c r="L8" s="34">
        <v>2</v>
      </c>
      <c r="M8" s="41">
        <v>2.5</v>
      </c>
      <c r="N8" s="8" t="s">
        <v>75</v>
      </c>
      <c r="P8" s="67"/>
    </row>
    <row r="9" spans="2:16" x14ac:dyDescent="0.2">
      <c r="B9" s="28">
        <f t="shared" si="0"/>
        <v>5</v>
      </c>
      <c r="C9" s="3"/>
      <c r="D9" s="4"/>
      <c r="E9" s="5" t="s">
        <v>53</v>
      </c>
      <c r="F9" s="29">
        <v>1</v>
      </c>
      <c r="G9" s="6">
        <v>43010</v>
      </c>
      <c r="H9" s="14">
        <v>43014</v>
      </c>
      <c r="I9" s="11" t="s">
        <v>62</v>
      </c>
      <c r="J9" s="6">
        <v>43010</v>
      </c>
      <c r="K9" s="78">
        <v>43010</v>
      </c>
      <c r="L9" s="37" t="s">
        <v>19</v>
      </c>
      <c r="M9" s="40" t="s">
        <v>19</v>
      </c>
      <c r="N9" s="8"/>
      <c r="P9" s="67"/>
    </row>
    <row r="10" spans="2:16" x14ac:dyDescent="0.2">
      <c r="B10" s="28">
        <f t="shared" si="0"/>
        <v>6</v>
      </c>
      <c r="C10" s="98" t="s">
        <v>16</v>
      </c>
      <c r="D10" s="99"/>
      <c r="E10" s="99"/>
      <c r="F10" s="21"/>
      <c r="G10" s="9"/>
      <c r="H10" s="13"/>
      <c r="I10" s="12"/>
      <c r="J10" s="10"/>
      <c r="K10" s="66"/>
      <c r="L10" s="36"/>
      <c r="M10" s="39"/>
      <c r="N10" s="66"/>
    </row>
    <row r="11" spans="2:16" x14ac:dyDescent="0.2">
      <c r="B11" s="28">
        <f t="shared" si="0"/>
        <v>7</v>
      </c>
      <c r="C11" s="3"/>
      <c r="D11" s="4"/>
      <c r="E11" s="5" t="s">
        <v>55</v>
      </c>
      <c r="F11" s="29">
        <v>1</v>
      </c>
      <c r="G11" s="6">
        <v>43006</v>
      </c>
      <c r="H11" s="14">
        <v>43007</v>
      </c>
      <c r="I11" s="11" t="s">
        <v>10</v>
      </c>
      <c r="J11" s="6">
        <v>43007</v>
      </c>
      <c r="K11" s="14">
        <v>43007</v>
      </c>
      <c r="L11" s="37" t="s">
        <v>19</v>
      </c>
      <c r="M11" s="40" t="s">
        <v>19</v>
      </c>
      <c r="N11" s="8"/>
    </row>
    <row r="12" spans="2:16" ht="22.5" x14ac:dyDescent="0.2">
      <c r="B12" s="28">
        <f t="shared" si="0"/>
        <v>8</v>
      </c>
      <c r="C12" s="3"/>
      <c r="D12" s="4"/>
      <c r="E12" s="74" t="s">
        <v>65</v>
      </c>
      <c r="F12" s="29">
        <v>1</v>
      </c>
      <c r="G12" s="6">
        <v>43006</v>
      </c>
      <c r="H12" s="14">
        <v>43056</v>
      </c>
      <c r="I12" s="11" t="s">
        <v>62</v>
      </c>
      <c r="J12" s="6">
        <v>43178</v>
      </c>
      <c r="K12" s="14">
        <v>43179</v>
      </c>
      <c r="L12" s="37" t="s">
        <v>19</v>
      </c>
      <c r="M12" s="40" t="s">
        <v>19</v>
      </c>
      <c r="N12" s="8"/>
    </row>
    <row r="13" spans="2:16" x14ac:dyDescent="0.2">
      <c r="B13" s="28">
        <f t="shared" si="0"/>
        <v>9</v>
      </c>
      <c r="C13" s="3"/>
      <c r="D13" s="4"/>
      <c r="E13" s="5" t="s">
        <v>51</v>
      </c>
      <c r="F13" s="29">
        <v>1</v>
      </c>
      <c r="G13" s="6">
        <v>43049</v>
      </c>
      <c r="H13" s="14">
        <v>43054</v>
      </c>
      <c r="I13" s="11" t="s">
        <v>10</v>
      </c>
      <c r="J13" s="6">
        <v>43024</v>
      </c>
      <c r="K13" s="78">
        <v>43067</v>
      </c>
      <c r="L13" s="37">
        <v>24</v>
      </c>
      <c r="M13" s="40">
        <f>9+13.5+1.5</f>
        <v>24</v>
      </c>
      <c r="N13" s="8"/>
    </row>
    <row r="14" spans="2:16" x14ac:dyDescent="0.2">
      <c r="B14" s="28">
        <f t="shared" si="0"/>
        <v>10</v>
      </c>
      <c r="C14" s="3"/>
      <c r="D14" s="4"/>
      <c r="E14" s="87" t="s">
        <v>64</v>
      </c>
      <c r="F14" s="29">
        <v>1</v>
      </c>
      <c r="G14" s="6">
        <v>43054</v>
      </c>
      <c r="H14" s="14">
        <v>43054</v>
      </c>
      <c r="I14" s="11" t="s">
        <v>61</v>
      </c>
      <c r="J14" s="6">
        <v>43109</v>
      </c>
      <c r="K14" s="78">
        <v>43109</v>
      </c>
      <c r="L14" s="37">
        <v>4</v>
      </c>
      <c r="M14" s="40">
        <v>3.5</v>
      </c>
      <c r="N14" s="88" t="s">
        <v>76</v>
      </c>
    </row>
    <row r="15" spans="2:16" x14ac:dyDescent="0.2">
      <c r="B15" s="28">
        <f t="shared" si="0"/>
        <v>11</v>
      </c>
      <c r="C15" s="3"/>
      <c r="D15" s="4"/>
      <c r="E15" s="5" t="s">
        <v>52</v>
      </c>
      <c r="F15" s="29">
        <v>1</v>
      </c>
      <c r="G15" s="6">
        <v>43055</v>
      </c>
      <c r="H15" s="14">
        <v>43056</v>
      </c>
      <c r="I15" s="11" t="s">
        <v>62</v>
      </c>
      <c r="J15" s="6">
        <v>43084</v>
      </c>
      <c r="K15" s="78">
        <v>43112</v>
      </c>
      <c r="L15" s="37">
        <v>4</v>
      </c>
      <c r="M15" s="40">
        <f>4.5+1.5+3</f>
        <v>9</v>
      </c>
      <c r="N15" s="8" t="s">
        <v>78</v>
      </c>
    </row>
    <row r="16" spans="2:16" x14ac:dyDescent="0.2">
      <c r="B16" s="28">
        <f t="shared" si="0"/>
        <v>12</v>
      </c>
      <c r="C16" s="3"/>
      <c r="D16" s="4"/>
      <c r="E16" s="87" t="s">
        <v>66</v>
      </c>
      <c r="F16" s="29">
        <v>1</v>
      </c>
      <c r="G16" s="6">
        <v>43056</v>
      </c>
      <c r="H16" s="14">
        <v>43059</v>
      </c>
      <c r="I16" s="11" t="s">
        <v>61</v>
      </c>
      <c r="J16" s="6">
        <v>43126</v>
      </c>
      <c r="K16" s="78">
        <v>43126</v>
      </c>
      <c r="L16" s="37" t="s">
        <v>19</v>
      </c>
      <c r="M16" s="40" t="s">
        <v>19</v>
      </c>
      <c r="N16" s="8"/>
    </row>
    <row r="17" spans="2:14" x14ac:dyDescent="0.2">
      <c r="B17" s="28">
        <f t="shared" si="0"/>
        <v>13</v>
      </c>
      <c r="C17" s="98" t="s">
        <v>12</v>
      </c>
      <c r="D17" s="99"/>
      <c r="E17" s="99"/>
      <c r="F17" s="19"/>
      <c r="G17" s="9"/>
      <c r="H17" s="13"/>
      <c r="I17" s="12"/>
      <c r="J17" s="10"/>
      <c r="K17" s="66"/>
      <c r="L17" s="36"/>
      <c r="M17" s="39"/>
      <c r="N17" s="66"/>
    </row>
    <row r="18" spans="2:14" s="71" customFormat="1" x14ac:dyDescent="0.2">
      <c r="B18" s="28">
        <f t="shared" si="0"/>
        <v>14</v>
      </c>
      <c r="C18" s="72"/>
      <c r="D18" s="73"/>
      <c r="E18" s="74" t="s">
        <v>54</v>
      </c>
      <c r="F18" s="29">
        <v>1</v>
      </c>
      <c r="G18" s="6">
        <v>43059</v>
      </c>
      <c r="H18" s="14">
        <v>43061</v>
      </c>
      <c r="I18" s="76" t="s">
        <v>10</v>
      </c>
      <c r="J18" s="6">
        <v>43167</v>
      </c>
      <c r="K18" s="14">
        <v>43220</v>
      </c>
      <c r="L18" s="34">
        <v>24</v>
      </c>
      <c r="M18" s="41">
        <f>12.5+8+6.5+3+3</f>
        <v>33</v>
      </c>
      <c r="N18" s="77"/>
    </row>
    <row r="19" spans="2:14" s="71" customFormat="1" x14ac:dyDescent="0.2">
      <c r="B19" s="28">
        <f t="shared" si="0"/>
        <v>15</v>
      </c>
      <c r="C19" s="72"/>
      <c r="D19" s="73"/>
      <c r="E19" s="74" t="s">
        <v>60</v>
      </c>
      <c r="F19" s="29">
        <v>1</v>
      </c>
      <c r="G19" s="6">
        <v>43061</v>
      </c>
      <c r="H19" s="14">
        <v>43063</v>
      </c>
      <c r="I19" s="76" t="s">
        <v>10</v>
      </c>
      <c r="J19" s="6">
        <v>43178</v>
      </c>
      <c r="K19" s="14">
        <v>43179</v>
      </c>
      <c r="L19" s="34">
        <v>24</v>
      </c>
      <c r="M19" s="41">
        <v>10</v>
      </c>
      <c r="N19" s="77"/>
    </row>
    <row r="20" spans="2:14" s="71" customFormat="1" x14ac:dyDescent="0.2">
      <c r="B20" s="28">
        <f t="shared" si="0"/>
        <v>16</v>
      </c>
      <c r="C20" s="72"/>
      <c r="D20" s="73"/>
      <c r="E20" s="74" t="s">
        <v>67</v>
      </c>
      <c r="F20" s="29">
        <v>0</v>
      </c>
      <c r="G20" s="6">
        <v>43061</v>
      </c>
      <c r="H20" s="14">
        <v>43063</v>
      </c>
      <c r="I20" s="76" t="s">
        <v>10</v>
      </c>
      <c r="J20" s="6"/>
      <c r="K20" s="14"/>
      <c r="L20" s="34">
        <v>6</v>
      </c>
      <c r="M20" s="41"/>
      <c r="N20" s="77"/>
    </row>
    <row r="21" spans="2:14" s="71" customFormat="1" ht="22.5" x14ac:dyDescent="0.2">
      <c r="B21" s="28">
        <f t="shared" si="0"/>
        <v>17</v>
      </c>
      <c r="C21" s="72"/>
      <c r="D21" s="73"/>
      <c r="E21" s="74" t="s">
        <v>56</v>
      </c>
      <c r="F21" s="75">
        <v>1</v>
      </c>
      <c r="G21" s="6">
        <v>43066</v>
      </c>
      <c r="H21" s="14">
        <v>43068</v>
      </c>
      <c r="I21" s="76" t="s">
        <v>10</v>
      </c>
      <c r="J21" s="6">
        <v>43206</v>
      </c>
      <c r="K21" s="14">
        <v>43207</v>
      </c>
      <c r="L21" s="34">
        <v>12</v>
      </c>
      <c r="M21" s="41">
        <v>3</v>
      </c>
      <c r="N21" s="77"/>
    </row>
    <row r="22" spans="2:14" s="71" customFormat="1" x14ac:dyDescent="0.2">
      <c r="B22" s="28">
        <f t="shared" si="0"/>
        <v>18</v>
      </c>
      <c r="C22" s="72"/>
      <c r="D22" s="73"/>
      <c r="E22" s="74" t="s">
        <v>59</v>
      </c>
      <c r="F22" s="75">
        <v>1</v>
      </c>
      <c r="G22" s="6">
        <v>43069</v>
      </c>
      <c r="H22" s="14">
        <v>43070</v>
      </c>
      <c r="I22" s="76" t="s">
        <v>10</v>
      </c>
      <c r="J22" s="6">
        <v>43172</v>
      </c>
      <c r="K22" s="14">
        <v>43182</v>
      </c>
      <c r="L22" s="34">
        <v>12</v>
      </c>
      <c r="M22" s="41">
        <f>6+6</f>
        <v>12</v>
      </c>
      <c r="N22" s="77" t="s">
        <v>77</v>
      </c>
    </row>
    <row r="23" spans="2:14" s="71" customFormat="1" ht="22.5" x14ac:dyDescent="0.2">
      <c r="B23" s="28">
        <f t="shared" si="0"/>
        <v>19</v>
      </c>
      <c r="C23" s="72"/>
      <c r="D23" s="73"/>
      <c r="E23" s="74" t="s">
        <v>71</v>
      </c>
      <c r="F23" s="75">
        <v>1</v>
      </c>
      <c r="G23" s="6">
        <v>43073</v>
      </c>
      <c r="H23" s="14">
        <v>43074</v>
      </c>
      <c r="I23" s="76" t="s">
        <v>10</v>
      </c>
      <c r="J23" s="6">
        <v>43207</v>
      </c>
      <c r="K23" s="14">
        <v>43207</v>
      </c>
      <c r="L23" s="34">
        <v>8</v>
      </c>
      <c r="M23" s="41">
        <v>3</v>
      </c>
      <c r="N23" s="77"/>
    </row>
    <row r="24" spans="2:14" s="71" customFormat="1" ht="45" x14ac:dyDescent="0.2">
      <c r="B24" s="28">
        <f t="shared" si="0"/>
        <v>20</v>
      </c>
      <c r="C24" s="72"/>
      <c r="D24" s="73"/>
      <c r="E24" s="74" t="s">
        <v>73</v>
      </c>
      <c r="F24" s="75">
        <v>1</v>
      </c>
      <c r="G24" s="6">
        <v>43075</v>
      </c>
      <c r="H24" s="14">
        <v>43084</v>
      </c>
      <c r="I24" s="76" t="s">
        <v>10</v>
      </c>
      <c r="J24" s="6">
        <v>43208</v>
      </c>
      <c r="K24" s="14">
        <v>43251</v>
      </c>
      <c r="L24" s="34">
        <v>24</v>
      </c>
      <c r="M24" s="41">
        <f>16.5+92.5</f>
        <v>109</v>
      </c>
      <c r="N24" s="77"/>
    </row>
    <row r="25" spans="2:14" s="71" customFormat="1" ht="22.5" x14ac:dyDescent="0.2">
      <c r="B25" s="28">
        <f t="shared" si="0"/>
        <v>21</v>
      </c>
      <c r="C25" s="72"/>
      <c r="D25" s="73"/>
      <c r="E25" s="74" t="s">
        <v>68</v>
      </c>
      <c r="F25" s="75">
        <v>1</v>
      </c>
      <c r="G25" s="6">
        <v>43075</v>
      </c>
      <c r="H25" s="14">
        <v>43084</v>
      </c>
      <c r="I25" s="76" t="s">
        <v>10</v>
      </c>
      <c r="J25" s="6">
        <v>43208</v>
      </c>
      <c r="K25" s="14">
        <v>43251</v>
      </c>
      <c r="L25" s="34">
        <v>16</v>
      </c>
      <c r="M25" s="41">
        <v>30</v>
      </c>
      <c r="N25" s="77"/>
    </row>
    <row r="26" spans="2:14" s="71" customFormat="1" ht="22.5" x14ac:dyDescent="0.2">
      <c r="B26" s="28">
        <f t="shared" si="0"/>
        <v>22</v>
      </c>
      <c r="C26" s="72"/>
      <c r="D26" s="73"/>
      <c r="E26" s="74" t="s">
        <v>69</v>
      </c>
      <c r="F26" s="75">
        <v>1</v>
      </c>
      <c r="G26" s="6">
        <v>43087</v>
      </c>
      <c r="H26" s="14">
        <v>43089</v>
      </c>
      <c r="I26" s="76" t="s">
        <v>10</v>
      </c>
      <c r="J26" s="6">
        <v>43208</v>
      </c>
      <c r="K26" s="14">
        <v>43251</v>
      </c>
      <c r="L26" s="34">
        <v>12</v>
      </c>
      <c r="M26" s="41">
        <v>12</v>
      </c>
      <c r="N26" s="77"/>
    </row>
    <row r="27" spans="2:14" s="71" customFormat="1" ht="22.5" x14ac:dyDescent="0.2">
      <c r="B27" s="91">
        <f t="shared" si="0"/>
        <v>23</v>
      </c>
      <c r="C27" s="72"/>
      <c r="D27" s="73"/>
      <c r="E27" s="94" t="s">
        <v>82</v>
      </c>
      <c r="F27" s="75">
        <v>1</v>
      </c>
      <c r="G27" s="6">
        <v>43250</v>
      </c>
      <c r="H27" s="14">
        <v>43251</v>
      </c>
      <c r="I27" s="76" t="s">
        <v>61</v>
      </c>
      <c r="J27" s="6">
        <v>43250</v>
      </c>
      <c r="K27" s="78">
        <v>43251</v>
      </c>
      <c r="L27" s="37" t="s">
        <v>19</v>
      </c>
      <c r="M27" s="41">
        <v>2</v>
      </c>
      <c r="N27" s="93" t="s">
        <v>81</v>
      </c>
    </row>
    <row r="28" spans="2:14" ht="12.75" customHeight="1" x14ac:dyDescent="0.2">
      <c r="B28" s="28">
        <f t="shared" si="0"/>
        <v>24</v>
      </c>
      <c r="C28" s="3"/>
      <c r="D28" s="4"/>
      <c r="E28" s="74" t="s">
        <v>70</v>
      </c>
      <c r="F28" s="75">
        <v>1</v>
      </c>
      <c r="G28" s="6">
        <v>43090</v>
      </c>
      <c r="H28" s="14">
        <v>43095</v>
      </c>
      <c r="I28" s="76" t="s">
        <v>10</v>
      </c>
      <c r="J28" s="6">
        <v>43199</v>
      </c>
      <c r="K28" s="14">
        <v>43220</v>
      </c>
      <c r="L28" s="34">
        <v>12</v>
      </c>
      <c r="M28" s="41">
        <v>10</v>
      </c>
      <c r="N28" s="8"/>
    </row>
    <row r="29" spans="2:14" ht="12.75" customHeight="1" x14ac:dyDescent="0.2">
      <c r="B29" s="28">
        <f t="shared" si="0"/>
        <v>25</v>
      </c>
      <c r="C29" s="3"/>
      <c r="D29" s="4"/>
      <c r="E29" s="74" t="s">
        <v>79</v>
      </c>
      <c r="F29" s="75">
        <v>1</v>
      </c>
      <c r="G29" s="89" t="s">
        <v>19</v>
      </c>
      <c r="H29" s="90" t="s">
        <v>19</v>
      </c>
      <c r="I29" s="76"/>
      <c r="J29" s="6">
        <v>43199</v>
      </c>
      <c r="K29" s="14">
        <v>43220</v>
      </c>
      <c r="L29" s="37" t="s">
        <v>19</v>
      </c>
      <c r="M29" s="41">
        <v>10.5</v>
      </c>
      <c r="N29" s="8"/>
    </row>
    <row r="30" spans="2:14" x14ac:dyDescent="0.2">
      <c r="B30" s="28">
        <f t="shared" si="0"/>
        <v>26</v>
      </c>
      <c r="C30" s="98" t="s">
        <v>17</v>
      </c>
      <c r="D30" s="99"/>
      <c r="E30" s="99"/>
      <c r="F30" s="19"/>
      <c r="G30" s="9"/>
      <c r="H30" s="13"/>
      <c r="I30" s="12"/>
      <c r="J30" s="10"/>
      <c r="K30" s="66"/>
      <c r="L30" s="36"/>
      <c r="M30" s="39"/>
      <c r="N30" s="66"/>
    </row>
    <row r="31" spans="2:14" x14ac:dyDescent="0.2">
      <c r="B31" s="28">
        <f t="shared" si="0"/>
        <v>27</v>
      </c>
      <c r="C31" s="3"/>
      <c r="D31" s="4"/>
      <c r="E31" s="5" t="s">
        <v>13</v>
      </c>
      <c r="F31" s="29">
        <v>0</v>
      </c>
      <c r="G31" s="6">
        <v>43096</v>
      </c>
      <c r="H31" s="14">
        <v>43097</v>
      </c>
      <c r="I31" s="76" t="s">
        <v>10</v>
      </c>
      <c r="J31" s="6"/>
      <c r="K31" s="14"/>
      <c r="L31" s="34">
        <v>2</v>
      </c>
      <c r="M31" s="41"/>
      <c r="N31" s="8"/>
    </row>
    <row r="32" spans="2:14" s="71" customFormat="1" ht="22.5" x14ac:dyDescent="0.25">
      <c r="B32" s="91">
        <f t="shared" si="0"/>
        <v>28</v>
      </c>
      <c r="C32" s="72"/>
      <c r="D32" s="73"/>
      <c r="E32" s="92" t="s">
        <v>14</v>
      </c>
      <c r="F32" s="75">
        <v>0</v>
      </c>
      <c r="G32" s="6">
        <v>43097</v>
      </c>
      <c r="H32" s="14">
        <v>43105</v>
      </c>
      <c r="I32" s="76" t="s">
        <v>61</v>
      </c>
      <c r="J32" s="6"/>
      <c r="K32" s="14"/>
      <c r="L32" s="34">
        <v>6</v>
      </c>
      <c r="M32" s="41"/>
      <c r="N32" s="93" t="s">
        <v>80</v>
      </c>
    </row>
    <row r="33" spans="2:14" x14ac:dyDescent="0.2">
      <c r="B33" s="28">
        <f t="shared" si="0"/>
        <v>29</v>
      </c>
      <c r="C33" s="3"/>
      <c r="D33" s="4"/>
      <c r="E33" s="87" t="s">
        <v>74</v>
      </c>
      <c r="F33" s="29">
        <v>0</v>
      </c>
      <c r="G33" s="6">
        <v>43110</v>
      </c>
      <c r="H33" s="14">
        <v>43110</v>
      </c>
      <c r="I33" s="11" t="s">
        <v>61</v>
      </c>
      <c r="J33" s="6"/>
      <c r="K33" s="14"/>
      <c r="L33" s="34">
        <v>4</v>
      </c>
      <c r="M33" s="41"/>
      <c r="N33" s="8" t="s">
        <v>76</v>
      </c>
    </row>
    <row r="34" spans="2:14" x14ac:dyDescent="0.2">
      <c r="B34" s="28">
        <f t="shared" si="0"/>
        <v>30</v>
      </c>
      <c r="C34" s="3"/>
      <c r="D34" s="4"/>
      <c r="E34" s="5" t="s">
        <v>50</v>
      </c>
      <c r="F34" s="29">
        <v>0</v>
      </c>
      <c r="G34" s="6">
        <v>43110</v>
      </c>
      <c r="H34" s="14">
        <v>43111</v>
      </c>
      <c r="I34" s="11" t="s">
        <v>61</v>
      </c>
      <c r="J34" s="6"/>
      <c r="K34" s="14"/>
      <c r="L34" s="34">
        <v>4</v>
      </c>
      <c r="M34" s="41"/>
      <c r="N34" s="8"/>
    </row>
    <row r="35" spans="2:14" x14ac:dyDescent="0.2">
      <c r="B35" s="28">
        <f t="shared" si="0"/>
        <v>31</v>
      </c>
      <c r="C35" s="3"/>
      <c r="D35" s="4"/>
      <c r="E35" s="87" t="s">
        <v>72</v>
      </c>
      <c r="F35" s="29">
        <v>0</v>
      </c>
      <c r="G35" s="6">
        <v>43109</v>
      </c>
      <c r="H35" s="14">
        <v>43112</v>
      </c>
      <c r="I35" s="11" t="s">
        <v>62</v>
      </c>
      <c r="J35" s="6"/>
      <c r="K35" s="78"/>
      <c r="L35" s="37" t="s">
        <v>19</v>
      </c>
      <c r="M35" s="40" t="s">
        <v>19</v>
      </c>
      <c r="N35" s="8"/>
    </row>
    <row r="36" spans="2:14" x14ac:dyDescent="0.2">
      <c r="B36" s="28">
        <f t="shared" si="0"/>
        <v>32</v>
      </c>
      <c r="C36" s="98" t="s">
        <v>47</v>
      </c>
      <c r="D36" s="99"/>
      <c r="E36" s="99"/>
      <c r="F36" s="19"/>
      <c r="G36" s="9"/>
      <c r="H36" s="13"/>
      <c r="I36" s="12"/>
      <c r="J36" s="10"/>
      <c r="K36" s="66"/>
      <c r="L36" s="36"/>
      <c r="M36" s="39"/>
      <c r="N36" s="66"/>
    </row>
    <row r="37" spans="2:14" x14ac:dyDescent="0.2">
      <c r="B37" s="28">
        <f t="shared" si="0"/>
        <v>33</v>
      </c>
      <c r="C37" s="3"/>
      <c r="D37" s="4"/>
      <c r="E37" s="5" t="s">
        <v>48</v>
      </c>
      <c r="F37" s="20">
        <v>0</v>
      </c>
      <c r="G37" s="6">
        <v>43115</v>
      </c>
      <c r="H37" s="14">
        <v>43115</v>
      </c>
      <c r="I37" s="11" t="s">
        <v>10</v>
      </c>
      <c r="J37" s="7"/>
      <c r="K37" s="78"/>
      <c r="L37" s="37">
        <v>2</v>
      </c>
      <c r="M37" s="40"/>
      <c r="N37" s="8"/>
    </row>
    <row r="38" spans="2:14" x14ac:dyDescent="0.2">
      <c r="B38" s="28">
        <f t="shared" si="0"/>
        <v>34</v>
      </c>
      <c r="C38" s="3"/>
      <c r="D38" s="4"/>
      <c r="E38" s="5" t="s">
        <v>57</v>
      </c>
      <c r="F38" s="20">
        <v>0</v>
      </c>
      <c r="G38" s="79">
        <v>43115</v>
      </c>
      <c r="H38" s="80">
        <v>43117</v>
      </c>
      <c r="I38" s="81" t="s">
        <v>10</v>
      </c>
      <c r="J38" s="82"/>
      <c r="K38" s="83"/>
      <c r="L38" s="84">
        <v>8</v>
      </c>
      <c r="M38" s="85"/>
      <c r="N38" s="86"/>
    </row>
    <row r="39" spans="2:14" x14ac:dyDescent="0.2">
      <c r="B39" s="28">
        <f t="shared" si="0"/>
        <v>35</v>
      </c>
      <c r="C39" s="3"/>
      <c r="D39" s="4"/>
      <c r="E39" s="5" t="s">
        <v>58</v>
      </c>
      <c r="F39" s="20">
        <v>0</v>
      </c>
      <c r="G39" s="79">
        <v>43118</v>
      </c>
      <c r="H39" s="80">
        <v>43119</v>
      </c>
      <c r="I39" s="81" t="s">
        <v>61</v>
      </c>
      <c r="J39" s="82"/>
      <c r="K39" s="83"/>
      <c r="L39" s="84">
        <v>4</v>
      </c>
      <c r="M39" s="85"/>
      <c r="N39" s="86"/>
    </row>
    <row r="40" spans="2:14" x14ac:dyDescent="0.2">
      <c r="B40" s="28">
        <f t="shared" si="0"/>
        <v>36</v>
      </c>
      <c r="C40" s="98" t="s">
        <v>15</v>
      </c>
      <c r="D40" s="99"/>
      <c r="E40" s="99"/>
      <c r="F40" s="59"/>
      <c r="G40" s="60"/>
      <c r="H40" s="61"/>
      <c r="I40" s="62"/>
      <c r="J40" s="63"/>
      <c r="K40" s="68"/>
      <c r="L40" s="64"/>
      <c r="M40" s="65"/>
      <c r="N40" s="68"/>
    </row>
    <row r="41" spans="2:14" ht="12" thickBot="1" x14ac:dyDescent="0.25">
      <c r="B41" s="28">
        <f t="shared" si="0"/>
        <v>37</v>
      </c>
      <c r="C41" s="31"/>
      <c r="D41" s="17"/>
      <c r="E41" s="22" t="s">
        <v>49</v>
      </c>
      <c r="F41" s="30">
        <v>0</v>
      </c>
      <c r="G41" s="24">
        <v>43115</v>
      </c>
      <c r="H41" s="18">
        <v>43119</v>
      </c>
      <c r="I41" s="26" t="s">
        <v>10</v>
      </c>
      <c r="J41" s="27"/>
      <c r="K41" s="46"/>
      <c r="L41" s="42">
        <v>2</v>
      </c>
      <c r="M41" s="43"/>
      <c r="N41" s="46"/>
    </row>
    <row r="42" spans="2:14" ht="12" thickBot="1" x14ac:dyDescent="0.25">
      <c r="G42" s="32"/>
      <c r="H42" s="32"/>
      <c r="K42" s="69" t="s">
        <v>22</v>
      </c>
      <c r="L42" s="44">
        <f>SUM(L5:L41)</f>
        <v>232</v>
      </c>
      <c r="M42" s="45">
        <f>SUM(M5:M41)</f>
        <v>289.5</v>
      </c>
    </row>
    <row r="43" spans="2:14" ht="12" thickBot="1" x14ac:dyDescent="0.25">
      <c r="K43" s="69" t="s">
        <v>21</v>
      </c>
      <c r="L43" s="45">
        <f>L42-M42</f>
        <v>-57.5</v>
      </c>
    </row>
    <row r="44" spans="2:14" x14ac:dyDescent="0.2">
      <c r="I44" s="95"/>
      <c r="J44" s="95"/>
      <c r="K44" s="95"/>
    </row>
    <row r="45" spans="2:14" x14ac:dyDescent="0.2">
      <c r="J45" s="95"/>
      <c r="K45" s="95"/>
    </row>
    <row r="46" spans="2:14" x14ac:dyDescent="0.2">
      <c r="J46" s="95"/>
      <c r="K46" s="95"/>
    </row>
  </sheetData>
  <mergeCells count="11">
    <mergeCell ref="I44:K44"/>
    <mergeCell ref="J46:K46"/>
    <mergeCell ref="J45:K45"/>
    <mergeCell ref="C4:E4"/>
    <mergeCell ref="C5:E5"/>
    <mergeCell ref="C17:E17"/>
    <mergeCell ref="C40:E40"/>
    <mergeCell ref="C30:E30"/>
    <mergeCell ref="C7:E7"/>
    <mergeCell ref="C10:E10"/>
    <mergeCell ref="C36:E3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7"/>
  <sheetViews>
    <sheetView workbookViewId="0">
      <selection activeCell="D30" sqref="D30"/>
    </sheetView>
  </sheetViews>
  <sheetFormatPr baseColWidth="10" defaultRowHeight="11.25" x14ac:dyDescent="0.2"/>
  <cols>
    <col min="1" max="1" width="3.140625" style="1" customWidth="1"/>
    <col min="2" max="16384" width="11.42578125" style="1"/>
  </cols>
  <sheetData>
    <row r="2" spans="2:17" ht="12" thickBot="1" x14ac:dyDescent="0.25"/>
    <row r="3" spans="2:17" x14ac:dyDescent="0.2">
      <c r="B3" s="102" t="s">
        <v>24</v>
      </c>
      <c r="C3" s="103"/>
      <c r="D3" s="103"/>
      <c r="E3" s="103"/>
      <c r="F3" s="103"/>
      <c r="G3" s="103"/>
      <c r="H3" s="103"/>
      <c r="I3" s="103"/>
      <c r="J3" s="103"/>
      <c r="K3" s="103"/>
      <c r="L3" s="103"/>
      <c r="M3" s="103"/>
      <c r="N3" s="103"/>
      <c r="O3" s="103"/>
      <c r="P3" s="103"/>
      <c r="Q3" s="104"/>
    </row>
    <row r="4" spans="2:17" x14ac:dyDescent="0.2">
      <c r="B4" s="47" t="s">
        <v>25</v>
      </c>
      <c r="C4" s="48" t="s">
        <v>26</v>
      </c>
      <c r="D4" s="48" t="s">
        <v>27</v>
      </c>
      <c r="E4" s="48" t="s">
        <v>28</v>
      </c>
      <c r="F4" s="48" t="s">
        <v>29</v>
      </c>
      <c r="G4" s="48" t="s">
        <v>30</v>
      </c>
      <c r="H4" s="48" t="s">
        <v>31</v>
      </c>
      <c r="I4" s="48" t="s">
        <v>32</v>
      </c>
      <c r="J4" s="48" t="s">
        <v>33</v>
      </c>
      <c r="K4" s="48" t="s">
        <v>34</v>
      </c>
      <c r="L4" s="48" t="s">
        <v>35</v>
      </c>
      <c r="M4" s="48" t="s">
        <v>36</v>
      </c>
      <c r="N4" s="48" t="s">
        <v>37</v>
      </c>
      <c r="O4" s="48" t="s">
        <v>38</v>
      </c>
      <c r="P4" s="48" t="s">
        <v>39</v>
      </c>
      <c r="Q4" s="49" t="s">
        <v>40</v>
      </c>
    </row>
    <row r="5" spans="2:17" x14ac:dyDescent="0.2">
      <c r="B5" s="50">
        <v>34</v>
      </c>
      <c r="C5" s="51">
        <v>3152</v>
      </c>
      <c r="D5" s="52">
        <v>42233</v>
      </c>
      <c r="E5" s="52">
        <v>42294</v>
      </c>
      <c r="F5" s="51" t="s">
        <v>41</v>
      </c>
      <c r="G5" s="51" t="s">
        <v>42</v>
      </c>
      <c r="H5" s="51" t="s">
        <v>43</v>
      </c>
      <c r="I5" s="51">
        <v>1000000</v>
      </c>
      <c r="J5" s="51" t="s">
        <v>44</v>
      </c>
      <c r="K5" s="51">
        <v>190000</v>
      </c>
      <c r="L5" s="51">
        <v>1190000</v>
      </c>
      <c r="M5" s="51">
        <v>2525</v>
      </c>
      <c r="N5" s="51" t="s">
        <v>45</v>
      </c>
      <c r="O5" s="51">
        <v>3010</v>
      </c>
      <c r="P5" s="51">
        <v>10</v>
      </c>
      <c r="Q5" s="53">
        <f>L5/P5</f>
        <v>119000</v>
      </c>
    </row>
    <row r="6" spans="2:17" ht="12" thickBot="1" x14ac:dyDescent="0.25">
      <c r="B6" s="54">
        <v>34</v>
      </c>
      <c r="C6" s="55">
        <v>3152</v>
      </c>
      <c r="D6" s="56">
        <v>42233</v>
      </c>
      <c r="E6" s="56">
        <v>42294</v>
      </c>
      <c r="F6" s="55" t="s">
        <v>41</v>
      </c>
      <c r="G6" s="55" t="s">
        <v>42</v>
      </c>
      <c r="H6" s="55" t="s">
        <v>43</v>
      </c>
      <c r="I6" s="55">
        <v>1000000</v>
      </c>
      <c r="J6" s="55" t="s">
        <v>44</v>
      </c>
      <c r="K6" s="55">
        <v>190000</v>
      </c>
      <c r="L6" s="55">
        <v>1190000</v>
      </c>
      <c r="M6" s="55">
        <v>2526</v>
      </c>
      <c r="N6" s="55" t="s">
        <v>46</v>
      </c>
      <c r="O6" s="55">
        <v>3011</v>
      </c>
      <c r="P6" s="55">
        <v>10</v>
      </c>
      <c r="Q6" s="57">
        <f>L6/P6</f>
        <v>119000</v>
      </c>
    </row>
    <row r="7" spans="2:17" x14ac:dyDescent="0.2">
      <c r="B7" s="58"/>
      <c r="C7" s="58"/>
      <c r="D7" s="58"/>
      <c r="E7" s="58"/>
      <c r="F7" s="58"/>
      <c r="G7" s="58"/>
      <c r="H7" s="58"/>
      <c r="I7" s="58"/>
      <c r="J7" s="58"/>
      <c r="K7" s="58"/>
      <c r="L7" s="58"/>
      <c r="M7" s="58"/>
      <c r="N7" s="58"/>
      <c r="O7" s="58"/>
      <c r="P7" s="58"/>
      <c r="Q7" s="58"/>
    </row>
  </sheetData>
  <mergeCells count="1">
    <mergeCell ref="B3:Q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DTE</vt:lpstr>
      <vt:lpstr>Otros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Velozo</dc:creator>
  <cp:lastModifiedBy>David Velozo</cp:lastModifiedBy>
  <dcterms:created xsi:type="dcterms:W3CDTF">2015-10-06T17:25:20Z</dcterms:created>
  <dcterms:modified xsi:type="dcterms:W3CDTF">2018-06-01T14:20:17Z</dcterms:modified>
</cp:coreProperties>
</file>